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3"/>
  <workbookPr codeName="ThisWorkbook"/>
  <mc:AlternateContent xmlns:mc="http://schemas.openxmlformats.org/markup-compatibility/2006">
    <mc:Choice Requires="x15">
      <x15ac:absPath xmlns:x15ac="http://schemas.microsoft.com/office/spreadsheetml/2010/11/ac" url="/Users/adjoneslocal/Desktop/census report/WEB ARFQ /"/>
    </mc:Choice>
  </mc:AlternateContent>
  <xr:revisionPtr revIDLastSave="0" documentId="13_ncr:1_{FCAC9D61-B88F-1142-8218-6FF05F7A4D58}" xr6:coauthVersionLast="46" xr6:coauthVersionMax="46" xr10:uidLastSave="{00000000-0000-0000-0000-000000000000}"/>
  <bookViews>
    <workbookView xWindow="3780" yWindow="500" windowWidth="29820" windowHeight="20140" xr2:uid="{00000000-000D-0000-FFFF-FFFF00000000}"/>
  </bookViews>
  <sheets>
    <sheet name="Fiscal Year 2018" sheetId="11" r:id="rId1"/>
  </sheets>
  <definedNames>
    <definedName name="CategoriesExpense">{"room &amp; board";"tuition &amp; fees";"books &amp; supplies";"transportation";"discretionary";"other expenses"}</definedName>
    <definedName name="CategoriesIncome">{"financial aid";"wages (after-tax)";"family help";"from savings";"other"}</definedName>
    <definedName name="distribution_of_students_2017" localSheetId="0">'Fiscal Year 2018'!#REF!</definedName>
    <definedName name="distribution_of_students_2017_1" localSheetId="0">'Fiscal Year 2018'!$A$1:$C$16</definedName>
    <definedName name="FirstMonth">UPPER(TEXT(StartDate,"mmm "))</definedName>
    <definedName name="income_percent_selected_period">#REF!</definedName>
    <definedName name="NextMonth">UPPER(TEXT(EOMONTH(VALUE(#REF! &amp; "1"),0)+1,"mmm "))</definedName>
    <definedName name="PercentsExpense">#REF!,#REF!,#REF!,#REF!,#REF!,#REF!</definedName>
    <definedName name="PercentsIncome">#REF!</definedName>
    <definedName name="Periods">#REF!</definedName>
    <definedName name="ScrollBarValue">#REF!</definedName>
    <definedName name="SelectedPeriod">INDEX(Periods,,ScrollBarValue)</definedName>
    <definedName name="SelectedPeriodCashFlowNegative">INDEX(#REF!,,SelectedPeriodColumn) * NOT(SelectedPeriodIsFunded)</definedName>
    <definedName name="SelectedPeriodCashFlowNegative_Mirror">CHOOSE({1,2,3},0,SelectedPeriodCashFlowNegative,-(MAX(ABS(SelectedPeriodCashFlowNegative),SelectedPeriodCashFlowPositive)))</definedName>
    <definedName name="SelectedPeriodCashFlowPositive">INDEX(#REF!,,SelectedPeriodColumn) * SelectedPeriodIsFunded</definedName>
    <definedName name="SelectedPeriodCashFlowPositive_Mirror">CHOOSE({1,2,3},0,SelectedPeriodCashFlowPositive,(MAX(ABS(SelectedPeriodCashFlowNegative),SelectedPeriodCashFlowPositive)))</definedName>
    <definedName name="SelectedPeriodColumn">MATCH(SelectedPeriod,Periods,0)</definedName>
    <definedName name="SelectedPeriodIsFunded">INDEX(#REF!,,SelectedPeriodColumn)&gt;=INDEX(#REF!,,SelectedPeriodColumn)</definedName>
    <definedName name="SelectedStartMonth">#REF!</definedName>
    <definedName name="StartDate">DATEVALUE("1-"&amp;SelectedStartMonth&amp;"-" &amp;YEAR(TODAY()))</definedName>
  </definedNames>
  <calcPr calcId="191029"/>
</workbook>
</file>

<file path=xl/calcChain.xml><?xml version="1.0" encoding="utf-8"?>
<calcChain xmlns="http://schemas.openxmlformats.org/spreadsheetml/2006/main">
  <c r="C386" i="11" l="1"/>
  <c r="B386" i="11"/>
  <c r="C381" i="11"/>
  <c r="B381" i="11"/>
  <c r="C375" i="11"/>
  <c r="B375" i="11"/>
  <c r="C369" i="11"/>
  <c r="B369" i="11"/>
  <c r="C363" i="11"/>
  <c r="B363" i="11"/>
  <c r="C356" i="11"/>
  <c r="B356" i="11"/>
  <c r="C352" i="11"/>
  <c r="B352" i="11"/>
  <c r="C348" i="11"/>
  <c r="B348" i="11"/>
  <c r="C343" i="11"/>
  <c r="B343" i="11"/>
  <c r="C333" i="11"/>
  <c r="B333" i="11"/>
  <c r="C327" i="11"/>
  <c r="B327" i="11"/>
  <c r="C320" i="11"/>
  <c r="B320" i="11"/>
  <c r="C311" i="11"/>
  <c r="B311" i="11"/>
  <c r="C306" i="11"/>
  <c r="B306" i="11"/>
  <c r="C299" i="11"/>
  <c r="B299" i="11"/>
  <c r="C288" i="11"/>
  <c r="B288" i="11"/>
  <c r="C283" i="11"/>
  <c r="B283" i="11"/>
  <c r="C278" i="11"/>
  <c r="B278" i="11"/>
  <c r="C272" i="11"/>
  <c r="B272" i="11"/>
  <c r="C267" i="11"/>
  <c r="B267" i="11"/>
  <c r="C261" i="11"/>
  <c r="B261" i="11"/>
  <c r="C254" i="11"/>
  <c r="B254" i="11"/>
  <c r="C121" i="11"/>
  <c r="B121" i="11"/>
  <c r="C111" i="11"/>
  <c r="B111" i="11"/>
  <c r="C104" i="11"/>
  <c r="B104" i="11"/>
  <c r="C97" i="11"/>
  <c r="B97" i="11"/>
  <c r="C93" i="11"/>
  <c r="B93" i="11"/>
  <c r="C85" i="11"/>
  <c r="B85" i="11"/>
  <c r="C76" i="11"/>
  <c r="B76" i="11"/>
  <c r="C72" i="11"/>
  <c r="B72" i="11"/>
  <c r="C66" i="11"/>
  <c r="B66" i="11"/>
  <c r="C59" i="11"/>
  <c r="B59" i="11"/>
  <c r="C52" i="11"/>
  <c r="B52" i="11"/>
  <c r="C44" i="11"/>
  <c r="B44" i="11"/>
  <c r="C36" i="11"/>
  <c r="B36" i="11"/>
  <c r="C30" i="11"/>
  <c r="B30" i="11"/>
  <c r="C26" i="11"/>
  <c r="B26" i="11"/>
  <c r="C22" i="11"/>
  <c r="B22"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21" type="4" refreshedVersion="6" background="1" saveData="1">
    <webPr sourceData="1" parsePre="1" consecutive="1" xl2000="1" url="https://www.aph.org/federal-quota/distribution-of-students-2017"/>
  </connection>
  <connection id="2" xr16:uid="{00000000-0015-0000-FFFF-FFFF01000000}" name="Connection13" type="4" refreshedVersion="6" background="1" saveData="1">
    <webPr sourceData="1" parsePre="1" consecutive="1" xl2000="1" url="https://www.aph.org/federal-quota/distribution-of-students-2017"/>
  </connection>
  <connection id="3" xr16:uid="{00000000-0015-0000-FFFF-FFFF02000000}" name="Connection23" type="4" refreshedVersion="6" background="1" saveData="1">
    <webPr sourceData="1" parsePre="1" consecutive="1" xl2000="1" url="https://www.aph.org/federal-quota/distribution-of-students-2017"/>
  </connection>
</connections>
</file>

<file path=xl/sharedStrings.xml><?xml version="1.0" encoding="utf-8"?>
<sst xmlns="http://schemas.openxmlformats.org/spreadsheetml/2006/main" count="332" uniqueCount="277">
  <si>
    <t>Appropriate Use of Federal Quota Census Data</t>
  </si>
  <si>
    <t>The specific purpose of the annual Federal Quota Census is to register students in the United States and Outlying Areas who meet the definition of blindness and are therefore eligible for adapted educational materials from APH through the Act to Promote the Education of the Blind.</t>
  </si>
  <si>
    <t>Statements regarding student literacy, use of appropriate learning media, and students taught in a specific medium cannot be supported using APH registration data.</t>
  </si>
  <si>
    <t>Totals</t>
  </si>
  <si>
    <t>censusdata@aph.org</t>
  </si>
  <si>
    <t>The Federal Quota Program was initiated in 1879 by the Federal Act to Promote the Education of the Blind. This program is a means whereby a per capita amount of money is designated for the purchase of educational materials for each eligible student registered through an established Federal Quota account. These Federal Quota accounts are maintained and administered by the American Printing House for the Blind (APH) and its Ex Officio Trustees.
The Federal Quota Registration is the census that records students who are eligible to receive materials provided by the Federal Act to Promote the Education of the Blind. This census is conducted through the Advisory Services portion of the act. Detailed census data for FY2017 is available at the following link:</t>
  </si>
  <si>
    <t>Alabama State Department of Education, Talladega</t>
  </si>
  <si>
    <t>Alabama State Department of Education, *PNP, Talladega</t>
  </si>
  <si>
    <t>Alabama Institute for Deaf and Blind, Talladega</t>
  </si>
  <si>
    <t>State and Agency Receiving Quota Funds</t>
  </si>
  <si>
    <t>Alaska State Department of Education, Anchorage</t>
  </si>
  <si>
    <t>American Samoa Department of Education, Pago Pago</t>
  </si>
  <si>
    <t>Arizona State Department of Education, Phoenix</t>
  </si>
  <si>
    <t>Arizona State Schools for the Deaf and the Blind, Tucson</t>
  </si>
  <si>
    <t>Arkansas State Department of Education, Sherwood</t>
  </si>
  <si>
    <t>Arkansas School for the Blind, Little Rock</t>
  </si>
  <si>
    <t>World Services for the Blind, Little Rock</t>
  </si>
  <si>
    <t>Conway Human Development Center, Conway</t>
  </si>
  <si>
    <t>California Department of Education, Sacramento</t>
  </si>
  <si>
    <t>California School for the Blind, Fremont</t>
  </si>
  <si>
    <t>Braille Institute of America Inc, Los Angeles</t>
  </si>
  <si>
    <t>Orientation Center for the Blind, Fremont</t>
  </si>
  <si>
    <t>Colorado Department of Education, Colorado Springs</t>
  </si>
  <si>
    <t>Colorado School for the Deaf and the Blind, Colorado Springs</t>
  </si>
  <si>
    <t>Rehabilitation Center, Denver</t>
  </si>
  <si>
    <t>Oak Hill School, Hartford</t>
  </si>
  <si>
    <t>Connecticut State Department of Developmental Services, Hartford</t>
  </si>
  <si>
    <t>State Department of Education, New Castle</t>
  </si>
  <si>
    <t>Division for the Visually Impaired, New Castle</t>
  </si>
  <si>
    <t>District of Columbia Public Schools, Washington</t>
  </si>
  <si>
    <t>Florida State Department of Education, Tampa</t>
  </si>
  <si>
    <t>Division of Blind Services, Daytona Beach</t>
  </si>
  <si>
    <t>Conklin Centers for the Blind, Daytona Beach</t>
  </si>
  <si>
    <t>Georgia State Department of Education, Clarkston</t>
  </si>
  <si>
    <t>Georgia Academy for the Blind, Macon</t>
  </si>
  <si>
    <t>Center for the Visually Impaired, Atlanta</t>
  </si>
  <si>
    <t>Roosevelt Warm Springs Institute for Rehablilitation</t>
  </si>
  <si>
    <t>Hawaii Department of Education, Honolulu</t>
  </si>
  <si>
    <t>Hawaii Center for the Deaf and the Blind, Honolulu</t>
  </si>
  <si>
    <t>Hawaii Department of Human Services, Hoópono Services for the Blind Branch</t>
  </si>
  <si>
    <t>Idaho State Department of Education, Gooding</t>
  </si>
  <si>
    <t>Idaho School for the Deaf and the Blind, Gooding</t>
  </si>
  <si>
    <t>Idaho Commission for the Blind, Boise</t>
  </si>
  <si>
    <t>Illinois State Board of Education, Chicago</t>
  </si>
  <si>
    <t>Illinois School for the Visually Impaired, Jacksonville</t>
  </si>
  <si>
    <t>The Hadley School for the Blind, Winnetka</t>
  </si>
  <si>
    <t>The Hope School, Springfield</t>
  </si>
  <si>
    <t>Indiana Department of Education, Indianapolis</t>
  </si>
  <si>
    <t>Indiana School for the Blind, Indianapolis</t>
  </si>
  <si>
    <t>Iowa Department of Education, Vinton</t>
  </si>
  <si>
    <t>Iowa Braille and Sight Saving School, Vinton</t>
  </si>
  <si>
    <t>Iowa Department for the Blind, Glenwood</t>
  </si>
  <si>
    <t>Glenwood Resource Center, Glenwood</t>
  </si>
  <si>
    <t>Kansas State Board of Education, Kansas City</t>
  </si>
  <si>
    <t>Kansas State School for the Blind</t>
  </si>
  <si>
    <t>Kentucky Department of Education, Louisville</t>
  </si>
  <si>
    <t>Kentucky School for the Blind, Louisville</t>
  </si>
  <si>
    <t>Kentucky Department for the Blind, Louisville</t>
  </si>
  <si>
    <t>Louisiana Department of Education, Baton Rouge</t>
  </si>
  <si>
    <t>Louisiana School for the Visually Impaired</t>
  </si>
  <si>
    <t>Louisiana Center for the Blind, Ruston</t>
  </si>
  <si>
    <t>Maine Division for the Blind and Visually Impaired, Bangor</t>
  </si>
  <si>
    <t>Maryland State Department of Education, Baltimore</t>
  </si>
  <si>
    <t>Massachusetts Department of Education, Malden</t>
  </si>
  <si>
    <t>The Carroll Center for the Blind, Newton</t>
  </si>
  <si>
    <t>Massachusetts Association for the Blind, Brookline</t>
  </si>
  <si>
    <t>Massachusetts Commission for the Blind, Boston</t>
  </si>
  <si>
    <t>Michigan Department of Education, Flint</t>
  </si>
  <si>
    <t>Michigan Bureau of Services for Blind Persons, Kalamazoo</t>
  </si>
  <si>
    <t>Greater Detroit Agency for the Blind &amp; Visually Impaired, Detroit</t>
  </si>
  <si>
    <t>Minnesota Department of Education, Roseville</t>
  </si>
  <si>
    <t>Minnesota State Academy for the Blind, Faribault</t>
  </si>
  <si>
    <t>Vision Loss Resources, Minneapolis</t>
  </si>
  <si>
    <t>Duluth Lighthouse for the Blind, Duluth</t>
  </si>
  <si>
    <t>Mississippi State Department of Education, Jackson</t>
  </si>
  <si>
    <t>Mississippi State Department of Education PNP, Jackson</t>
  </si>
  <si>
    <t>Mississippi School for the Blind, Jackson</t>
  </si>
  <si>
    <t>Addie McBryde Rehabilitation Center for the Blind, Jackson</t>
  </si>
  <si>
    <t>Alphapointe Association for the Blind, Kansas City</t>
  </si>
  <si>
    <t>Missouri Family Support Division</t>
  </si>
  <si>
    <t>Montana School for the Deaf and the Blind, Great Falls</t>
  </si>
  <si>
    <t>Nebraska State Department of Education, Nebraska City</t>
  </si>
  <si>
    <t>Nevada Department of Education, Carson City</t>
  </si>
  <si>
    <t>New Hampshire Department of Education, Concord</t>
  </si>
  <si>
    <t>New Jersey Commission for the Blind and Visually Impaired, Newark</t>
  </si>
  <si>
    <t>Blindness Education Services, Newark</t>
  </si>
  <si>
    <t>Blindness Education Services *PNP, Newark</t>
  </si>
  <si>
    <t>New Mexico State Department of Education, Alamogordo</t>
  </si>
  <si>
    <t>New Mexico School for the Visually Handicapped, Alamogordo</t>
  </si>
  <si>
    <t>New York State Education Department, Batavia</t>
  </si>
  <si>
    <t>Lavelle School for the Blind, Bronx</t>
  </si>
  <si>
    <t>New York State School for the Blind, Batavia</t>
  </si>
  <si>
    <t>Helen Keller National Center</t>
  </si>
  <si>
    <t>North Carolina Department of Public Education, Raleigh</t>
  </si>
  <si>
    <t>The Governor Morehead School, Raleigh</t>
  </si>
  <si>
    <t>Division of Services for the Blind, Raleigh</t>
  </si>
  <si>
    <t>Department of Public Instruction, Grand Forks</t>
  </si>
  <si>
    <t>North Dakota School for the Blind, Grand Forks</t>
  </si>
  <si>
    <t>Commonwealth of the Northern Marianas Islands (CNMI) Department of Education</t>
  </si>
  <si>
    <t>Ohio State Department of Education, Columbus</t>
  </si>
  <si>
    <t>Ohio State School for the Blind, Columbus</t>
  </si>
  <si>
    <t>Oklahoma Department of Education, Oklahoma City</t>
  </si>
  <si>
    <t>Oklahoma School for the Blind, Muskogee</t>
  </si>
  <si>
    <t>Oregon Department of Education, Salem</t>
  </si>
  <si>
    <t>Pennsylvania Department of Education, Harrisburg</t>
  </si>
  <si>
    <t>Overbrook School for the Blind, Philadelphia</t>
  </si>
  <si>
    <t>Western Pennsylvania School for Blind Children, Pittsburgh</t>
  </si>
  <si>
    <t>Blind And Vision Rehabilitation Services of Pittsburgh, Homestead</t>
  </si>
  <si>
    <t>Pennsylvania Bureau of Blindness &amp; Visual Services</t>
  </si>
  <si>
    <t>Elwyn Inc</t>
  </si>
  <si>
    <t>Rehabilitation Center for the Blind of Puerto Rico, San Juan</t>
  </si>
  <si>
    <t>Rhode Island Department of Education, Providence</t>
  </si>
  <si>
    <t>South Carolina Department of Education, Columbia</t>
  </si>
  <si>
    <t>South Carolina Department of Education, *PNP, Columbia</t>
  </si>
  <si>
    <t>South Carolina Commission for the Blind, Columbia</t>
  </si>
  <si>
    <t>South Carolina Department of Disabilities and Special Needs, Columbia</t>
  </si>
  <si>
    <t>South Dakota Department of Education, Pierre</t>
  </si>
  <si>
    <t>South Dakota Department of Education *PNP, Pierre</t>
  </si>
  <si>
    <t>South Dakota Rehabilitation Center for the Blind, Sioux Falls</t>
  </si>
  <si>
    <t>Tennessee State Department of Education, Nashville</t>
  </si>
  <si>
    <t>Tennessee School for the Blind, Nashville</t>
  </si>
  <si>
    <t>Texas Education Agency, Austin</t>
  </si>
  <si>
    <t>Texas Education Agency, *PNP, Austin</t>
  </si>
  <si>
    <t>Texas School for the Blind and Visually Impaired, Austin</t>
  </si>
  <si>
    <t>The Lighthouse for the Blind of Houston, Houston</t>
  </si>
  <si>
    <t>Criss Cole Rehabilitation Center, Austin</t>
  </si>
  <si>
    <t>Dallas Lighthouse for the Blind, Dallas</t>
  </si>
  <si>
    <t>Utah Schools for the Deaf and the Blind, Ogden</t>
  </si>
  <si>
    <t>Vermont State Department of Education, South Burlington</t>
  </si>
  <si>
    <t>Virginia Department of Education, Richmond</t>
  </si>
  <si>
    <t>Department for the Blind and Vision Impaired, Richmond</t>
  </si>
  <si>
    <t>Washington State Department of Public Instruction, Vancouver</t>
  </si>
  <si>
    <t>Washington State School for the Blind, Vancouver</t>
  </si>
  <si>
    <t>West Virginia State Department of Education, Romney</t>
  </si>
  <si>
    <t>West Virginia Schools for the Deaf and the Blind, Romney</t>
  </si>
  <si>
    <t>Wisconsin Department of Public Instruction, Janesville</t>
  </si>
  <si>
    <t>Wisconsin School for the Visually Handicapped &amp; Educational Services for the Visually Impaired, Janesville</t>
  </si>
  <si>
    <t>Wyoming Department of Education, Riverton</t>
  </si>
  <si>
    <t>ALABAMA</t>
  </si>
  <si>
    <t>ALASKA</t>
  </si>
  <si>
    <t>AMERICAN SAMOA</t>
  </si>
  <si>
    <t>ARIZONA</t>
  </si>
  <si>
    <t>Arizona State Department of Education, *PNP, Phoenix</t>
  </si>
  <si>
    <t>ARKANSAS</t>
  </si>
  <si>
    <t>Arkansas State Department of Education, *PNP, Sherwood</t>
  </si>
  <si>
    <t>CALIFORNIA</t>
  </si>
  <si>
    <t>California Department of Education, *PNP, Sacramento</t>
  </si>
  <si>
    <t>COLORADO</t>
  </si>
  <si>
    <t>Colorado Department of Education, *PNP, Colorado Springs</t>
  </si>
  <si>
    <t>CONNECTICUT</t>
  </si>
  <si>
    <t>Bureau of Education &amp; Services for the Blind, Windsor</t>
  </si>
  <si>
    <t>Bureau of Education &amp; Services for the Blind, *PNP, Windsor</t>
  </si>
  <si>
    <t>DELAWARE</t>
  </si>
  <si>
    <t>State Department of Education, *PNP, New Castle</t>
  </si>
  <si>
    <t>DISTRICT OF COLUMBIA</t>
  </si>
  <si>
    <t>FLORIDA</t>
  </si>
  <si>
    <t>Florida State Department of Education, *PNP, Tampa</t>
  </si>
  <si>
    <t>Florida School for the Deaf and the Blind, St Augustine</t>
  </si>
  <si>
    <t>Miami Lighthouse for he Blind, Inc., Miami</t>
  </si>
  <si>
    <t>GEORGIA</t>
  </si>
  <si>
    <t>Georgia State Department of Education, *PNP, Clarkston</t>
  </si>
  <si>
    <t>GUAM</t>
  </si>
  <si>
    <t>Guam Department of Education, Hagatna</t>
  </si>
  <si>
    <t>HAWAII</t>
  </si>
  <si>
    <t>Hawaii Department of Education, *PNP, Honolulu</t>
  </si>
  <si>
    <t>IDAHO</t>
  </si>
  <si>
    <t>Idaho State Department of Education, *PNP, Gooding</t>
  </si>
  <si>
    <t>ILLINOIS</t>
  </si>
  <si>
    <t>Illinois State Board of Education, *PNP, Chicago</t>
  </si>
  <si>
    <t>The Chicago Lighthouse for People who are Blind or Visually Impaired</t>
  </si>
  <si>
    <t>Illinois Center for Rehabilitation and Education - Wood, Chicago</t>
  </si>
  <si>
    <t>INDIANA</t>
  </si>
  <si>
    <t>Indiana Department of Education, *PNP, Indianapolis</t>
  </si>
  <si>
    <t>Indiana Department of Education - Adult Students, Indianapolis</t>
  </si>
  <si>
    <t>IOWA</t>
  </si>
  <si>
    <t>Iowa Department of Education, *PNP, Vinton</t>
  </si>
  <si>
    <t>KANSAS</t>
  </si>
  <si>
    <t>Kansas State Board of Education, *PNP, Kansas City</t>
  </si>
  <si>
    <t>KENTUCKY</t>
  </si>
  <si>
    <t>Kentucky Department of Education, *PNP, Louisville</t>
  </si>
  <si>
    <t>LOUISIANA</t>
  </si>
  <si>
    <t>Louisiana Department of Education, *PNP, Baton Rouge</t>
  </si>
  <si>
    <t>The Lighthouse for the Blind in New Orleans, Inc., New Orleans</t>
  </si>
  <si>
    <t>MAINE</t>
  </si>
  <si>
    <t>Maine Division for the Blind and Visually Impaired, *PNP,  Bangor</t>
  </si>
  <si>
    <t>MARYLAND</t>
  </si>
  <si>
    <t>Maryland State Department of Education, *PNP, Baltimore</t>
  </si>
  <si>
    <t>Maryland School for the Blind, Baltimore</t>
  </si>
  <si>
    <t>Columbia Lighthouse for the Blind, Washington</t>
  </si>
  <si>
    <t>MASSACHUSETTS</t>
  </si>
  <si>
    <t>Massachusetts Department of Education, *PNP, Malden</t>
  </si>
  <si>
    <t>Perkins School for the Blind - Infants and Toddlers, Watertown</t>
  </si>
  <si>
    <t>Perkins School for the Blind - School Programs, Watertown</t>
  </si>
  <si>
    <t>MICHIGAN</t>
  </si>
  <si>
    <t>Michigan Department of Education, *PNP, Flint</t>
  </si>
  <si>
    <t>Visually Impaired Services in Michigan</t>
  </si>
  <si>
    <t>MINNESOTA</t>
  </si>
  <si>
    <t>Minnesota Department of Education,*PNP, Roseville</t>
  </si>
  <si>
    <t>Blind, Inc. , Minneapolis</t>
  </si>
  <si>
    <t>MISSISSIPPI</t>
  </si>
  <si>
    <t>MISSOURI</t>
  </si>
  <si>
    <t>Department of Elementary &amp; Secondary Education, St Louis</t>
  </si>
  <si>
    <t>Department of Elementary &amp; Secondary Education, *PNP, St Louis</t>
  </si>
  <si>
    <t>Missouri School for the Blind, St Louis</t>
  </si>
  <si>
    <t>MONTANA</t>
  </si>
  <si>
    <t>Montana Sate Department of Public Instruction, Great Falls</t>
  </si>
  <si>
    <t>Montana Sate Department of Public Instruction, *PNP, Great Falls</t>
  </si>
  <si>
    <t>NEBRASKA</t>
  </si>
  <si>
    <t>Nebraska State Department of Education, *PNP, Nebraska City</t>
  </si>
  <si>
    <t>Nebraska Center for the Education of Children who are Blind or Visually Impaired, Nebraska City</t>
  </si>
  <si>
    <t>NEVADA</t>
  </si>
  <si>
    <t>NEW HAMPSHIRE</t>
  </si>
  <si>
    <t>New Hampshire Department of Education, *PNP, Concord</t>
  </si>
  <si>
    <t>NEW JERSEY</t>
  </si>
  <si>
    <t>St Joseph School for the Blind/Concordia Learning Center, Jersey City</t>
  </si>
  <si>
    <t>NEW MEXICO</t>
  </si>
  <si>
    <t>New Mexico State Department of Education, *PNP, Alamogordo</t>
  </si>
  <si>
    <t>NEW YORK</t>
  </si>
  <si>
    <t>New York State Education Department, *PNP, Batavia</t>
  </si>
  <si>
    <t>New York Institute for Special Education, Bronx</t>
  </si>
  <si>
    <t>NORTH CAROLINA</t>
  </si>
  <si>
    <t>North Carolina Department of Public Education, *PNP, Raleigh</t>
  </si>
  <si>
    <t>NORTH DAKOTA</t>
  </si>
  <si>
    <t>Department of Public Instruction, *PNP, Grand Forks</t>
  </si>
  <si>
    <t>NORTHERN MARIANA ISLANDS</t>
  </si>
  <si>
    <t>Commonwealth of the Northern Marianas Islands (CNMI) Department of Education - NP</t>
  </si>
  <si>
    <t>OHIO</t>
  </si>
  <si>
    <t>Ohio State Department of Education, *PNP, Columbus</t>
  </si>
  <si>
    <t>OKLAHOMA</t>
  </si>
  <si>
    <t>OREGON</t>
  </si>
  <si>
    <t>Oregon Department of Education, *PNP, Salem</t>
  </si>
  <si>
    <t>PENNSYLVANIA</t>
  </si>
  <si>
    <t>Pennsylvania Department of Education, *PNP, Harrisburg</t>
  </si>
  <si>
    <t>Royer-Greaves School for Blind, Downingtown</t>
  </si>
  <si>
    <t>PUERTO RICO</t>
  </si>
  <si>
    <t>Puerto Rico Department of Education, San Jan</t>
  </si>
  <si>
    <t>Puerto Rico Department of Education, *PNP, San Juan</t>
  </si>
  <si>
    <t>Instituto Loaiza Cordero para Ninos Ciegos, San Juan</t>
  </si>
  <si>
    <t>RHODE ISLAND</t>
  </si>
  <si>
    <t>Rhode Island Department of Education, *PNP, Providence</t>
  </si>
  <si>
    <t>SOUTH CAROLINA</t>
  </si>
  <si>
    <t>South Carolina School for the Deaf Blind and Multihandicapped, Columbia</t>
  </si>
  <si>
    <t>South Carolina School for the Deaf Blind and Multihandicapped, *PNP, Columbia</t>
  </si>
  <si>
    <t>SOUTH DAKOTA</t>
  </si>
  <si>
    <t>South Dakota School for the Blind and Visually Impaired, Aberdeen</t>
  </si>
  <si>
    <t>TENNESSEE</t>
  </si>
  <si>
    <t>Tennessee State Department of Education, *PNP, Nashville</t>
  </si>
  <si>
    <t>TEXAS</t>
  </si>
  <si>
    <t>Texas Department of Agining &amp; Disablity Services, Austin</t>
  </si>
  <si>
    <t>UTAH</t>
  </si>
  <si>
    <t>Utah Sate Office of Education, Ogden</t>
  </si>
  <si>
    <t>VERMONT</t>
  </si>
  <si>
    <t>VIRGIN ISLANDS</t>
  </si>
  <si>
    <t>Virgin Islands Department of Education, St Thomas</t>
  </si>
  <si>
    <t>VIRGINIA</t>
  </si>
  <si>
    <t>Virginia School for the Deaf and the Blind - Staunton, Staunton</t>
  </si>
  <si>
    <t>Department for the Blind and Vision Impaired, *PNP, Richmond</t>
  </si>
  <si>
    <t>WASHINGTON</t>
  </si>
  <si>
    <t>Washington State Department of Public Instruction, *PNP, Vancouver</t>
  </si>
  <si>
    <t>WEST VIRGINIA</t>
  </si>
  <si>
    <t>West Virginia State Department of Education, *PNP, Romney</t>
  </si>
  <si>
    <t>WISCONSIN</t>
  </si>
  <si>
    <t>Wisconsin Department of Public Instruction, *PNP, Janesville</t>
  </si>
  <si>
    <t>WYOMING</t>
  </si>
  <si>
    <t>Wyoming Department of Education, *PNP, Riverton</t>
  </si>
  <si>
    <t>63, 501</t>
  </si>
  <si>
    <t>GRAND TOTAL</t>
  </si>
  <si>
    <t>Agencies Receiving Federal Quota Funds Due Under an Act to Promote the Education of the Blind, Fiscal Year 2018</t>
  </si>
  <si>
    <t>Registered pupils as of January 4th 2017</t>
  </si>
  <si>
    <t>FY 2018 Allocation in Dollars</t>
  </si>
  <si>
    <t xml:space="preserve">for adapted educational materials from APH through the Act to Promote the Education of the Blind.		</t>
  </si>
  <si>
    <t>NOTICE: For Press Members and Researchers/Teachers: The number of students who read braille in the United States CANNOT be determined from this data.</t>
  </si>
  <si>
    <t xml:space="preserve">Before citing these figures in a publication, please contact APH:						</t>
  </si>
  <si>
    <t>Press Members:</t>
  </si>
  <si>
    <t>communications@aph.org</t>
  </si>
  <si>
    <t>Researchers/Teachers:</t>
  </si>
  <si>
    <t>https://www.aph.org/distribution-of-students/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</si>
</sst>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4" x14ac:knownFonts="1">
    <font>
      <sz val="10"/>
      <color theme="3" tint="0.34998626667073579"/>
      <name val="Trebuchet MS"/>
      <family val="2"/>
      <scheme val="minor"/>
    </font>
    <font>
      <sz val="14"/>
      <color theme="1" tint="0.499984740745262"/>
      <name val="Trebuchet MS"/>
      <family val="2"/>
      <scheme val="minor"/>
    </font>
    <font>
      <sz val="30"/>
      <color theme="1" tint="0.499984740745262"/>
      <name val="Trebuchet MS"/>
      <family val="2"/>
      <scheme val="minor"/>
    </font>
    <font>
      <sz val="11"/>
      <color theme="3" tint="0.499984740745262"/>
      <name val="Cambria"/>
      <family val="1"/>
      <scheme val="major"/>
    </font>
    <font>
      <sz val="18"/>
      <color theme="3"/>
      <name val="Cambria"/>
      <family val="2"/>
      <scheme val="major"/>
    </font>
    <font>
      <sz val="11"/>
      <color rgb="FF9C6500"/>
      <name val="Trebuchet MS"/>
      <family val="2"/>
      <scheme val="minor"/>
    </font>
    <font>
      <u/>
      <sz val="10"/>
      <color theme="10"/>
      <name val="Trebuchet MS"/>
      <family val="2"/>
      <scheme val="minor"/>
    </font>
    <font>
      <sz val="10"/>
      <color theme="3" tint="0.34998626667073579"/>
      <name val="Arial"/>
      <family val="2"/>
    </font>
    <font>
      <b/>
      <sz val="18"/>
      <color theme="3"/>
      <name val="Arial"/>
      <family val="2"/>
    </font>
    <font>
      <sz val="18"/>
      <color theme="3"/>
      <name val="Arial"/>
      <family val="2"/>
    </font>
    <font>
      <sz val="11"/>
      <name val="Arial"/>
      <family val="2"/>
    </font>
    <font>
      <b/>
      <sz val="10"/>
      <color theme="3" tint="0.34998626667073579"/>
      <name val="Arial"/>
      <family val="2"/>
    </font>
    <font>
      <b/>
      <sz val="10"/>
      <name val="Arial"/>
      <family val="2"/>
    </font>
    <font>
      <b/>
      <sz val="12"/>
      <name val="Arial"/>
      <family val="2"/>
    </font>
    <font>
      <b/>
      <sz val="16"/>
      <name val="Arial"/>
      <family val="2"/>
    </font>
    <font>
      <sz val="10"/>
      <name val="Arial"/>
      <family val="2"/>
    </font>
    <font>
      <sz val="12"/>
      <color theme="3" tint="0.34998626667073579"/>
      <name val="Arial"/>
      <family val="2"/>
    </font>
    <font>
      <sz val="12"/>
      <name val="Arial"/>
      <family val="2"/>
    </font>
    <font>
      <b/>
      <sz val="12"/>
      <color theme="0"/>
      <name val="Arial"/>
      <family val="2"/>
    </font>
    <font>
      <b/>
      <sz val="12"/>
      <color theme="3" tint="0.34998626667073579"/>
      <name val="Arial"/>
      <family val="2"/>
    </font>
    <font>
      <b/>
      <sz val="12"/>
      <color theme="3" tint="0.34998626667073579"/>
      <name val="Arial Black"/>
      <family val="2"/>
    </font>
    <font>
      <b/>
      <u/>
      <sz val="12"/>
      <color rgb="FF7030A0"/>
      <name val="Arial"/>
      <family val="2"/>
    </font>
    <font>
      <b/>
      <sz val="12"/>
      <color rgb="FF7030A0"/>
      <name val="Arial"/>
      <family val="2"/>
    </font>
    <font>
      <sz val="10"/>
      <color rgb="FF7030A0"/>
      <name val="Arial"/>
      <family val="2"/>
    </font>
  </fonts>
  <fills count="4">
    <fill>
      <patternFill patternType="none"/>
    </fill>
    <fill>
      <patternFill patternType="gray125"/>
    </fill>
    <fill>
      <patternFill patternType="solid">
        <fgColor rgb="FFFFEB9C"/>
      </patternFill>
    </fill>
    <fill>
      <patternFill patternType="solid">
        <fgColor theme="1"/>
        <bgColor indexed="64"/>
      </patternFill>
    </fill>
  </fills>
  <borders count="1">
    <border>
      <left/>
      <right/>
      <top/>
      <bottom/>
      <diagonal/>
    </border>
  </borders>
  <cellStyleXfs count="8">
    <xf numFmtId="0" fontId="0" fillId="0" borderId="0"/>
    <xf numFmtId="0" fontId="2"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0" borderId="0" applyNumberFormat="0" applyFill="0" applyBorder="0" applyAlignment="0" applyProtection="0"/>
  </cellStyleXfs>
  <cellXfs count="40">
    <xf numFmtId="0" fontId="0" fillId="0" borderId="0" xfId="0"/>
    <xf numFmtId="0" fontId="7" fillId="0" borderId="0" xfId="0" applyFont="1"/>
    <xf numFmtId="0" fontId="12" fillId="0" borderId="0" xfId="0" applyFont="1"/>
    <xf numFmtId="0" fontId="6" fillId="2" borderId="0" xfId="7" applyFill="1" applyBorder="1" applyAlignment="1">
      <alignment horizontal="center"/>
    </xf>
    <xf numFmtId="0" fontId="12" fillId="0" borderId="0" xfId="0" applyFont="1" applyAlignment="1">
      <alignment horizontal="center" vertical="center"/>
    </xf>
    <xf numFmtId="0" fontId="15" fillId="0" borderId="0" xfId="0" applyFont="1"/>
    <xf numFmtId="0" fontId="12" fillId="0" borderId="0" xfId="0" applyFont="1" applyAlignment="1">
      <alignment horizontal="right"/>
    </xf>
    <xf numFmtId="0" fontId="15" fillId="0" borderId="0" xfId="0" applyFont="1" applyAlignment="1">
      <alignment horizontal="right"/>
    </xf>
    <xf numFmtId="0" fontId="7" fillId="0" borderId="0" xfId="0" applyFont="1" applyAlignment="1">
      <alignment horizontal="left" indent="2"/>
    </xf>
    <xf numFmtId="0" fontId="11" fillId="0" borderId="0" xfId="0" applyFont="1" applyAlignment="1">
      <alignment horizontal="right"/>
    </xf>
    <xf numFmtId="0" fontId="13" fillId="0" borderId="0" xfId="0" applyFont="1"/>
    <xf numFmtId="0" fontId="17" fillId="0" borderId="0" xfId="0" applyFont="1"/>
    <xf numFmtId="8" fontId="13" fillId="0" borderId="0" xfId="0" applyNumberFormat="1" applyFont="1"/>
    <xf numFmtId="3" fontId="13" fillId="0" borderId="0" xfId="0" applyNumberFormat="1" applyFont="1"/>
    <xf numFmtId="0" fontId="18" fillId="3" borderId="0" xfId="0" applyFont="1" applyFill="1" applyAlignment="1">
      <alignment horizontal="center" vertical="center"/>
    </xf>
    <xf numFmtId="0" fontId="10" fillId="2" borderId="0" xfId="6" applyFont="1" applyBorder="1" applyAlignment="1">
      <alignment horizontal="center"/>
    </xf>
    <xf numFmtId="3" fontId="17" fillId="0" borderId="0" xfId="0" applyNumberFormat="1" applyFont="1"/>
    <xf numFmtId="8" fontId="17" fillId="0" borderId="0" xfId="0" applyNumberFormat="1" applyFont="1"/>
    <xf numFmtId="38" fontId="13" fillId="0" borderId="0" xfId="0" applyNumberFormat="1" applyFont="1"/>
    <xf numFmtId="0" fontId="19" fillId="0" borderId="0" xfId="0" applyFont="1"/>
    <xf numFmtId="0" fontId="13" fillId="2" borderId="0" xfId="6" applyFont="1" applyBorder="1" applyAlignment="1">
      <alignment horizontal="left" wrapText="1"/>
    </xf>
    <xf numFmtId="8" fontId="20" fillId="0" borderId="0" xfId="0" applyNumberFormat="1" applyFont="1"/>
    <xf numFmtId="0" fontId="23" fillId="0" borderId="0" xfId="0" applyFont="1"/>
    <xf numFmtId="0" fontId="21" fillId="2" borderId="0" xfId="7" applyFont="1" applyFill="1" applyBorder="1" applyAlignment="1">
      <alignment horizontal="left" wrapText="1"/>
    </xf>
    <xf numFmtId="0" fontId="22" fillId="2" borderId="0" xfId="6" applyFont="1" applyBorder="1" applyAlignment="1">
      <alignment horizontal="left" wrapText="1"/>
    </xf>
    <xf numFmtId="0" fontId="22" fillId="0" borderId="0" xfId="0" applyFont="1"/>
    <xf numFmtId="0" fontId="10" fillId="2" borderId="0" xfId="6" applyFont="1" applyBorder="1" applyAlignment="1">
      <alignment horizontal="center"/>
    </xf>
    <xf numFmtId="0" fontId="8" fillId="0" borderId="0" xfId="5" applyFont="1" applyBorder="1" applyAlignment="1">
      <alignment horizontal="center" vertical="center" wrapText="1"/>
    </xf>
    <xf numFmtId="0" fontId="9" fillId="0" borderId="0" xfId="5" applyFont="1" applyBorder="1" applyAlignment="1">
      <alignment horizontal="center" vertical="center" wrapText="1"/>
    </xf>
    <xf numFmtId="0" fontId="16" fillId="0" borderId="0" xfId="0" applyFont="1" applyBorder="1" applyAlignment="1">
      <alignment horizontal="left" vertical="center" wrapText="1"/>
    </xf>
    <xf numFmtId="0" fontId="14" fillId="2" borderId="0" xfId="6" applyFont="1" applyBorder="1" applyAlignment="1">
      <alignment horizontal="left"/>
    </xf>
    <xf numFmtId="0" fontId="10" fillId="2" borderId="0" xfId="6" applyFont="1" applyBorder="1" applyAlignment="1">
      <alignment horizontal="left"/>
    </xf>
    <xf numFmtId="0" fontId="13" fillId="2" borderId="0" xfId="6" applyFont="1" applyBorder="1" applyAlignment="1">
      <alignment horizontal="left" wrapText="1"/>
    </xf>
    <xf numFmtId="0" fontId="21" fillId="2" borderId="0" xfId="7" applyFont="1" applyFill="1" applyBorder="1" applyAlignment="1">
      <alignment horizontal="left"/>
    </xf>
    <xf numFmtId="0" fontId="22" fillId="2" borderId="0" xfId="6" applyFont="1" applyBorder="1" applyAlignment="1">
      <alignment horizontal="left"/>
    </xf>
    <xf numFmtId="0" fontId="17" fillId="2" borderId="0" xfId="6" applyFont="1" applyBorder="1" applyAlignment="1">
      <alignment horizontal="left" wrapText="1"/>
    </xf>
    <xf numFmtId="0" fontId="17" fillId="2" borderId="0" xfId="6" applyFont="1" applyBorder="1" applyAlignment="1">
      <alignment horizontal="left"/>
    </xf>
    <xf numFmtId="0" fontId="13" fillId="2" borderId="0" xfId="6" applyFont="1" applyBorder="1" applyAlignment="1">
      <alignment horizontal="left" vertical="top" wrapText="1"/>
    </xf>
    <xf numFmtId="0" fontId="21" fillId="0" borderId="0" xfId="7" applyFont="1" applyBorder="1" applyAlignment="1">
      <alignment vertical="top"/>
    </xf>
    <xf numFmtId="0" fontId="22" fillId="0" borderId="0" xfId="0" applyFont="1" applyBorder="1"/>
  </cellXfs>
  <cellStyles count="8">
    <cellStyle name="Heading 1" xfId="1" builtinId="16" customBuiltin="1"/>
    <cellStyle name="Heading 2" xfId="2" builtinId="17" customBuiltin="1"/>
    <cellStyle name="Heading 3" xfId="3" builtinId="18" customBuiltin="1"/>
    <cellStyle name="Heading 4" xfId="4" builtinId="19" customBuiltin="1"/>
    <cellStyle name="Hyperlink" xfId="7" builtinId="8"/>
    <cellStyle name="Neutral" xfId="6" builtinId="28"/>
    <cellStyle name="Normal" xfId="0" builtinId="0" customBuiltin="1"/>
    <cellStyle name="Title" xfId="5" builtinId="15"/>
  </cellStyles>
  <dxfs count="5">
    <dxf>
      <font>
        <strike val="0"/>
        <outline val="0"/>
        <shadow val="0"/>
        <u val="none"/>
        <vertAlign val="baseline"/>
        <sz val="12"/>
        <color auto="1"/>
        <name val="Arial"/>
        <scheme val="none"/>
      </font>
      <numFmt numFmtId="12" formatCode="&quot;$&quot;#,##0.00_);[Red]\(&quot;$&quot;#,##0.00\)"/>
    </dxf>
    <dxf>
      <font>
        <b val="0"/>
        <i val="0"/>
        <strike val="0"/>
        <condense val="0"/>
        <extend val="0"/>
        <outline val="0"/>
        <shadow val="0"/>
        <u val="none"/>
        <vertAlign val="baseline"/>
        <sz val="12"/>
        <color auto="1"/>
        <name val="Arial"/>
        <scheme val="none"/>
      </font>
      <numFmt numFmtId="3" formatCode="#,##0"/>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s>
  <tableStyles count="0" defaultTableStyle="TableStyleMedium2" defaultPivotStyle="PivotStyleLight16"/>
  <colors>
    <mruColors>
      <color rgb="FFFFFFFF"/>
      <color rgb="FFEEEEEE"/>
      <color rgb="FFF7F7F7"/>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istribution-of-students-2017_1" connectionId="1" xr16:uid="{00000000-0016-0000-0000-000000000000}" autoFormatId="16" applyNumberFormats="0" applyBorderFormats="0" applyFontFormats="1" applyPatternFormats="1"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7:C386" totalsRowShown="0" headerRowDxfId="4" dataDxfId="3">
  <autoFilter ref="A17:C386" xr:uid="{00000000-0009-0000-0100-000001000000}">
    <filterColumn colId="0" hiddenButton="1"/>
    <filterColumn colId="1" hiddenButton="1"/>
    <filterColumn colId="2" hiddenButton="1"/>
  </autoFilter>
  <tableColumns count="3">
    <tableColumn id="1" xr3:uid="{00000000-0010-0000-0000-000001000000}" name="State and Agency Receiving Quota Funds" dataDxfId="2"/>
    <tableColumn id="2" xr3:uid="{00000000-0010-0000-0000-000002000000}" name="Registered pupils as of January 4th 2017" dataDxfId="1"/>
    <tableColumn id="3" xr3:uid="{00000000-0010-0000-0000-000003000000}" name="FY 2018 Allocation in Dollars" dataDxfId="0"/>
  </tableColumns>
  <tableStyleInfo name="TableStyleMedium1" showFirstColumn="0" showLastColumn="0" showRowStripes="0" showColumnStripes="1"/>
</table>
</file>

<file path=xl/theme/theme1.xml><?xml version="1.0" encoding="utf-8"?>
<a:theme xmlns:a="http://schemas.openxmlformats.org/drawingml/2006/main" name="Office Theme">
  <a:themeElements>
    <a:clrScheme name="Monthly College Budget">
      <a:dk1>
        <a:sysClr val="windowText" lastClr="000000"/>
      </a:dk1>
      <a:lt1>
        <a:sysClr val="window" lastClr="FFFFFF"/>
      </a:lt1>
      <a:dk2>
        <a:srgbClr val="000000"/>
      </a:dk2>
      <a:lt2>
        <a:srgbClr val="FFFFFF"/>
      </a:lt2>
      <a:accent1>
        <a:srgbClr val="67BCD1"/>
      </a:accent1>
      <a:accent2>
        <a:srgbClr val="F09912"/>
      </a:accent2>
      <a:accent3>
        <a:srgbClr val="6ECC9E"/>
      </a:accent3>
      <a:accent4>
        <a:srgbClr val="EB4A17"/>
      </a:accent4>
      <a:accent5>
        <a:srgbClr val="9942AC"/>
      </a:accent5>
      <a:accent6>
        <a:srgbClr val="F749A2"/>
      </a:accent6>
      <a:hlink>
        <a:srgbClr val="67BCD1"/>
      </a:hlink>
      <a:folHlink>
        <a:srgbClr val="9942AC"/>
      </a:folHlink>
    </a:clrScheme>
    <a:fontScheme name="Monthly College Budget">
      <a:majorFont>
        <a:latin typeface="Cambria"/>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mmunications@aph.org" TargetMode="External"/><Relationship Id="rId2" Type="http://schemas.openxmlformats.org/officeDocument/2006/relationships/hyperlink" Target="https://www.aph.org/distribution-of-students/" TargetMode="External"/><Relationship Id="rId1" Type="http://schemas.openxmlformats.org/officeDocument/2006/relationships/hyperlink" Target="mailto:censusdata@aph.org" TargetMode="External"/><Relationship Id="rId6" Type="http://schemas.openxmlformats.org/officeDocument/2006/relationships/queryTable" Target="../queryTables/queryTable1.xm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9"/>
  <sheetViews>
    <sheetView tabSelected="1" zoomScale="125" workbookViewId="0">
      <selection activeCell="A3" sqref="A3:XFD3"/>
    </sheetView>
  </sheetViews>
  <sheetFormatPr baseColWidth="10" defaultColWidth="9.19921875" defaultRowHeight="13" x14ac:dyDescent="0.15"/>
  <cols>
    <col min="1" max="1" width="116" style="1" customWidth="1"/>
    <col min="2" max="2" width="49.19921875" style="1" customWidth="1"/>
    <col min="3" max="3" width="33" style="1" bestFit="1" customWidth="1"/>
    <col min="4" max="16384" width="9.19921875" style="1"/>
  </cols>
  <sheetData>
    <row r="1" spans="1:3" ht="47" customHeight="1" x14ac:dyDescent="0.15">
      <c r="A1" s="27" t="s">
        <v>267</v>
      </c>
      <c r="B1" s="28"/>
      <c r="C1" s="28"/>
    </row>
    <row r="2" spans="1:3" ht="117.75" customHeight="1" x14ac:dyDescent="0.15">
      <c r="A2" s="29" t="s">
        <v>5</v>
      </c>
      <c r="B2" s="29"/>
      <c r="C2" s="29"/>
    </row>
    <row r="3" spans="1:3" s="25" customFormat="1" ht="16" x14ac:dyDescent="0.2">
      <c r="A3" s="38" t="s">
        <v>276</v>
      </c>
      <c r="B3" s="39"/>
      <c r="C3" s="39"/>
    </row>
    <row r="4" spans="1:3" ht="20" x14ac:dyDescent="0.2">
      <c r="A4" s="30" t="s">
        <v>0</v>
      </c>
      <c r="B4" s="31"/>
      <c r="C4" s="31"/>
    </row>
    <row r="5" spans="1:3" ht="14" x14ac:dyDescent="0.15">
      <c r="A5" s="26"/>
      <c r="B5" s="26"/>
      <c r="C5" s="26"/>
    </row>
    <row r="6" spans="1:3" ht="16" x14ac:dyDescent="0.2">
      <c r="A6" s="32" t="s">
        <v>271</v>
      </c>
      <c r="B6" s="32"/>
      <c r="C6" s="32"/>
    </row>
    <row r="7" spans="1:3" ht="14" x14ac:dyDescent="0.15">
      <c r="A7" s="26"/>
      <c r="B7" s="26"/>
      <c r="C7" s="26"/>
    </row>
    <row r="8" spans="1:3" ht="15" customHeight="1" x14ac:dyDescent="0.2">
      <c r="A8" s="32" t="s">
        <v>272</v>
      </c>
      <c r="B8" s="32"/>
      <c r="C8" s="32"/>
    </row>
    <row r="9" spans="1:3" ht="15" customHeight="1" x14ac:dyDescent="0.2">
      <c r="A9" s="20" t="s">
        <v>273</v>
      </c>
      <c r="B9" s="20"/>
      <c r="C9" s="20"/>
    </row>
    <row r="10" spans="1:3" s="25" customFormat="1" ht="15" customHeight="1" x14ac:dyDescent="0.2">
      <c r="A10" s="23" t="s">
        <v>274</v>
      </c>
      <c r="B10" s="24"/>
      <c r="C10" s="24"/>
    </row>
    <row r="11" spans="1:3" ht="17" x14ac:dyDescent="0.2">
      <c r="A11" s="20" t="s">
        <v>275</v>
      </c>
      <c r="B11" s="20"/>
      <c r="C11" s="20"/>
    </row>
    <row r="12" spans="1:3" s="22" customFormat="1" ht="16" x14ac:dyDescent="0.2">
      <c r="A12" s="33" t="s">
        <v>4</v>
      </c>
      <c r="B12" s="34"/>
      <c r="C12" s="34"/>
    </row>
    <row r="13" spans="1:3" ht="14" x14ac:dyDescent="0.15">
      <c r="A13" s="3"/>
      <c r="B13" s="15"/>
      <c r="C13" s="15"/>
    </row>
    <row r="14" spans="1:3" ht="16" x14ac:dyDescent="0.2">
      <c r="A14" s="35" t="s">
        <v>1</v>
      </c>
      <c r="B14" s="35"/>
      <c r="C14" s="35"/>
    </row>
    <row r="15" spans="1:3" ht="16" x14ac:dyDescent="0.2">
      <c r="A15" s="36" t="s">
        <v>270</v>
      </c>
      <c r="B15" s="36"/>
      <c r="C15" s="36"/>
    </row>
    <row r="16" spans="1:3" ht="33" customHeight="1" x14ac:dyDescent="0.15">
      <c r="A16" s="37" t="s">
        <v>2</v>
      </c>
      <c r="B16" s="37"/>
      <c r="C16" s="37"/>
    </row>
    <row r="17" spans="1:3" s="4" customFormat="1" ht="16" x14ac:dyDescent="0.15">
      <c r="A17" s="14" t="s">
        <v>9</v>
      </c>
      <c r="B17" s="14" t="s">
        <v>268</v>
      </c>
      <c r="C17" s="14" t="s">
        <v>269</v>
      </c>
    </row>
    <row r="18" spans="1:3" s="5" customFormat="1" ht="16" x14ac:dyDescent="0.2">
      <c r="A18" s="10" t="s">
        <v>138</v>
      </c>
      <c r="B18" s="11"/>
      <c r="C18" s="11"/>
    </row>
    <row r="19" spans="1:3" ht="16" x14ac:dyDescent="0.2">
      <c r="A19" s="11" t="s">
        <v>6</v>
      </c>
      <c r="B19" s="16">
        <v>991</v>
      </c>
      <c r="C19" s="17">
        <v>302503.53999999998</v>
      </c>
    </row>
    <row r="20" spans="1:3" ht="16" x14ac:dyDescent="0.2">
      <c r="A20" s="11" t="s">
        <v>7</v>
      </c>
      <c r="B20" s="16">
        <v>57</v>
      </c>
      <c r="C20" s="17">
        <v>17399.3</v>
      </c>
    </row>
    <row r="21" spans="1:3" ht="16" x14ac:dyDescent="0.2">
      <c r="A21" s="11" t="s">
        <v>8</v>
      </c>
      <c r="B21" s="16">
        <v>533</v>
      </c>
      <c r="C21" s="17">
        <v>162698.67000000001</v>
      </c>
    </row>
    <row r="22" spans="1:3" s="7" customFormat="1" ht="16" x14ac:dyDescent="0.2">
      <c r="A22" s="10" t="s">
        <v>3</v>
      </c>
      <c r="B22" s="13">
        <f>SUM(B19:B21)</f>
        <v>1581</v>
      </c>
      <c r="C22" s="12">
        <f>SUM(C19:C21)</f>
        <v>482601.51</v>
      </c>
    </row>
    <row r="23" spans="1:3" s="5" customFormat="1" ht="16" x14ac:dyDescent="0.2">
      <c r="A23" s="11"/>
      <c r="B23" s="16"/>
      <c r="C23" s="17"/>
    </row>
    <row r="24" spans="1:3" ht="16" x14ac:dyDescent="0.2">
      <c r="A24" s="10" t="s">
        <v>139</v>
      </c>
      <c r="B24" s="11"/>
      <c r="C24" s="11"/>
    </row>
    <row r="25" spans="1:3" s="7" customFormat="1" ht="16" x14ac:dyDescent="0.2">
      <c r="A25" s="11" t="s">
        <v>10</v>
      </c>
      <c r="B25" s="16">
        <v>134</v>
      </c>
      <c r="C25" s="17">
        <v>40903.61</v>
      </c>
    </row>
    <row r="26" spans="1:3" s="5" customFormat="1" ht="16" x14ac:dyDescent="0.2">
      <c r="A26" s="10" t="s">
        <v>3</v>
      </c>
      <c r="B26" s="13">
        <f>+B25</f>
        <v>134</v>
      </c>
      <c r="C26" s="12">
        <f>+C25</f>
        <v>40903.61</v>
      </c>
    </row>
    <row r="27" spans="1:3" ht="16" x14ac:dyDescent="0.2">
      <c r="A27" s="11"/>
      <c r="B27" s="16"/>
      <c r="C27" s="17"/>
    </row>
    <row r="28" spans="1:3" s="7" customFormat="1" ht="16" x14ac:dyDescent="0.2">
      <c r="A28" s="10" t="s">
        <v>140</v>
      </c>
      <c r="B28" s="16"/>
      <c r="C28" s="17"/>
    </row>
    <row r="29" spans="1:3" s="5" customFormat="1" ht="16" x14ac:dyDescent="0.2">
      <c r="A29" s="11" t="s">
        <v>11</v>
      </c>
      <c r="B29" s="16">
        <v>55</v>
      </c>
      <c r="C29" s="17">
        <v>16788.79</v>
      </c>
    </row>
    <row r="30" spans="1:3" ht="16" x14ac:dyDescent="0.2">
      <c r="A30" s="10" t="s">
        <v>3</v>
      </c>
      <c r="B30" s="13">
        <f>+B29</f>
        <v>55</v>
      </c>
      <c r="C30" s="12">
        <f>+C29</f>
        <v>16788.79</v>
      </c>
    </row>
    <row r="31" spans="1:3" ht="16" x14ac:dyDescent="0.2">
      <c r="A31" s="11"/>
      <c r="B31" s="16"/>
      <c r="C31" s="17"/>
    </row>
    <row r="32" spans="1:3" ht="16" x14ac:dyDescent="0.2">
      <c r="A32" s="10" t="s">
        <v>141</v>
      </c>
      <c r="B32" s="16"/>
      <c r="C32" s="17"/>
    </row>
    <row r="33" spans="1:3" s="6" customFormat="1" ht="16" x14ac:dyDescent="0.2">
      <c r="A33" s="11" t="s">
        <v>12</v>
      </c>
      <c r="B33" s="16">
        <v>741</v>
      </c>
      <c r="C33" s="17">
        <v>226190.84</v>
      </c>
    </row>
    <row r="34" spans="1:3" s="2" customFormat="1" ht="16" x14ac:dyDescent="0.2">
      <c r="A34" s="11" t="s">
        <v>142</v>
      </c>
      <c r="B34" s="16">
        <v>254</v>
      </c>
      <c r="C34" s="17">
        <v>77533.7</v>
      </c>
    </row>
    <row r="35" spans="1:3" ht="16" x14ac:dyDescent="0.2">
      <c r="A35" s="11" t="s">
        <v>13</v>
      </c>
      <c r="B35" s="16">
        <v>424</v>
      </c>
      <c r="C35" s="17">
        <v>129426.34</v>
      </c>
    </row>
    <row r="36" spans="1:3" ht="16" x14ac:dyDescent="0.2">
      <c r="A36" s="10" t="s">
        <v>3</v>
      </c>
      <c r="B36" s="13">
        <f>+B33+B34+B35</f>
        <v>1419</v>
      </c>
      <c r="C36" s="12">
        <f>+C33+C34+C35</f>
        <v>433150.88</v>
      </c>
    </row>
    <row r="37" spans="1:3" ht="16" x14ac:dyDescent="0.2">
      <c r="A37" s="11"/>
      <c r="B37" s="16"/>
      <c r="C37" s="17"/>
    </row>
    <row r="38" spans="1:3" ht="16" x14ac:dyDescent="0.2">
      <c r="A38" s="10" t="s">
        <v>143</v>
      </c>
      <c r="B38" s="16"/>
      <c r="C38" s="17"/>
    </row>
    <row r="39" spans="1:3" ht="16" x14ac:dyDescent="0.2">
      <c r="A39" s="11" t="s">
        <v>14</v>
      </c>
      <c r="B39" s="16">
        <v>307</v>
      </c>
      <c r="C39" s="17">
        <v>93711.99</v>
      </c>
    </row>
    <row r="40" spans="1:3" s="2" customFormat="1" ht="16" x14ac:dyDescent="0.2">
      <c r="A40" s="11" t="s">
        <v>144</v>
      </c>
      <c r="B40" s="16">
        <v>36</v>
      </c>
      <c r="C40" s="17">
        <v>10989.03</v>
      </c>
    </row>
    <row r="41" spans="1:3" ht="16" x14ac:dyDescent="0.2">
      <c r="A41" s="11" t="s">
        <v>15</v>
      </c>
      <c r="B41" s="16">
        <v>127</v>
      </c>
      <c r="C41" s="17">
        <v>38766.85</v>
      </c>
    </row>
    <row r="42" spans="1:3" ht="16" x14ac:dyDescent="0.2">
      <c r="A42" s="11" t="s">
        <v>16</v>
      </c>
      <c r="B42" s="16">
        <v>58</v>
      </c>
      <c r="C42" s="17">
        <v>17704.55</v>
      </c>
    </row>
    <row r="43" spans="1:3" ht="16" x14ac:dyDescent="0.2">
      <c r="A43" s="11" t="s">
        <v>17</v>
      </c>
      <c r="B43" s="16">
        <v>67</v>
      </c>
      <c r="C43" s="17">
        <v>20451.8</v>
      </c>
    </row>
    <row r="44" spans="1:3" ht="16" x14ac:dyDescent="0.2">
      <c r="A44" s="10" t="s">
        <v>3</v>
      </c>
      <c r="B44" s="13">
        <f>+B39+B40+B41+B42+B43</f>
        <v>595</v>
      </c>
      <c r="C44" s="12">
        <f>+C39+C40+C41+C43+C42</f>
        <v>181624.21999999997</v>
      </c>
    </row>
    <row r="45" spans="1:3" ht="16" x14ac:dyDescent="0.2">
      <c r="A45" s="11"/>
      <c r="B45" s="16"/>
      <c r="C45" s="17"/>
    </row>
    <row r="46" spans="1:3" ht="16" x14ac:dyDescent="0.2">
      <c r="A46" s="10" t="s">
        <v>145</v>
      </c>
      <c r="B46" s="16"/>
      <c r="C46" s="17"/>
    </row>
    <row r="47" spans="1:3" s="6" customFormat="1" ht="16" x14ac:dyDescent="0.2">
      <c r="A47" s="11" t="s">
        <v>18</v>
      </c>
      <c r="B47" s="16">
        <v>4807</v>
      </c>
      <c r="C47" s="17">
        <v>1467340.55</v>
      </c>
    </row>
    <row r="48" spans="1:3" ht="16" x14ac:dyDescent="0.2">
      <c r="A48" s="11" t="s">
        <v>146</v>
      </c>
      <c r="B48" s="16">
        <v>584</v>
      </c>
      <c r="C48" s="17">
        <v>178266.46</v>
      </c>
    </row>
    <row r="49" spans="1:3" ht="16" x14ac:dyDescent="0.2">
      <c r="A49" s="11" t="s">
        <v>19</v>
      </c>
      <c r="B49" s="16">
        <v>71</v>
      </c>
      <c r="C49" s="17">
        <v>21672.81</v>
      </c>
    </row>
    <row r="50" spans="1:3" ht="16" x14ac:dyDescent="0.2">
      <c r="A50" s="11" t="s">
        <v>20</v>
      </c>
      <c r="B50" s="16">
        <v>31</v>
      </c>
      <c r="C50" s="17">
        <v>9462.77</v>
      </c>
    </row>
    <row r="51" spans="1:3" ht="16" x14ac:dyDescent="0.2">
      <c r="A51" s="11" t="s">
        <v>21</v>
      </c>
      <c r="B51" s="16">
        <v>42</v>
      </c>
      <c r="C51" s="17">
        <v>12820.53</v>
      </c>
    </row>
    <row r="52" spans="1:3" ht="16" x14ac:dyDescent="0.2">
      <c r="A52" s="10" t="s">
        <v>3</v>
      </c>
      <c r="B52" s="13">
        <f>+B47+B48+B49+B50+B51</f>
        <v>5535</v>
      </c>
      <c r="C52" s="12">
        <f>+C47+C48+C49+C50+C51</f>
        <v>1689563.12</v>
      </c>
    </row>
    <row r="53" spans="1:3" s="6" customFormat="1" ht="16" x14ac:dyDescent="0.2">
      <c r="A53" s="11"/>
      <c r="B53" s="16"/>
      <c r="C53" s="17"/>
    </row>
    <row r="54" spans="1:3" s="2" customFormat="1" ht="16" x14ac:dyDescent="0.2">
      <c r="A54" s="10" t="s">
        <v>147</v>
      </c>
      <c r="B54" s="16"/>
      <c r="C54" s="17"/>
    </row>
    <row r="55" spans="1:3" ht="16" x14ac:dyDescent="0.2">
      <c r="A55" s="11" t="s">
        <v>22</v>
      </c>
      <c r="B55" s="16">
        <v>719</v>
      </c>
      <c r="C55" s="17">
        <v>219475.32</v>
      </c>
    </row>
    <row r="56" spans="1:3" ht="16" x14ac:dyDescent="0.2">
      <c r="A56" s="11" t="s">
        <v>148</v>
      </c>
      <c r="B56" s="16">
        <v>112</v>
      </c>
      <c r="C56" s="17">
        <v>34188.089999999997</v>
      </c>
    </row>
    <row r="57" spans="1:3" ht="16" x14ac:dyDescent="0.2">
      <c r="A57" s="11" t="s">
        <v>23</v>
      </c>
      <c r="B57" s="16">
        <v>73</v>
      </c>
      <c r="C57" s="17">
        <v>22283.31</v>
      </c>
    </row>
    <row r="58" spans="1:3" ht="16" x14ac:dyDescent="0.2">
      <c r="A58" s="11" t="s">
        <v>24</v>
      </c>
      <c r="B58" s="16">
        <v>6</v>
      </c>
      <c r="C58" s="17">
        <v>1831.5</v>
      </c>
    </row>
    <row r="59" spans="1:3" s="6" customFormat="1" ht="16" x14ac:dyDescent="0.2">
      <c r="A59" s="10" t="s">
        <v>3</v>
      </c>
      <c r="B59" s="13">
        <f>+B55+B56+B58+B57</f>
        <v>910</v>
      </c>
      <c r="C59" s="12">
        <f>+C55+C57+C56+C58</f>
        <v>277778.21999999997</v>
      </c>
    </row>
    <row r="60" spans="1:3" ht="16" x14ac:dyDescent="0.2">
      <c r="A60" s="11"/>
      <c r="B60" s="16"/>
      <c r="C60" s="17"/>
    </row>
    <row r="61" spans="1:3" ht="16" x14ac:dyDescent="0.2">
      <c r="A61" s="10" t="s">
        <v>149</v>
      </c>
      <c r="B61" s="16"/>
      <c r="C61" s="17"/>
    </row>
    <row r="62" spans="1:3" ht="16" x14ac:dyDescent="0.2">
      <c r="A62" s="11" t="s">
        <v>150</v>
      </c>
      <c r="B62" s="16">
        <v>542</v>
      </c>
      <c r="C62" s="17">
        <v>165445.93</v>
      </c>
    </row>
    <row r="63" spans="1:3" ht="16" x14ac:dyDescent="0.2">
      <c r="A63" s="11" t="s">
        <v>151</v>
      </c>
      <c r="B63" s="16">
        <v>3</v>
      </c>
      <c r="C63" s="17">
        <v>915.75</v>
      </c>
    </row>
    <row r="64" spans="1:3" s="6" customFormat="1" ht="16" x14ac:dyDescent="0.2">
      <c r="A64" s="11" t="s">
        <v>25</v>
      </c>
      <c r="B64" s="16">
        <v>20</v>
      </c>
      <c r="C64" s="17">
        <v>6105.02</v>
      </c>
    </row>
    <row r="65" spans="1:3" ht="16" x14ac:dyDescent="0.2">
      <c r="A65" s="11" t="s">
        <v>26</v>
      </c>
      <c r="B65" s="16">
        <v>0</v>
      </c>
      <c r="C65" s="17">
        <v>0</v>
      </c>
    </row>
    <row r="66" spans="1:3" ht="16" x14ac:dyDescent="0.2">
      <c r="A66" s="10" t="s">
        <v>3</v>
      </c>
      <c r="B66" s="13">
        <f>+B62+B63+B64+B65</f>
        <v>565</v>
      </c>
      <c r="C66" s="12">
        <f>+C62+C63+C64+C65</f>
        <v>172466.69999999998</v>
      </c>
    </row>
    <row r="67" spans="1:3" s="6" customFormat="1" ht="16" x14ac:dyDescent="0.2">
      <c r="A67" s="11"/>
      <c r="B67" s="11"/>
      <c r="C67" s="11"/>
    </row>
    <row r="68" spans="1:3" ht="16" x14ac:dyDescent="0.2">
      <c r="A68" s="10" t="s">
        <v>152</v>
      </c>
      <c r="B68" s="16"/>
      <c r="C68" s="17"/>
    </row>
    <row r="69" spans="1:3" ht="16" x14ac:dyDescent="0.2">
      <c r="A69" s="11" t="s">
        <v>27</v>
      </c>
      <c r="B69" s="16">
        <v>231</v>
      </c>
      <c r="C69" s="17">
        <v>70512.929999999993</v>
      </c>
    </row>
    <row r="70" spans="1:3" ht="16" x14ac:dyDescent="0.2">
      <c r="A70" s="11" t="s">
        <v>153</v>
      </c>
      <c r="B70" s="16">
        <v>2</v>
      </c>
      <c r="C70" s="17">
        <v>610.5</v>
      </c>
    </row>
    <row r="71" spans="1:3" ht="16" x14ac:dyDescent="0.2">
      <c r="A71" s="11" t="s">
        <v>28</v>
      </c>
      <c r="B71" s="16">
        <v>0</v>
      </c>
      <c r="C71" s="17">
        <v>0</v>
      </c>
    </row>
    <row r="72" spans="1:3" ht="16" x14ac:dyDescent="0.2">
      <c r="A72" s="10" t="s">
        <v>3</v>
      </c>
      <c r="B72" s="13">
        <f>+B69+B70+B71</f>
        <v>233</v>
      </c>
      <c r="C72" s="12">
        <f>+C69+C71+C70</f>
        <v>71123.429999999993</v>
      </c>
    </row>
    <row r="73" spans="1:3" ht="16" x14ac:dyDescent="0.2">
      <c r="A73" s="11"/>
      <c r="B73" s="16"/>
      <c r="C73" s="17"/>
    </row>
    <row r="74" spans="1:3" ht="16" x14ac:dyDescent="0.2">
      <c r="A74" s="10" t="s">
        <v>154</v>
      </c>
      <c r="B74" s="16"/>
      <c r="C74" s="17"/>
    </row>
    <row r="75" spans="1:3" s="6" customFormat="1" ht="16" x14ac:dyDescent="0.2">
      <c r="A75" s="11" t="s">
        <v>29</v>
      </c>
      <c r="B75" s="16">
        <v>65</v>
      </c>
      <c r="C75" s="17">
        <v>19841.3</v>
      </c>
    </row>
    <row r="76" spans="1:3" ht="16" x14ac:dyDescent="0.2">
      <c r="A76" s="10" t="s">
        <v>3</v>
      </c>
      <c r="B76" s="13">
        <f>+B75</f>
        <v>65</v>
      </c>
      <c r="C76" s="12">
        <f>+C75</f>
        <v>19841.3</v>
      </c>
    </row>
    <row r="77" spans="1:3" ht="16" x14ac:dyDescent="0.2">
      <c r="A77" s="11"/>
      <c r="B77" s="16"/>
      <c r="C77" s="17"/>
    </row>
    <row r="78" spans="1:3" ht="16" x14ac:dyDescent="0.2">
      <c r="A78" s="10" t="s">
        <v>155</v>
      </c>
      <c r="B78" s="16"/>
      <c r="C78" s="17"/>
    </row>
    <row r="79" spans="1:3" ht="16" x14ac:dyDescent="0.2">
      <c r="A79" s="11" t="s">
        <v>30</v>
      </c>
      <c r="B79" s="16">
        <v>1650</v>
      </c>
      <c r="C79" s="17">
        <v>503663.81</v>
      </c>
    </row>
    <row r="80" spans="1:3" ht="16" x14ac:dyDescent="0.2">
      <c r="A80" s="11" t="s">
        <v>156</v>
      </c>
      <c r="B80" s="16">
        <v>65</v>
      </c>
      <c r="C80" s="17">
        <v>19841.3</v>
      </c>
    </row>
    <row r="81" spans="1:3" ht="16" x14ac:dyDescent="0.2">
      <c r="A81" s="11" t="s">
        <v>157</v>
      </c>
      <c r="B81" s="16">
        <v>331</v>
      </c>
      <c r="C81" s="17">
        <v>101038.01</v>
      </c>
    </row>
    <row r="82" spans="1:3" s="6" customFormat="1" ht="16" x14ac:dyDescent="0.2">
      <c r="A82" s="11" t="s">
        <v>31</v>
      </c>
      <c r="B82" s="16">
        <v>40</v>
      </c>
      <c r="C82" s="17">
        <v>12210.03</v>
      </c>
    </row>
    <row r="83" spans="1:3" ht="16" x14ac:dyDescent="0.2">
      <c r="A83" s="11" t="s">
        <v>158</v>
      </c>
      <c r="B83" s="16">
        <v>30</v>
      </c>
      <c r="C83" s="17">
        <v>9157.52</v>
      </c>
    </row>
    <row r="84" spans="1:3" ht="16" x14ac:dyDescent="0.2">
      <c r="A84" s="11" t="s">
        <v>32</v>
      </c>
      <c r="B84" s="16">
        <v>31</v>
      </c>
      <c r="C84" s="17">
        <v>9462.77</v>
      </c>
    </row>
    <row r="85" spans="1:3" ht="16" x14ac:dyDescent="0.2">
      <c r="A85" s="10" t="s">
        <v>3</v>
      </c>
      <c r="B85" s="13">
        <f>+B79+B80+B81+B82+B83+B84</f>
        <v>2147</v>
      </c>
      <c r="C85" s="12">
        <f>+C79+C80+C81+C82+C83+C84</f>
        <v>655373.44000000006</v>
      </c>
    </row>
    <row r="86" spans="1:3" ht="16" x14ac:dyDescent="0.2">
      <c r="A86" s="11"/>
      <c r="B86" s="16"/>
      <c r="C86" s="17"/>
    </row>
    <row r="87" spans="1:3" ht="16" x14ac:dyDescent="0.2">
      <c r="A87" s="10" t="s">
        <v>159</v>
      </c>
      <c r="B87" s="16"/>
      <c r="C87" s="17"/>
    </row>
    <row r="88" spans="1:3" ht="16" x14ac:dyDescent="0.2">
      <c r="A88" s="11" t="s">
        <v>33</v>
      </c>
      <c r="B88" s="16">
        <v>1104</v>
      </c>
      <c r="C88" s="17">
        <v>336996.88</v>
      </c>
    </row>
    <row r="89" spans="1:3" ht="16" x14ac:dyDescent="0.2">
      <c r="A89" s="11" t="s">
        <v>160</v>
      </c>
      <c r="B89" s="16">
        <v>11</v>
      </c>
      <c r="C89" s="17">
        <v>3357.76</v>
      </c>
    </row>
    <row r="90" spans="1:3" ht="16" x14ac:dyDescent="0.2">
      <c r="A90" s="11" t="s">
        <v>34</v>
      </c>
      <c r="B90" s="16">
        <v>88</v>
      </c>
      <c r="C90" s="17">
        <v>26862.07</v>
      </c>
    </row>
    <row r="91" spans="1:3" s="6" customFormat="1" ht="16" x14ac:dyDescent="0.2">
      <c r="A91" s="11" t="s">
        <v>35</v>
      </c>
      <c r="B91" s="16">
        <v>34</v>
      </c>
      <c r="C91" s="17">
        <v>10378.530000000001</v>
      </c>
    </row>
    <row r="92" spans="1:3" ht="16" x14ac:dyDescent="0.2">
      <c r="A92" s="11" t="s">
        <v>36</v>
      </c>
      <c r="B92" s="16">
        <v>2</v>
      </c>
      <c r="C92" s="17">
        <v>610.5</v>
      </c>
    </row>
    <row r="93" spans="1:3" ht="16" x14ac:dyDescent="0.2">
      <c r="A93" s="10" t="s">
        <v>3</v>
      </c>
      <c r="B93" s="13">
        <f>+B88+B89+B90+B91+B92</f>
        <v>1239</v>
      </c>
      <c r="C93" s="12">
        <f>+C88+C89+C90+C91+C92</f>
        <v>378205.74000000005</v>
      </c>
    </row>
    <row r="94" spans="1:3" ht="16" x14ac:dyDescent="0.2">
      <c r="A94" s="11"/>
      <c r="B94" s="16"/>
      <c r="C94" s="17"/>
    </row>
    <row r="95" spans="1:3" ht="16" x14ac:dyDescent="0.2">
      <c r="A95" s="10" t="s">
        <v>161</v>
      </c>
      <c r="B95" s="16"/>
      <c r="C95" s="17"/>
    </row>
    <row r="96" spans="1:3" ht="16" x14ac:dyDescent="0.2">
      <c r="A96" s="11" t="s">
        <v>162</v>
      </c>
      <c r="B96" s="16">
        <v>50</v>
      </c>
      <c r="C96" s="17">
        <v>15262.54</v>
      </c>
    </row>
    <row r="97" spans="1:3" s="6" customFormat="1" ht="16" x14ac:dyDescent="0.2">
      <c r="A97" s="10" t="s">
        <v>3</v>
      </c>
      <c r="B97" s="13">
        <f>+B96</f>
        <v>50</v>
      </c>
      <c r="C97" s="12">
        <f>+C96</f>
        <v>15262.54</v>
      </c>
    </row>
    <row r="98" spans="1:3" ht="16" x14ac:dyDescent="0.2">
      <c r="A98" s="11"/>
      <c r="B98" s="16"/>
      <c r="C98" s="17"/>
    </row>
    <row r="99" spans="1:3" ht="16" x14ac:dyDescent="0.2">
      <c r="A99" s="10" t="s">
        <v>163</v>
      </c>
      <c r="B99" s="16"/>
      <c r="C99" s="17"/>
    </row>
    <row r="100" spans="1:3" ht="16" x14ac:dyDescent="0.2">
      <c r="A100" s="11" t="s">
        <v>37</v>
      </c>
      <c r="B100" s="16">
        <v>176</v>
      </c>
      <c r="C100" s="17">
        <v>53724.14</v>
      </c>
    </row>
    <row r="101" spans="1:3" ht="16" x14ac:dyDescent="0.2">
      <c r="A101" s="11" t="s">
        <v>164</v>
      </c>
      <c r="B101" s="16">
        <v>11</v>
      </c>
      <c r="C101" s="17">
        <v>3357.76</v>
      </c>
    </row>
    <row r="102" spans="1:3" ht="16" x14ac:dyDescent="0.2">
      <c r="A102" s="11" t="s">
        <v>38</v>
      </c>
      <c r="B102" s="16">
        <v>3</v>
      </c>
      <c r="C102" s="17">
        <v>915.75</v>
      </c>
    </row>
    <row r="103" spans="1:3" ht="16" x14ac:dyDescent="0.2">
      <c r="A103" s="11" t="s">
        <v>39</v>
      </c>
      <c r="B103" s="16">
        <v>20</v>
      </c>
      <c r="C103" s="17">
        <v>6105.02</v>
      </c>
    </row>
    <row r="104" spans="1:3" ht="16" x14ac:dyDescent="0.2">
      <c r="A104" s="10" t="s">
        <v>3</v>
      </c>
      <c r="B104" s="13">
        <f>+B100+B101+B102+B103</f>
        <v>210</v>
      </c>
      <c r="C104" s="12">
        <f>+C100+C101+C102+C103</f>
        <v>64102.67</v>
      </c>
    </row>
    <row r="105" spans="1:3" ht="16" x14ac:dyDescent="0.2">
      <c r="A105" s="11"/>
      <c r="B105" s="16"/>
      <c r="C105" s="17"/>
    </row>
    <row r="106" spans="1:3" s="6" customFormat="1" ht="16" x14ac:dyDescent="0.2">
      <c r="A106" s="10" t="s">
        <v>165</v>
      </c>
      <c r="B106" s="16"/>
      <c r="C106" s="17"/>
    </row>
    <row r="107" spans="1:3" ht="16" x14ac:dyDescent="0.2">
      <c r="A107" s="11" t="s">
        <v>40</v>
      </c>
      <c r="B107" s="16">
        <v>210</v>
      </c>
      <c r="C107" s="17">
        <v>64102.67</v>
      </c>
    </row>
    <row r="108" spans="1:3" ht="16" x14ac:dyDescent="0.2">
      <c r="A108" s="11" t="s">
        <v>166</v>
      </c>
      <c r="B108" s="16">
        <v>0</v>
      </c>
      <c r="C108" s="17">
        <v>0</v>
      </c>
    </row>
    <row r="109" spans="1:3" ht="16" x14ac:dyDescent="0.2">
      <c r="A109" s="11" t="s">
        <v>41</v>
      </c>
      <c r="B109" s="16">
        <v>29</v>
      </c>
      <c r="C109" s="17">
        <v>8852.27</v>
      </c>
    </row>
    <row r="110" spans="1:3" ht="16" x14ac:dyDescent="0.2">
      <c r="A110" s="11" t="s">
        <v>42</v>
      </c>
      <c r="B110" s="16">
        <v>15</v>
      </c>
      <c r="C110" s="17">
        <v>4578.76</v>
      </c>
    </row>
    <row r="111" spans="1:3" ht="16" x14ac:dyDescent="0.2">
      <c r="A111" s="10" t="s">
        <v>3</v>
      </c>
      <c r="B111" s="13">
        <f>+B107+B108+B109+B110</f>
        <v>254</v>
      </c>
      <c r="C111" s="12">
        <f>+C107+C108+C109+C110</f>
        <v>77533.7</v>
      </c>
    </row>
    <row r="112" spans="1:3" s="6" customFormat="1" ht="16" x14ac:dyDescent="0.2">
      <c r="A112" s="11"/>
      <c r="B112" s="16"/>
      <c r="C112" s="17"/>
    </row>
    <row r="113" spans="1:3" ht="16" x14ac:dyDescent="0.2">
      <c r="A113" s="10" t="s">
        <v>167</v>
      </c>
      <c r="B113" s="16"/>
      <c r="C113" s="17"/>
    </row>
    <row r="114" spans="1:3" ht="16" x14ac:dyDescent="0.2">
      <c r="A114" s="11" t="s">
        <v>43</v>
      </c>
      <c r="B114" s="16">
        <v>2171</v>
      </c>
      <c r="C114" s="17">
        <v>662699.48</v>
      </c>
    </row>
    <row r="115" spans="1:3" ht="16" x14ac:dyDescent="0.2">
      <c r="A115" s="11" t="s">
        <v>168</v>
      </c>
      <c r="B115" s="16">
        <v>513</v>
      </c>
      <c r="C115" s="17">
        <v>156593.66</v>
      </c>
    </row>
    <row r="116" spans="1:3" ht="16" x14ac:dyDescent="0.2">
      <c r="A116" s="11" t="s">
        <v>44</v>
      </c>
      <c r="B116" s="16">
        <v>118</v>
      </c>
      <c r="C116" s="17">
        <v>36019.589999999997</v>
      </c>
    </row>
    <row r="117" spans="1:3" ht="16" x14ac:dyDescent="0.2">
      <c r="A117" s="11" t="s">
        <v>45</v>
      </c>
      <c r="B117" s="16">
        <v>954</v>
      </c>
      <c r="C117" s="17">
        <v>291209.26</v>
      </c>
    </row>
    <row r="118" spans="1:3" ht="16" x14ac:dyDescent="0.2">
      <c r="A118" s="11" t="s">
        <v>169</v>
      </c>
      <c r="B118" s="16">
        <v>183</v>
      </c>
      <c r="C118" s="17">
        <v>55860.9</v>
      </c>
    </row>
    <row r="119" spans="1:3" s="9" customFormat="1" ht="16" x14ac:dyDescent="0.2">
      <c r="A119" s="11" t="s">
        <v>170</v>
      </c>
      <c r="B119" s="16">
        <v>52</v>
      </c>
      <c r="C119" s="17">
        <v>15873.04</v>
      </c>
    </row>
    <row r="120" spans="1:3" ht="16" x14ac:dyDescent="0.2">
      <c r="A120" s="11" t="s">
        <v>46</v>
      </c>
      <c r="B120" s="16">
        <v>6</v>
      </c>
      <c r="C120" s="17">
        <v>1831.5</v>
      </c>
    </row>
    <row r="121" spans="1:3" ht="16" x14ac:dyDescent="0.2">
      <c r="A121" s="10" t="s">
        <v>3</v>
      </c>
      <c r="B121" s="13">
        <f>+B114+B115+B116+B117+B118+B119+B120</f>
        <v>3997</v>
      </c>
      <c r="C121" s="12">
        <f>+C114+C115+C116+C117+C118+C119+C120</f>
        <v>1220087.43</v>
      </c>
    </row>
    <row r="122" spans="1:3" ht="16" x14ac:dyDescent="0.2">
      <c r="A122" s="11"/>
      <c r="B122" s="16"/>
      <c r="C122" s="17"/>
    </row>
    <row r="123" spans="1:3" ht="16" x14ac:dyDescent="0.2">
      <c r="A123" s="10" t="s">
        <v>171</v>
      </c>
      <c r="B123" s="16"/>
      <c r="C123" s="17"/>
    </row>
    <row r="124" spans="1:3" s="6" customFormat="1" ht="16" x14ac:dyDescent="0.2">
      <c r="A124" s="11" t="s">
        <v>47</v>
      </c>
      <c r="B124" s="16">
        <v>767</v>
      </c>
      <c r="C124" s="17">
        <v>234127.35999999999</v>
      </c>
    </row>
    <row r="125" spans="1:3" ht="16" x14ac:dyDescent="0.2">
      <c r="A125" s="11" t="s">
        <v>172</v>
      </c>
      <c r="B125" s="16">
        <v>95</v>
      </c>
      <c r="C125" s="17">
        <v>28998.83</v>
      </c>
    </row>
    <row r="126" spans="1:3" ht="16" x14ac:dyDescent="0.2">
      <c r="A126" s="11" t="s">
        <v>48</v>
      </c>
      <c r="B126" s="16">
        <v>106</v>
      </c>
      <c r="C126" s="17">
        <v>32356.58</v>
      </c>
    </row>
    <row r="127" spans="1:3" ht="16" x14ac:dyDescent="0.2">
      <c r="A127" s="11" t="s">
        <v>173</v>
      </c>
      <c r="B127" s="16">
        <v>63</v>
      </c>
      <c r="C127" s="17">
        <v>19230.8</v>
      </c>
    </row>
    <row r="128" spans="1:3" ht="16" x14ac:dyDescent="0.2">
      <c r="A128" s="10" t="s">
        <v>3</v>
      </c>
      <c r="B128" s="10"/>
      <c r="C128" s="11"/>
    </row>
    <row r="129" spans="1:3" ht="16" x14ac:dyDescent="0.2">
      <c r="A129" s="11"/>
      <c r="B129" s="16"/>
      <c r="C129" s="17"/>
    </row>
    <row r="130" spans="1:3" s="6" customFormat="1" ht="16" x14ac:dyDescent="0.2">
      <c r="A130" s="10" t="s">
        <v>174</v>
      </c>
      <c r="B130" s="16"/>
      <c r="C130" s="17"/>
    </row>
    <row r="131" spans="1:3" ht="16" x14ac:dyDescent="0.2">
      <c r="A131" s="11" t="s">
        <v>49</v>
      </c>
      <c r="B131" s="16">
        <v>491</v>
      </c>
      <c r="C131" s="17">
        <v>149878.14000000001</v>
      </c>
    </row>
    <row r="132" spans="1:3" ht="16" x14ac:dyDescent="0.2">
      <c r="A132" s="11" t="s">
        <v>175</v>
      </c>
      <c r="B132" s="16">
        <v>3</v>
      </c>
      <c r="C132" s="17">
        <v>915.75</v>
      </c>
    </row>
    <row r="133" spans="1:3" ht="16" x14ac:dyDescent="0.2">
      <c r="A133" s="11" t="s">
        <v>50</v>
      </c>
      <c r="B133" s="16">
        <v>0</v>
      </c>
      <c r="C133" s="17">
        <v>0</v>
      </c>
    </row>
    <row r="134" spans="1:3" ht="16" x14ac:dyDescent="0.2">
      <c r="A134" s="11" t="s">
        <v>51</v>
      </c>
      <c r="B134" s="16">
        <v>19</v>
      </c>
      <c r="C134" s="17">
        <v>5799.77</v>
      </c>
    </row>
    <row r="135" spans="1:3" ht="16" x14ac:dyDescent="0.2">
      <c r="A135" s="11" t="s">
        <v>52</v>
      </c>
      <c r="B135" s="16">
        <v>32</v>
      </c>
      <c r="C135" s="17">
        <v>9768.0300000000007</v>
      </c>
    </row>
    <row r="136" spans="1:3" ht="16" x14ac:dyDescent="0.2">
      <c r="A136" s="10" t="s">
        <v>3</v>
      </c>
      <c r="B136" s="10"/>
      <c r="C136" s="11"/>
    </row>
    <row r="137" spans="1:3" s="6" customFormat="1" ht="16" x14ac:dyDescent="0.2">
      <c r="A137" s="11"/>
      <c r="B137" s="16"/>
      <c r="C137" s="17"/>
    </row>
    <row r="138" spans="1:3" ht="16" x14ac:dyDescent="0.2">
      <c r="A138" s="10" t="s">
        <v>176</v>
      </c>
      <c r="B138" s="16"/>
      <c r="C138" s="17"/>
    </row>
    <row r="139" spans="1:3" ht="16" x14ac:dyDescent="0.2">
      <c r="A139" s="11" t="s">
        <v>53</v>
      </c>
      <c r="B139" s="16">
        <v>644</v>
      </c>
      <c r="C139" s="17">
        <v>196581.51</v>
      </c>
    </row>
    <row r="140" spans="1:3" ht="16" x14ac:dyDescent="0.2">
      <c r="A140" s="11" t="s">
        <v>177</v>
      </c>
      <c r="B140" s="16">
        <v>125</v>
      </c>
      <c r="C140" s="17">
        <v>38156.35</v>
      </c>
    </row>
    <row r="141" spans="1:3" s="6" customFormat="1" ht="16" x14ac:dyDescent="0.2">
      <c r="A141" s="11" t="s">
        <v>54</v>
      </c>
      <c r="B141" s="16">
        <v>22</v>
      </c>
      <c r="C141" s="17">
        <v>6715.52</v>
      </c>
    </row>
    <row r="142" spans="1:3" ht="16" x14ac:dyDescent="0.2">
      <c r="A142" s="10" t="s">
        <v>3</v>
      </c>
      <c r="B142" s="10"/>
      <c r="C142" s="11"/>
    </row>
    <row r="143" spans="1:3" ht="16" x14ac:dyDescent="0.2">
      <c r="A143" s="11"/>
      <c r="B143" s="16"/>
      <c r="C143" s="17"/>
    </row>
    <row r="144" spans="1:3" ht="16" x14ac:dyDescent="0.2">
      <c r="A144" s="10" t="s">
        <v>178</v>
      </c>
      <c r="B144" s="16"/>
      <c r="C144" s="17"/>
    </row>
    <row r="145" spans="1:3" ht="16" x14ac:dyDescent="0.2">
      <c r="A145" s="11" t="s">
        <v>55</v>
      </c>
      <c r="B145" s="16">
        <v>553</v>
      </c>
      <c r="C145" s="17">
        <v>168803.69</v>
      </c>
    </row>
    <row r="146" spans="1:3" ht="16" x14ac:dyDescent="0.2">
      <c r="A146" s="11" t="s">
        <v>179</v>
      </c>
      <c r="B146" s="16">
        <v>43</v>
      </c>
      <c r="C146" s="17">
        <v>13125.78</v>
      </c>
    </row>
    <row r="147" spans="1:3" ht="16" x14ac:dyDescent="0.2">
      <c r="A147" s="11" t="s">
        <v>56</v>
      </c>
      <c r="B147" s="16">
        <v>50</v>
      </c>
      <c r="C147" s="17">
        <v>15262.54</v>
      </c>
    </row>
    <row r="148" spans="1:3" ht="16" x14ac:dyDescent="0.2">
      <c r="A148" s="11" t="s">
        <v>57</v>
      </c>
      <c r="B148" s="16">
        <v>6</v>
      </c>
      <c r="C148" s="17">
        <v>1831.5</v>
      </c>
    </row>
    <row r="149" spans="1:3" ht="16" x14ac:dyDescent="0.2">
      <c r="A149" s="10" t="s">
        <v>3</v>
      </c>
      <c r="B149" s="10"/>
      <c r="C149" s="11"/>
    </row>
    <row r="150" spans="1:3" ht="16" x14ac:dyDescent="0.2">
      <c r="A150" s="11"/>
      <c r="B150" s="16"/>
      <c r="C150" s="17"/>
    </row>
    <row r="151" spans="1:3" ht="16" x14ac:dyDescent="0.2">
      <c r="A151" s="10" t="s">
        <v>180</v>
      </c>
      <c r="B151" s="16"/>
      <c r="C151" s="17"/>
    </row>
    <row r="152" spans="1:3" ht="16" x14ac:dyDescent="0.2">
      <c r="A152" s="11" t="s">
        <v>58</v>
      </c>
      <c r="B152" s="16">
        <v>558</v>
      </c>
      <c r="C152" s="17">
        <v>170329.94</v>
      </c>
    </row>
    <row r="153" spans="1:3" ht="16" x14ac:dyDescent="0.2">
      <c r="A153" s="11" t="s">
        <v>181</v>
      </c>
      <c r="B153" s="16">
        <v>0</v>
      </c>
      <c r="C153" s="17">
        <v>0</v>
      </c>
    </row>
    <row r="154" spans="1:3" ht="16" x14ac:dyDescent="0.2">
      <c r="A154" s="11" t="s">
        <v>59</v>
      </c>
      <c r="B154" s="16">
        <v>60</v>
      </c>
      <c r="C154" s="17">
        <v>18315.05</v>
      </c>
    </row>
    <row r="155" spans="1:3" ht="16" x14ac:dyDescent="0.2">
      <c r="A155" s="11" t="s">
        <v>60</v>
      </c>
      <c r="B155" s="16">
        <v>74</v>
      </c>
      <c r="C155" s="17">
        <v>22588.560000000001</v>
      </c>
    </row>
    <row r="156" spans="1:3" s="6" customFormat="1" ht="16" x14ac:dyDescent="0.2">
      <c r="A156" s="11" t="s">
        <v>182</v>
      </c>
      <c r="B156" s="16">
        <v>27</v>
      </c>
      <c r="C156" s="17">
        <v>8241.77</v>
      </c>
    </row>
    <row r="157" spans="1:3" ht="16" x14ac:dyDescent="0.2">
      <c r="A157" s="10" t="s">
        <v>3</v>
      </c>
      <c r="B157" s="10"/>
      <c r="C157" s="11"/>
    </row>
    <row r="158" spans="1:3" ht="16" x14ac:dyDescent="0.2">
      <c r="A158" s="11"/>
      <c r="B158" s="16"/>
      <c r="C158" s="17"/>
    </row>
    <row r="159" spans="1:3" ht="16" x14ac:dyDescent="0.2">
      <c r="A159" s="10" t="s">
        <v>183</v>
      </c>
      <c r="B159" s="16"/>
      <c r="C159" s="17"/>
    </row>
    <row r="160" spans="1:3" ht="16" x14ac:dyDescent="0.2">
      <c r="A160" s="11" t="s">
        <v>61</v>
      </c>
      <c r="B160" s="16">
        <v>133</v>
      </c>
      <c r="C160" s="17">
        <v>40598.36</v>
      </c>
    </row>
    <row r="161" spans="1:3" ht="16" x14ac:dyDescent="0.2">
      <c r="A161" s="11" t="s">
        <v>184</v>
      </c>
      <c r="B161" s="16">
        <v>18</v>
      </c>
      <c r="C161" s="17">
        <v>5494.51</v>
      </c>
    </row>
    <row r="162" spans="1:3" ht="16" x14ac:dyDescent="0.2">
      <c r="A162" s="10" t="s">
        <v>3</v>
      </c>
      <c r="B162" s="10"/>
      <c r="C162" s="11"/>
    </row>
    <row r="163" spans="1:3" s="6" customFormat="1" ht="16" x14ac:dyDescent="0.2">
      <c r="A163" s="11"/>
      <c r="B163" s="16"/>
      <c r="C163" s="17"/>
    </row>
    <row r="164" spans="1:3" ht="16" x14ac:dyDescent="0.2">
      <c r="A164" s="10" t="s">
        <v>185</v>
      </c>
      <c r="B164" s="16"/>
      <c r="C164" s="17"/>
    </row>
    <row r="165" spans="1:3" ht="16" x14ac:dyDescent="0.2">
      <c r="A165" s="11" t="s">
        <v>62</v>
      </c>
      <c r="B165" s="16">
        <v>711</v>
      </c>
      <c r="C165" s="17">
        <v>217033.32</v>
      </c>
    </row>
    <row r="166" spans="1:3" ht="16" x14ac:dyDescent="0.2">
      <c r="A166" s="11" t="s">
        <v>186</v>
      </c>
      <c r="B166" s="16">
        <v>163</v>
      </c>
      <c r="C166" s="17">
        <v>49755.88</v>
      </c>
    </row>
    <row r="167" spans="1:3" ht="16" x14ac:dyDescent="0.2">
      <c r="A167" s="11" t="s">
        <v>187</v>
      </c>
      <c r="B167" s="16">
        <v>170</v>
      </c>
      <c r="C167" s="17">
        <v>51892.639999999999</v>
      </c>
    </row>
    <row r="168" spans="1:3" ht="16" x14ac:dyDescent="0.2">
      <c r="A168" s="11" t="s">
        <v>188</v>
      </c>
      <c r="B168" s="16">
        <v>59</v>
      </c>
      <c r="C168" s="17">
        <v>18009.8</v>
      </c>
    </row>
    <row r="169" spans="1:3" ht="16" x14ac:dyDescent="0.2">
      <c r="A169" s="10" t="s">
        <v>3</v>
      </c>
      <c r="B169" s="10"/>
      <c r="C169" s="10"/>
    </row>
    <row r="170" spans="1:3" ht="16" x14ac:dyDescent="0.2">
      <c r="A170" s="11"/>
      <c r="B170" s="16"/>
      <c r="C170" s="17"/>
    </row>
    <row r="171" spans="1:3" s="6" customFormat="1" ht="16" x14ac:dyDescent="0.2">
      <c r="A171" s="10" t="s">
        <v>189</v>
      </c>
      <c r="B171" s="16"/>
      <c r="C171" s="17"/>
    </row>
    <row r="172" spans="1:3" ht="16" x14ac:dyDescent="0.2">
      <c r="A172" s="11" t="s">
        <v>63</v>
      </c>
      <c r="B172" s="16">
        <v>1664</v>
      </c>
      <c r="C172" s="17">
        <v>507937.32</v>
      </c>
    </row>
    <row r="173" spans="1:3" ht="16" x14ac:dyDescent="0.2">
      <c r="A173" s="11" t="s">
        <v>190</v>
      </c>
      <c r="B173" s="16">
        <v>61</v>
      </c>
      <c r="C173" s="17">
        <v>18620.3</v>
      </c>
    </row>
    <row r="174" spans="1:3" ht="16" x14ac:dyDescent="0.2">
      <c r="A174" s="11" t="s">
        <v>191</v>
      </c>
      <c r="B174" s="16">
        <v>204</v>
      </c>
      <c r="C174" s="17">
        <v>62271.16</v>
      </c>
    </row>
    <row r="175" spans="1:3" ht="16" x14ac:dyDescent="0.2">
      <c r="A175" s="11" t="s">
        <v>64</v>
      </c>
      <c r="B175" s="16">
        <v>28</v>
      </c>
      <c r="C175" s="17">
        <v>8547.02</v>
      </c>
    </row>
    <row r="176" spans="1:3" ht="16" x14ac:dyDescent="0.2">
      <c r="A176" s="11" t="s">
        <v>65</v>
      </c>
      <c r="B176" s="16">
        <v>0</v>
      </c>
      <c r="C176" s="17">
        <v>0</v>
      </c>
    </row>
    <row r="177" spans="1:3" s="6" customFormat="1" ht="16" x14ac:dyDescent="0.2">
      <c r="A177" s="11" t="s">
        <v>66</v>
      </c>
      <c r="B177" s="16">
        <v>888</v>
      </c>
      <c r="C177" s="17">
        <v>271062.71000000002</v>
      </c>
    </row>
    <row r="178" spans="1:3" ht="16" x14ac:dyDescent="0.2">
      <c r="A178" s="11" t="s">
        <v>192</v>
      </c>
      <c r="B178" s="16">
        <v>159</v>
      </c>
      <c r="C178" s="17">
        <v>48534.879999999997</v>
      </c>
    </row>
    <row r="179" spans="1:3" ht="16" x14ac:dyDescent="0.2">
      <c r="A179" s="10" t="s">
        <v>3</v>
      </c>
      <c r="B179" s="10"/>
      <c r="C179" s="10"/>
    </row>
    <row r="180" spans="1:3" ht="16" x14ac:dyDescent="0.2">
      <c r="A180" s="11"/>
      <c r="B180" s="16"/>
      <c r="C180" s="17"/>
    </row>
    <row r="181" spans="1:3" ht="16" x14ac:dyDescent="0.2">
      <c r="A181" s="10" t="s">
        <v>193</v>
      </c>
      <c r="B181" s="16"/>
      <c r="C181" s="17"/>
    </row>
    <row r="182" spans="1:3" ht="16" x14ac:dyDescent="0.2">
      <c r="A182" s="11" t="s">
        <v>67</v>
      </c>
      <c r="B182" s="16">
        <v>1784</v>
      </c>
      <c r="C182" s="17">
        <v>544567.42000000004</v>
      </c>
    </row>
    <row r="183" spans="1:3" ht="16" x14ac:dyDescent="0.2">
      <c r="A183" s="11" t="s">
        <v>194</v>
      </c>
      <c r="B183" s="16">
        <v>16</v>
      </c>
      <c r="C183" s="17">
        <v>4884.01</v>
      </c>
    </row>
    <row r="184" spans="1:3" s="6" customFormat="1" ht="16" x14ac:dyDescent="0.2">
      <c r="A184" s="11" t="s">
        <v>195</v>
      </c>
      <c r="B184" s="16">
        <v>31</v>
      </c>
      <c r="C184" s="17">
        <v>9462.77</v>
      </c>
    </row>
    <row r="185" spans="1:3" s="2" customFormat="1" ht="16" x14ac:dyDescent="0.2">
      <c r="A185" s="11" t="s">
        <v>68</v>
      </c>
      <c r="B185" s="16">
        <v>94</v>
      </c>
      <c r="C185" s="17">
        <v>28693.57</v>
      </c>
    </row>
    <row r="186" spans="1:3" ht="16" x14ac:dyDescent="0.2">
      <c r="A186" s="11" t="s">
        <v>69</v>
      </c>
      <c r="B186" s="16">
        <v>2</v>
      </c>
      <c r="C186" s="17">
        <v>610.5</v>
      </c>
    </row>
    <row r="187" spans="1:3" ht="16" x14ac:dyDescent="0.2">
      <c r="A187" s="10" t="s">
        <v>3</v>
      </c>
      <c r="B187" s="10"/>
      <c r="C187" s="11"/>
    </row>
    <row r="188" spans="1:3" ht="16" x14ac:dyDescent="0.2">
      <c r="A188" s="11"/>
      <c r="B188" s="16"/>
      <c r="C188" s="17"/>
    </row>
    <row r="189" spans="1:3" s="6" customFormat="1" ht="16" x14ac:dyDescent="0.2">
      <c r="A189" s="10" t="s">
        <v>196</v>
      </c>
      <c r="B189" s="16"/>
      <c r="C189" s="17"/>
    </row>
    <row r="190" spans="1:3" ht="16" x14ac:dyDescent="0.2">
      <c r="A190" s="11" t="s">
        <v>70</v>
      </c>
      <c r="B190" s="16">
        <v>1189</v>
      </c>
      <c r="C190" s="17">
        <v>362943.2</v>
      </c>
    </row>
    <row r="191" spans="1:3" ht="16" x14ac:dyDescent="0.2">
      <c r="A191" s="11" t="s">
        <v>197</v>
      </c>
      <c r="B191" s="16">
        <v>22</v>
      </c>
      <c r="C191" s="17">
        <v>6715.52</v>
      </c>
    </row>
    <row r="192" spans="1:3" ht="16" x14ac:dyDescent="0.2">
      <c r="A192" s="11" t="s">
        <v>71</v>
      </c>
      <c r="B192" s="16">
        <v>62</v>
      </c>
      <c r="C192" s="17">
        <v>18925.55</v>
      </c>
    </row>
    <row r="193" spans="1:3" ht="16" x14ac:dyDescent="0.2">
      <c r="A193" s="11" t="s">
        <v>198</v>
      </c>
      <c r="B193" s="16">
        <v>15</v>
      </c>
      <c r="C193" s="17">
        <v>4578.76</v>
      </c>
    </row>
    <row r="194" spans="1:3" s="6" customFormat="1" ht="16" x14ac:dyDescent="0.2">
      <c r="A194" s="11" t="s">
        <v>72</v>
      </c>
      <c r="B194" s="16">
        <v>12</v>
      </c>
      <c r="C194" s="17">
        <v>3663.01</v>
      </c>
    </row>
    <row r="195" spans="1:3" ht="16" x14ac:dyDescent="0.2">
      <c r="A195" s="11" t="s">
        <v>73</v>
      </c>
      <c r="B195" s="16">
        <v>3</v>
      </c>
      <c r="C195" s="17">
        <v>915.75</v>
      </c>
    </row>
    <row r="196" spans="1:3" ht="16" x14ac:dyDescent="0.2">
      <c r="A196" s="10" t="s">
        <v>3</v>
      </c>
      <c r="B196" s="10"/>
      <c r="C196" s="11"/>
    </row>
    <row r="197" spans="1:3" s="6" customFormat="1" ht="16" x14ac:dyDescent="0.2">
      <c r="A197" s="11"/>
      <c r="B197" s="16"/>
      <c r="C197" s="17"/>
    </row>
    <row r="198" spans="1:3" ht="16" x14ac:dyDescent="0.2">
      <c r="A198" s="10" t="s">
        <v>199</v>
      </c>
      <c r="B198" s="11"/>
      <c r="C198" s="11"/>
    </row>
    <row r="199" spans="1:3" ht="16" x14ac:dyDescent="0.2">
      <c r="A199" s="11" t="s">
        <v>74</v>
      </c>
      <c r="B199" s="16">
        <v>438</v>
      </c>
      <c r="C199" s="17">
        <v>133699.85</v>
      </c>
    </row>
    <row r="200" spans="1:3" ht="16" x14ac:dyDescent="0.2">
      <c r="A200" s="11" t="s">
        <v>75</v>
      </c>
      <c r="B200" s="16">
        <v>4</v>
      </c>
      <c r="C200" s="17">
        <v>1221</v>
      </c>
    </row>
    <row r="201" spans="1:3" s="6" customFormat="1" ht="16" x14ac:dyDescent="0.2">
      <c r="A201" s="11" t="s">
        <v>76</v>
      </c>
      <c r="B201" s="16">
        <v>57</v>
      </c>
      <c r="C201" s="17">
        <v>17399.3</v>
      </c>
    </row>
    <row r="202" spans="1:3" ht="16" x14ac:dyDescent="0.2">
      <c r="A202" s="11" t="s">
        <v>77</v>
      </c>
      <c r="B202" s="16">
        <v>19</v>
      </c>
      <c r="C202" s="17">
        <v>5799.77</v>
      </c>
    </row>
    <row r="203" spans="1:3" ht="16" x14ac:dyDescent="0.2">
      <c r="A203" s="10" t="s">
        <v>3</v>
      </c>
      <c r="B203" s="10"/>
      <c r="C203" s="11"/>
    </row>
    <row r="204" spans="1:3" ht="16" x14ac:dyDescent="0.2">
      <c r="A204" s="11"/>
      <c r="B204" s="16"/>
      <c r="C204" s="17"/>
    </row>
    <row r="205" spans="1:3" ht="16" x14ac:dyDescent="0.2">
      <c r="A205" s="10" t="s">
        <v>200</v>
      </c>
      <c r="B205" s="16"/>
      <c r="C205" s="17"/>
    </row>
    <row r="206" spans="1:3" ht="16" x14ac:dyDescent="0.2">
      <c r="A206" s="11" t="s">
        <v>201</v>
      </c>
      <c r="B206" s="16">
        <v>1099</v>
      </c>
      <c r="C206" s="17">
        <v>335470.62</v>
      </c>
    </row>
    <row r="207" spans="1:3" s="6" customFormat="1" ht="16" x14ac:dyDescent="0.2">
      <c r="A207" s="11" t="s">
        <v>202</v>
      </c>
      <c r="B207" s="16">
        <v>279</v>
      </c>
      <c r="C207" s="17">
        <v>85164.97</v>
      </c>
    </row>
    <row r="208" spans="1:3" ht="16" x14ac:dyDescent="0.2">
      <c r="A208" s="11" t="s">
        <v>203</v>
      </c>
      <c r="B208" s="16">
        <v>32</v>
      </c>
      <c r="C208" s="17">
        <v>9768.0300000000007</v>
      </c>
    </row>
    <row r="209" spans="1:3" ht="16" x14ac:dyDescent="0.2">
      <c r="A209" s="11" t="s">
        <v>78</v>
      </c>
      <c r="B209" s="16">
        <v>27</v>
      </c>
      <c r="C209" s="17">
        <v>8241.77</v>
      </c>
    </row>
    <row r="210" spans="1:3" ht="16" x14ac:dyDescent="0.2">
      <c r="A210" s="11" t="s">
        <v>79</v>
      </c>
      <c r="B210" s="16">
        <v>11</v>
      </c>
      <c r="C210" s="17">
        <v>3357.76</v>
      </c>
    </row>
    <row r="211" spans="1:3" ht="16" x14ac:dyDescent="0.2">
      <c r="A211" s="10" t="s">
        <v>3</v>
      </c>
      <c r="B211" s="10"/>
      <c r="C211" s="11"/>
    </row>
    <row r="212" spans="1:3" s="6" customFormat="1" ht="16" x14ac:dyDescent="0.2">
      <c r="A212" s="11"/>
      <c r="B212" s="16"/>
      <c r="C212" s="17"/>
    </row>
    <row r="213" spans="1:3" ht="16" x14ac:dyDescent="0.2">
      <c r="A213" s="10" t="s">
        <v>204</v>
      </c>
      <c r="B213" s="16"/>
      <c r="C213" s="17"/>
    </row>
    <row r="214" spans="1:3" ht="16" x14ac:dyDescent="0.2">
      <c r="A214" s="11" t="s">
        <v>205</v>
      </c>
      <c r="B214" s="16">
        <v>192</v>
      </c>
      <c r="C214" s="17">
        <v>58608.15</v>
      </c>
    </row>
    <row r="215" spans="1:3" ht="16" x14ac:dyDescent="0.2">
      <c r="A215" s="11" t="s">
        <v>206</v>
      </c>
      <c r="B215" s="16">
        <v>35</v>
      </c>
      <c r="C215" s="17">
        <v>10683.78</v>
      </c>
    </row>
    <row r="216" spans="1:3" ht="16" x14ac:dyDescent="0.2">
      <c r="A216" s="11" t="s">
        <v>80</v>
      </c>
      <c r="B216" s="16">
        <v>23</v>
      </c>
      <c r="C216" s="17">
        <v>7020.77</v>
      </c>
    </row>
    <row r="217" spans="1:3" ht="16" x14ac:dyDescent="0.2">
      <c r="A217" s="10" t="s">
        <v>3</v>
      </c>
      <c r="B217" s="10"/>
      <c r="C217" s="11"/>
    </row>
    <row r="218" spans="1:3" ht="16" x14ac:dyDescent="0.2">
      <c r="A218" s="11"/>
      <c r="B218" s="16"/>
      <c r="C218" s="17"/>
    </row>
    <row r="219" spans="1:3" ht="16" x14ac:dyDescent="0.2">
      <c r="A219" s="10" t="s">
        <v>207</v>
      </c>
      <c r="B219" s="16"/>
      <c r="C219" s="17"/>
    </row>
    <row r="220" spans="1:3" s="6" customFormat="1" ht="16" x14ac:dyDescent="0.2">
      <c r="A220" s="11" t="s">
        <v>81</v>
      </c>
      <c r="B220" s="16">
        <v>392</v>
      </c>
      <c r="C220" s="17">
        <v>119658.31</v>
      </c>
    </row>
    <row r="221" spans="1:3" ht="16" x14ac:dyDescent="0.2">
      <c r="A221" s="11" t="s">
        <v>208</v>
      </c>
      <c r="B221" s="16">
        <v>0</v>
      </c>
      <c r="C221" s="17">
        <v>0</v>
      </c>
    </row>
    <row r="222" spans="1:3" ht="16" x14ac:dyDescent="0.2">
      <c r="A222" s="11" t="s">
        <v>209</v>
      </c>
      <c r="B222" s="16">
        <v>13</v>
      </c>
      <c r="C222" s="17">
        <v>3968.26</v>
      </c>
    </row>
    <row r="223" spans="1:3" ht="16" x14ac:dyDescent="0.2">
      <c r="A223" s="10" t="s">
        <v>3</v>
      </c>
      <c r="B223" s="10"/>
      <c r="C223" s="10"/>
    </row>
    <row r="224" spans="1:3" ht="16" x14ac:dyDescent="0.2">
      <c r="A224" s="11"/>
      <c r="B224" s="16"/>
      <c r="C224" s="17"/>
    </row>
    <row r="225" spans="1:3" ht="16" x14ac:dyDescent="0.2">
      <c r="A225" s="10" t="s">
        <v>210</v>
      </c>
      <c r="B225" s="16"/>
      <c r="C225" s="17"/>
    </row>
    <row r="226" spans="1:3" s="6" customFormat="1" ht="16" x14ac:dyDescent="0.2">
      <c r="A226" s="11" t="s">
        <v>82</v>
      </c>
      <c r="B226" s="16">
        <v>418</v>
      </c>
      <c r="C226" s="17">
        <v>127594.83</v>
      </c>
    </row>
    <row r="227" spans="1:3" ht="16" x14ac:dyDescent="0.2">
      <c r="A227" s="10" t="s">
        <v>3</v>
      </c>
      <c r="B227" s="10"/>
      <c r="C227" s="10"/>
    </row>
    <row r="228" spans="1:3" ht="16" x14ac:dyDescent="0.2">
      <c r="A228" s="11"/>
      <c r="B228" s="16"/>
      <c r="C228" s="17"/>
    </row>
    <row r="229" spans="1:3" ht="16" x14ac:dyDescent="0.2">
      <c r="A229" s="10" t="s">
        <v>211</v>
      </c>
      <c r="B229" s="16"/>
      <c r="C229" s="17"/>
    </row>
    <row r="230" spans="1:3" ht="16" x14ac:dyDescent="0.2">
      <c r="A230" s="11" t="s">
        <v>83</v>
      </c>
      <c r="B230" s="16">
        <v>396</v>
      </c>
      <c r="C230" s="17">
        <v>120879.31</v>
      </c>
    </row>
    <row r="231" spans="1:3" s="6" customFormat="1" ht="16" x14ac:dyDescent="0.2">
      <c r="A231" s="11" t="s">
        <v>212</v>
      </c>
      <c r="B231" s="16">
        <v>1</v>
      </c>
      <c r="C231" s="17">
        <v>305.25</v>
      </c>
    </row>
    <row r="232" spans="1:3" ht="16" x14ac:dyDescent="0.2">
      <c r="A232" s="10" t="s">
        <v>3</v>
      </c>
      <c r="B232" s="10"/>
      <c r="C232" s="11"/>
    </row>
    <row r="233" spans="1:3" s="8" customFormat="1" ht="16" x14ac:dyDescent="0.2">
      <c r="A233" s="11"/>
      <c r="B233" s="16"/>
      <c r="C233" s="17"/>
    </row>
    <row r="234" spans="1:3" s="8" customFormat="1" ht="16" x14ac:dyDescent="0.2">
      <c r="A234" s="10" t="s">
        <v>213</v>
      </c>
      <c r="B234" s="16"/>
      <c r="C234" s="17"/>
    </row>
    <row r="235" spans="1:3" s="6" customFormat="1" ht="16" x14ac:dyDescent="0.2">
      <c r="A235" s="11" t="s">
        <v>84</v>
      </c>
      <c r="B235" s="16">
        <v>57</v>
      </c>
      <c r="C235" s="17">
        <v>17399.3</v>
      </c>
    </row>
    <row r="236" spans="1:3" ht="16" x14ac:dyDescent="0.2">
      <c r="A236" s="11" t="s">
        <v>85</v>
      </c>
      <c r="B236" s="16">
        <v>1396</v>
      </c>
      <c r="C236" s="17">
        <v>426130.11</v>
      </c>
    </row>
    <row r="237" spans="1:3" ht="16" x14ac:dyDescent="0.2">
      <c r="A237" s="11" t="s">
        <v>86</v>
      </c>
      <c r="B237" s="16">
        <v>15</v>
      </c>
      <c r="C237" s="17">
        <v>4578.76</v>
      </c>
    </row>
    <row r="238" spans="1:3" ht="16" x14ac:dyDescent="0.2">
      <c r="A238" s="11" t="s">
        <v>214</v>
      </c>
      <c r="B238" s="16">
        <v>115</v>
      </c>
      <c r="C238" s="17">
        <v>35103.839999999997</v>
      </c>
    </row>
    <row r="239" spans="1:3" ht="16" x14ac:dyDescent="0.2">
      <c r="A239" s="10" t="s">
        <v>3</v>
      </c>
      <c r="B239" s="10"/>
      <c r="C239" s="10"/>
    </row>
    <row r="240" spans="1:3" s="6" customFormat="1" ht="16" x14ac:dyDescent="0.2">
      <c r="A240" s="11"/>
      <c r="B240" s="16"/>
      <c r="C240" s="17"/>
    </row>
    <row r="241" spans="1:3" ht="16" x14ac:dyDescent="0.2">
      <c r="A241" s="10" t="s">
        <v>215</v>
      </c>
      <c r="B241" s="16"/>
      <c r="C241" s="17"/>
    </row>
    <row r="242" spans="1:3" ht="16" x14ac:dyDescent="0.2">
      <c r="A242" s="11" t="s">
        <v>87</v>
      </c>
      <c r="B242" s="16">
        <v>576</v>
      </c>
      <c r="C242" s="17">
        <v>175824.46</v>
      </c>
    </row>
    <row r="243" spans="1:3" ht="16" x14ac:dyDescent="0.2">
      <c r="A243" s="11" t="s">
        <v>216</v>
      </c>
      <c r="B243" s="16">
        <v>0</v>
      </c>
      <c r="C243" s="17">
        <v>0</v>
      </c>
    </row>
    <row r="244" spans="1:3" s="6" customFormat="1" ht="16" x14ac:dyDescent="0.2">
      <c r="A244" s="11" t="s">
        <v>88</v>
      </c>
      <c r="B244" s="16">
        <v>84</v>
      </c>
      <c r="C244" s="17">
        <v>25641.07</v>
      </c>
    </row>
    <row r="245" spans="1:3" ht="16" x14ac:dyDescent="0.2">
      <c r="A245" s="10" t="s">
        <v>3</v>
      </c>
      <c r="B245" s="10"/>
      <c r="C245" s="11"/>
    </row>
    <row r="246" spans="1:3" ht="16" x14ac:dyDescent="0.2">
      <c r="A246" s="11"/>
      <c r="B246" s="16"/>
      <c r="C246" s="17"/>
    </row>
    <row r="247" spans="1:3" ht="16" x14ac:dyDescent="0.2">
      <c r="A247" s="10" t="s">
        <v>217</v>
      </c>
      <c r="B247" s="16"/>
      <c r="C247" s="17"/>
    </row>
    <row r="248" spans="1:3" s="6" customFormat="1" ht="16" x14ac:dyDescent="0.2">
      <c r="A248" s="11" t="s">
        <v>89</v>
      </c>
      <c r="B248" s="16">
        <v>2496</v>
      </c>
      <c r="C248" s="17">
        <v>761905.98</v>
      </c>
    </row>
    <row r="249" spans="1:3" ht="16" x14ac:dyDescent="0.2">
      <c r="A249" s="11" t="s">
        <v>218</v>
      </c>
      <c r="B249" s="16">
        <v>1256</v>
      </c>
      <c r="C249" s="17">
        <v>383395</v>
      </c>
    </row>
    <row r="250" spans="1:3" ht="16" x14ac:dyDescent="0.2">
      <c r="A250" s="11" t="s">
        <v>90</v>
      </c>
      <c r="B250" s="16">
        <v>96</v>
      </c>
      <c r="C250" s="17">
        <v>29304.080000000002</v>
      </c>
    </row>
    <row r="251" spans="1:3" ht="16" x14ac:dyDescent="0.2">
      <c r="A251" s="11" t="s">
        <v>219</v>
      </c>
      <c r="B251" s="16">
        <v>130</v>
      </c>
      <c r="C251" s="17">
        <v>39682.6</v>
      </c>
    </row>
    <row r="252" spans="1:3" ht="16" x14ac:dyDescent="0.2">
      <c r="A252" s="11" t="s">
        <v>91</v>
      </c>
      <c r="B252" s="16">
        <v>52</v>
      </c>
      <c r="C252" s="17">
        <v>15873.04</v>
      </c>
    </row>
    <row r="253" spans="1:3" ht="16" x14ac:dyDescent="0.2">
      <c r="A253" s="11" t="s">
        <v>92</v>
      </c>
      <c r="B253" s="16">
        <v>30</v>
      </c>
      <c r="C253" s="17">
        <v>9157.52</v>
      </c>
    </row>
    <row r="254" spans="1:3" ht="16" x14ac:dyDescent="0.2">
      <c r="A254" s="10" t="s">
        <v>3</v>
      </c>
      <c r="B254" s="13">
        <f>+B248+B249+B250+B251+B252+B253</f>
        <v>4060</v>
      </c>
      <c r="C254" s="12">
        <f>+C248+C249+C250+C251+C252+C253</f>
        <v>1239318.2200000002</v>
      </c>
    </row>
    <row r="255" spans="1:3" ht="16" x14ac:dyDescent="0.2">
      <c r="A255" s="11"/>
      <c r="B255" s="16"/>
      <c r="C255" s="17"/>
    </row>
    <row r="256" spans="1:3" ht="16" x14ac:dyDescent="0.2">
      <c r="A256" s="10" t="s">
        <v>220</v>
      </c>
      <c r="B256" s="16"/>
      <c r="C256" s="17"/>
    </row>
    <row r="257" spans="1:3" ht="16" x14ac:dyDescent="0.2">
      <c r="A257" s="11" t="s">
        <v>93</v>
      </c>
      <c r="B257" s="16">
        <v>1506</v>
      </c>
      <c r="C257" s="17">
        <v>459707.7</v>
      </c>
    </row>
    <row r="258" spans="1:3" s="6" customFormat="1" ht="16" x14ac:dyDescent="0.2">
      <c r="A258" s="11" t="s">
        <v>221</v>
      </c>
      <c r="B258" s="16">
        <v>359</v>
      </c>
      <c r="C258" s="17">
        <v>109585.04</v>
      </c>
    </row>
    <row r="259" spans="1:3" ht="16" x14ac:dyDescent="0.2">
      <c r="A259" s="11" t="s">
        <v>94</v>
      </c>
      <c r="B259" s="16">
        <v>45</v>
      </c>
      <c r="C259" s="17">
        <v>13736.29</v>
      </c>
    </row>
    <row r="260" spans="1:3" ht="16" x14ac:dyDescent="0.2">
      <c r="A260" s="11" t="s">
        <v>95</v>
      </c>
      <c r="B260" s="16">
        <v>61</v>
      </c>
      <c r="C260" s="17">
        <v>18620.3</v>
      </c>
    </row>
    <row r="261" spans="1:3" ht="16" x14ac:dyDescent="0.2">
      <c r="A261" s="10" t="s">
        <v>3</v>
      </c>
      <c r="B261" s="13">
        <f>+B257+B258+B259+B260</f>
        <v>1971</v>
      </c>
      <c r="C261" s="12">
        <f>+C257+C258+C259+C260</f>
        <v>601649.33000000007</v>
      </c>
    </row>
    <row r="262" spans="1:3" ht="16" x14ac:dyDescent="0.2">
      <c r="A262" s="11"/>
      <c r="B262" s="16"/>
      <c r="C262" s="17"/>
    </row>
    <row r="263" spans="1:3" ht="16" x14ac:dyDescent="0.2">
      <c r="A263" s="10" t="s">
        <v>222</v>
      </c>
      <c r="B263" s="16"/>
      <c r="C263" s="17"/>
    </row>
    <row r="264" spans="1:3" s="6" customFormat="1" ht="16" x14ac:dyDescent="0.2">
      <c r="A264" s="11" t="s">
        <v>96</v>
      </c>
      <c r="B264" s="16">
        <v>242</v>
      </c>
      <c r="C264" s="17">
        <v>73870.69</v>
      </c>
    </row>
    <row r="265" spans="1:3" ht="16" x14ac:dyDescent="0.2">
      <c r="A265" s="11" t="s">
        <v>223</v>
      </c>
      <c r="B265" s="16">
        <v>17</v>
      </c>
      <c r="C265" s="17">
        <v>5189.26</v>
      </c>
    </row>
    <row r="266" spans="1:3" ht="16" x14ac:dyDescent="0.2">
      <c r="A266" s="11" t="s">
        <v>97</v>
      </c>
      <c r="B266" s="16">
        <v>60</v>
      </c>
      <c r="C266" s="17">
        <v>18315.05</v>
      </c>
    </row>
    <row r="267" spans="1:3" ht="16" x14ac:dyDescent="0.2">
      <c r="A267" s="10" t="s">
        <v>3</v>
      </c>
      <c r="B267" s="13">
        <f>+B264+B265+B266</f>
        <v>319</v>
      </c>
      <c r="C267" s="12">
        <f>+C264+C266+C265</f>
        <v>97375</v>
      </c>
    </row>
    <row r="268" spans="1:3" s="6" customFormat="1" ht="16" x14ac:dyDescent="0.2">
      <c r="A268" s="11"/>
      <c r="B268" s="16"/>
      <c r="C268" s="17"/>
    </row>
    <row r="269" spans="1:3" ht="16" x14ac:dyDescent="0.2">
      <c r="A269" s="10" t="s">
        <v>224</v>
      </c>
      <c r="B269" s="16"/>
      <c r="C269" s="17"/>
    </row>
    <row r="270" spans="1:3" ht="16" x14ac:dyDescent="0.2">
      <c r="A270" s="11" t="s">
        <v>98</v>
      </c>
      <c r="B270" s="16">
        <v>13</v>
      </c>
      <c r="C270" s="17">
        <v>3968.26</v>
      </c>
    </row>
    <row r="271" spans="1:3" ht="16" x14ac:dyDescent="0.2">
      <c r="A271" s="11" t="s">
        <v>225</v>
      </c>
      <c r="B271" s="16">
        <v>2</v>
      </c>
      <c r="C271" s="17">
        <v>610.5</v>
      </c>
    </row>
    <row r="272" spans="1:3" ht="16" x14ac:dyDescent="0.2">
      <c r="A272" s="10" t="s">
        <v>3</v>
      </c>
      <c r="B272" s="13">
        <f>+B270+B271</f>
        <v>15</v>
      </c>
      <c r="C272" s="12">
        <f>+C270+C271</f>
        <v>4578.76</v>
      </c>
    </row>
    <row r="273" spans="1:3" ht="16" x14ac:dyDescent="0.2">
      <c r="A273" s="11"/>
      <c r="B273" s="16"/>
      <c r="C273" s="17"/>
    </row>
    <row r="274" spans="1:3" ht="16" x14ac:dyDescent="0.2">
      <c r="A274" s="10" t="s">
        <v>226</v>
      </c>
      <c r="B274" s="16"/>
      <c r="C274" s="17"/>
    </row>
    <row r="275" spans="1:3" ht="16" x14ac:dyDescent="0.2">
      <c r="A275" s="11" t="s">
        <v>99</v>
      </c>
      <c r="B275" s="16">
        <v>1856</v>
      </c>
      <c r="C275" s="17">
        <v>566545.48</v>
      </c>
    </row>
    <row r="276" spans="1:3" s="6" customFormat="1" ht="16" x14ac:dyDescent="0.2">
      <c r="A276" s="11" t="s">
        <v>227</v>
      </c>
      <c r="B276" s="16">
        <v>31</v>
      </c>
      <c r="C276" s="17">
        <v>9462.77</v>
      </c>
    </row>
    <row r="277" spans="1:3" ht="16" x14ac:dyDescent="0.2">
      <c r="A277" s="11" t="s">
        <v>100</v>
      </c>
      <c r="B277" s="16">
        <v>100</v>
      </c>
      <c r="C277" s="17">
        <v>30525.08</v>
      </c>
    </row>
    <row r="278" spans="1:3" ht="16" x14ac:dyDescent="0.2">
      <c r="A278" s="10" t="s">
        <v>3</v>
      </c>
      <c r="B278" s="13">
        <f>+B275+B276+B277</f>
        <v>1987</v>
      </c>
      <c r="C278" s="12">
        <f>+C275+C276+C277</f>
        <v>606533.32999999996</v>
      </c>
    </row>
    <row r="279" spans="1:3" ht="16" x14ac:dyDescent="0.2">
      <c r="A279" s="11"/>
      <c r="B279" s="16"/>
      <c r="C279" s="17"/>
    </row>
    <row r="280" spans="1:3" ht="16" x14ac:dyDescent="0.2">
      <c r="A280" s="10" t="s">
        <v>228</v>
      </c>
      <c r="B280" s="16"/>
      <c r="C280" s="17"/>
    </row>
    <row r="281" spans="1:3" ht="16" x14ac:dyDescent="0.2">
      <c r="A281" s="11" t="s">
        <v>101</v>
      </c>
      <c r="B281" s="16">
        <v>819</v>
      </c>
      <c r="C281" s="17">
        <v>250000.4</v>
      </c>
    </row>
    <row r="282" spans="1:3" s="6" customFormat="1" ht="16" x14ac:dyDescent="0.2">
      <c r="A282" s="11" t="s">
        <v>102</v>
      </c>
      <c r="B282" s="16">
        <v>59</v>
      </c>
      <c r="C282" s="17">
        <v>18009.8</v>
      </c>
    </row>
    <row r="283" spans="1:3" ht="16" x14ac:dyDescent="0.2">
      <c r="A283" s="10" t="s">
        <v>3</v>
      </c>
      <c r="B283" s="13">
        <f>+B281+B282</f>
        <v>878</v>
      </c>
      <c r="C283" s="12">
        <f>+C281+C282</f>
        <v>268010.2</v>
      </c>
    </row>
    <row r="284" spans="1:3" ht="16" x14ac:dyDescent="0.2">
      <c r="A284" s="11"/>
      <c r="B284" s="16"/>
      <c r="C284" s="17"/>
    </row>
    <row r="285" spans="1:3" ht="16" x14ac:dyDescent="0.2">
      <c r="A285" s="10" t="s">
        <v>229</v>
      </c>
      <c r="B285" s="16"/>
      <c r="C285" s="17"/>
    </row>
    <row r="286" spans="1:3" ht="16" x14ac:dyDescent="0.2">
      <c r="A286" s="11" t="s">
        <v>103</v>
      </c>
      <c r="B286" s="16">
        <v>630</v>
      </c>
      <c r="C286" s="17">
        <v>192308</v>
      </c>
    </row>
    <row r="287" spans="1:3" s="6" customFormat="1" ht="16" x14ac:dyDescent="0.2">
      <c r="A287" s="11" t="s">
        <v>230</v>
      </c>
      <c r="B287" s="16">
        <v>4</v>
      </c>
      <c r="C287" s="17">
        <v>1221</v>
      </c>
    </row>
    <row r="288" spans="1:3" ht="16" x14ac:dyDescent="0.2">
      <c r="A288" s="10" t="s">
        <v>3</v>
      </c>
      <c r="B288" s="13">
        <f>+B286+B287</f>
        <v>634</v>
      </c>
      <c r="C288" s="12">
        <f>+C286+C287</f>
        <v>193529</v>
      </c>
    </row>
    <row r="289" spans="1:3" ht="16" x14ac:dyDescent="0.2">
      <c r="A289" s="11"/>
      <c r="B289" s="16"/>
      <c r="C289" s="17"/>
    </row>
    <row r="290" spans="1:3" ht="16" x14ac:dyDescent="0.2">
      <c r="A290" s="10" t="s">
        <v>231</v>
      </c>
      <c r="B290" s="16"/>
      <c r="C290" s="17"/>
    </row>
    <row r="291" spans="1:3" ht="16" x14ac:dyDescent="0.2">
      <c r="A291" s="11" t="s">
        <v>104</v>
      </c>
      <c r="B291" s="16">
        <v>2071</v>
      </c>
      <c r="C291" s="17">
        <v>632174.4</v>
      </c>
    </row>
    <row r="292" spans="1:3" ht="16" x14ac:dyDescent="0.2">
      <c r="A292" s="11" t="s">
        <v>232</v>
      </c>
      <c r="B292" s="16">
        <v>61</v>
      </c>
      <c r="C292" s="17">
        <v>18620.3</v>
      </c>
    </row>
    <row r="293" spans="1:3" ht="16" x14ac:dyDescent="0.2">
      <c r="A293" s="11" t="s">
        <v>105</v>
      </c>
      <c r="B293" s="16">
        <v>399</v>
      </c>
      <c r="C293" s="17">
        <v>121795.07</v>
      </c>
    </row>
    <row r="294" spans="1:3" ht="16" x14ac:dyDescent="0.2">
      <c r="A294" s="11" t="s">
        <v>106</v>
      </c>
      <c r="B294" s="16">
        <v>176</v>
      </c>
      <c r="C294" s="17">
        <v>53724.14</v>
      </c>
    </row>
    <row r="295" spans="1:3" ht="16" x14ac:dyDescent="0.2">
      <c r="A295" s="11" t="s">
        <v>107</v>
      </c>
      <c r="B295" s="16">
        <v>19</v>
      </c>
      <c r="C295" s="17">
        <v>5799.77</v>
      </c>
    </row>
    <row r="296" spans="1:3" s="6" customFormat="1" ht="16" x14ac:dyDescent="0.2">
      <c r="A296" s="11" t="s">
        <v>233</v>
      </c>
      <c r="B296" s="16">
        <v>32</v>
      </c>
      <c r="C296" s="17">
        <v>9768.0300000000007</v>
      </c>
    </row>
    <row r="297" spans="1:3" ht="16" x14ac:dyDescent="0.2">
      <c r="A297" s="11" t="s">
        <v>108</v>
      </c>
      <c r="B297" s="16">
        <v>120</v>
      </c>
      <c r="C297" s="17">
        <v>36630.1</v>
      </c>
    </row>
    <row r="298" spans="1:3" ht="16" x14ac:dyDescent="0.2">
      <c r="A298" s="11" t="s">
        <v>109</v>
      </c>
      <c r="B298" s="16">
        <v>10</v>
      </c>
      <c r="C298" s="17">
        <v>3052.51</v>
      </c>
    </row>
    <row r="299" spans="1:3" ht="16" x14ac:dyDescent="0.2">
      <c r="A299" s="10" t="s">
        <v>3</v>
      </c>
      <c r="B299" s="13">
        <f>+B291+B292+B293+B294+B295+B297+B296+B298</f>
        <v>2888</v>
      </c>
      <c r="C299" s="12">
        <f>+C291+C292+C293+C294+C295+C296+C297+C298</f>
        <v>881564.32000000007</v>
      </c>
    </row>
    <row r="300" spans="1:3" s="6" customFormat="1" ht="16" x14ac:dyDescent="0.2">
      <c r="A300" s="11"/>
      <c r="B300" s="16"/>
      <c r="C300" s="17"/>
    </row>
    <row r="301" spans="1:3" ht="16" x14ac:dyDescent="0.2">
      <c r="A301" s="10" t="s">
        <v>234</v>
      </c>
      <c r="B301" s="16"/>
      <c r="C301" s="17"/>
    </row>
    <row r="302" spans="1:3" ht="16" x14ac:dyDescent="0.2">
      <c r="A302" s="11" t="s">
        <v>235</v>
      </c>
      <c r="B302" s="16">
        <v>496</v>
      </c>
      <c r="C302" s="17">
        <v>151404.39000000001</v>
      </c>
    </row>
    <row r="303" spans="1:3" s="6" customFormat="1" ht="16" x14ac:dyDescent="0.2">
      <c r="A303" s="11" t="s">
        <v>236</v>
      </c>
      <c r="B303" s="16">
        <v>22</v>
      </c>
      <c r="C303" s="17">
        <v>6715.52</v>
      </c>
    </row>
    <row r="304" spans="1:3" ht="16" x14ac:dyDescent="0.2">
      <c r="A304" s="11" t="s">
        <v>237</v>
      </c>
      <c r="B304" s="16">
        <v>24</v>
      </c>
      <c r="C304" s="17">
        <v>7326.02</v>
      </c>
    </row>
    <row r="305" spans="1:3" ht="16" x14ac:dyDescent="0.2">
      <c r="A305" s="11" t="s">
        <v>110</v>
      </c>
      <c r="B305" s="16">
        <v>134</v>
      </c>
      <c r="C305" s="17">
        <v>40903.61</v>
      </c>
    </row>
    <row r="306" spans="1:3" s="6" customFormat="1" ht="16" x14ac:dyDescent="0.2">
      <c r="A306" s="10" t="s">
        <v>3</v>
      </c>
      <c r="B306" s="13">
        <f>+B302+B303+B304+B305</f>
        <v>676</v>
      </c>
      <c r="C306" s="12">
        <f>+C302+C303+C304+C305</f>
        <v>206349.53999999998</v>
      </c>
    </row>
    <row r="307" spans="1:3" ht="16" x14ac:dyDescent="0.2">
      <c r="A307" s="11"/>
      <c r="B307" s="16"/>
      <c r="C307" s="17"/>
    </row>
    <row r="308" spans="1:3" ht="16" x14ac:dyDescent="0.2">
      <c r="A308" s="10" t="s">
        <v>238</v>
      </c>
      <c r="B308" s="16"/>
      <c r="C308" s="17"/>
    </row>
    <row r="309" spans="1:3" ht="16" x14ac:dyDescent="0.2">
      <c r="A309" s="11" t="s">
        <v>111</v>
      </c>
      <c r="B309" s="16">
        <v>120</v>
      </c>
      <c r="C309" s="17">
        <v>36630.1</v>
      </c>
    </row>
    <row r="310" spans="1:3" ht="16" x14ac:dyDescent="0.2">
      <c r="A310" s="11" t="s">
        <v>239</v>
      </c>
      <c r="B310" s="16">
        <v>36</v>
      </c>
      <c r="C310" s="17">
        <v>10989.03</v>
      </c>
    </row>
    <row r="311" spans="1:3" ht="16" x14ac:dyDescent="0.2">
      <c r="A311" s="10" t="s">
        <v>3</v>
      </c>
      <c r="B311" s="13">
        <f>+B309+B310</f>
        <v>156</v>
      </c>
      <c r="C311" s="12">
        <f>+C309+C310</f>
        <v>47619.13</v>
      </c>
    </row>
    <row r="312" spans="1:3" s="6" customFormat="1" ht="16" x14ac:dyDescent="0.2">
      <c r="A312" s="11"/>
      <c r="B312" s="16"/>
      <c r="C312" s="17"/>
    </row>
    <row r="313" spans="1:3" ht="16" x14ac:dyDescent="0.2">
      <c r="A313" s="10" t="s">
        <v>240</v>
      </c>
      <c r="B313" s="16"/>
      <c r="C313" s="17"/>
    </row>
    <row r="314" spans="1:3" ht="16" x14ac:dyDescent="0.2">
      <c r="A314" s="11" t="s">
        <v>112</v>
      </c>
      <c r="B314" s="16">
        <v>618</v>
      </c>
      <c r="C314" s="17">
        <v>188644.99</v>
      </c>
    </row>
    <row r="315" spans="1:3" ht="16" x14ac:dyDescent="0.2">
      <c r="A315" s="11" t="s">
        <v>113</v>
      </c>
      <c r="B315" s="16">
        <v>2</v>
      </c>
      <c r="C315" s="17">
        <v>610.5</v>
      </c>
    </row>
    <row r="316" spans="1:3" ht="16" x14ac:dyDescent="0.2">
      <c r="A316" s="11" t="s">
        <v>241</v>
      </c>
      <c r="B316" s="16">
        <v>115</v>
      </c>
      <c r="C316" s="17">
        <v>35103.839999999997</v>
      </c>
    </row>
    <row r="317" spans="1:3" s="6" customFormat="1" ht="16" x14ac:dyDescent="0.2">
      <c r="A317" s="11" t="s">
        <v>114</v>
      </c>
      <c r="B317" s="16">
        <v>15</v>
      </c>
      <c r="C317" s="17">
        <v>4578.76</v>
      </c>
    </row>
    <row r="318" spans="1:3" ht="16" x14ac:dyDescent="0.2">
      <c r="A318" s="11" t="s">
        <v>242</v>
      </c>
      <c r="B318" s="16">
        <v>45</v>
      </c>
      <c r="C318" s="17">
        <v>13736.29</v>
      </c>
    </row>
    <row r="319" spans="1:3" ht="16" x14ac:dyDescent="0.2">
      <c r="A319" s="11" t="s">
        <v>115</v>
      </c>
      <c r="B319" s="16">
        <v>484</v>
      </c>
      <c r="C319" s="17">
        <v>147741.38</v>
      </c>
    </row>
    <row r="320" spans="1:3" ht="16" x14ac:dyDescent="0.2">
      <c r="A320" s="10" t="s">
        <v>3</v>
      </c>
      <c r="B320" s="13">
        <f>+B314+B315+B316+B318+B317+B319</f>
        <v>1279</v>
      </c>
      <c r="C320" s="12">
        <f>+C314+C315+C316+C317+C318+C319</f>
        <v>390415.76</v>
      </c>
    </row>
    <row r="321" spans="1:3" ht="16" x14ac:dyDescent="0.2">
      <c r="A321" s="11"/>
      <c r="B321" s="16"/>
      <c r="C321" s="17"/>
    </row>
    <row r="322" spans="1:3" s="6" customFormat="1" ht="16" x14ac:dyDescent="0.2">
      <c r="A322" s="10" t="s">
        <v>243</v>
      </c>
      <c r="B322" s="16"/>
      <c r="C322" s="17"/>
    </row>
    <row r="323" spans="1:3" ht="16" x14ac:dyDescent="0.2">
      <c r="A323" s="11" t="s">
        <v>116</v>
      </c>
      <c r="B323" s="16">
        <v>60</v>
      </c>
      <c r="C323" s="17">
        <v>18315.05</v>
      </c>
    </row>
    <row r="324" spans="1:3" ht="16" x14ac:dyDescent="0.2">
      <c r="A324" s="11" t="s">
        <v>117</v>
      </c>
      <c r="B324" s="16">
        <v>8</v>
      </c>
      <c r="C324" s="17">
        <v>2442.0100000000002</v>
      </c>
    </row>
    <row r="325" spans="1:3" ht="16" x14ac:dyDescent="0.2">
      <c r="A325" s="11" t="s">
        <v>244</v>
      </c>
      <c r="B325" s="16">
        <v>168</v>
      </c>
      <c r="C325" s="17">
        <v>51282.13</v>
      </c>
    </row>
    <row r="326" spans="1:3" ht="16" x14ac:dyDescent="0.2">
      <c r="A326" s="11" t="s">
        <v>118</v>
      </c>
      <c r="B326" s="16">
        <v>4</v>
      </c>
      <c r="C326" s="17">
        <v>1221</v>
      </c>
    </row>
    <row r="327" spans="1:3" s="6" customFormat="1" ht="16" x14ac:dyDescent="0.2">
      <c r="A327" s="10" t="s">
        <v>3</v>
      </c>
      <c r="B327" s="13">
        <f>+B323+B324+B325+B326</f>
        <v>240</v>
      </c>
      <c r="C327" s="12">
        <f>+C323+C324+C325+C326</f>
        <v>73260.19</v>
      </c>
    </row>
    <row r="328" spans="1:3" ht="16" x14ac:dyDescent="0.2">
      <c r="A328" s="11"/>
      <c r="B328" s="16"/>
      <c r="C328" s="17"/>
    </row>
    <row r="329" spans="1:3" ht="16" x14ac:dyDescent="0.2">
      <c r="A329" s="10" t="s">
        <v>245</v>
      </c>
      <c r="B329" s="16"/>
      <c r="C329" s="17"/>
    </row>
    <row r="330" spans="1:3" ht="16" x14ac:dyDescent="0.2">
      <c r="A330" s="11" t="s">
        <v>119</v>
      </c>
      <c r="B330" s="16">
        <v>740</v>
      </c>
      <c r="C330" s="17">
        <v>225885.59</v>
      </c>
    </row>
    <row r="331" spans="1:3" s="6" customFormat="1" ht="16" x14ac:dyDescent="0.2">
      <c r="A331" s="11" t="s">
        <v>246</v>
      </c>
      <c r="B331" s="16">
        <v>15</v>
      </c>
      <c r="C331" s="17">
        <v>4578.76</v>
      </c>
    </row>
    <row r="332" spans="1:3" s="6" customFormat="1" ht="16" x14ac:dyDescent="0.2">
      <c r="A332" s="11" t="s">
        <v>120</v>
      </c>
      <c r="B332" s="16">
        <v>130</v>
      </c>
      <c r="C332" s="17">
        <v>39682.6</v>
      </c>
    </row>
    <row r="333" spans="1:3" s="2" customFormat="1" ht="16" x14ac:dyDescent="0.2">
      <c r="A333" s="10" t="s">
        <v>3</v>
      </c>
      <c r="B333" s="13">
        <f>+B330+B331+B332</f>
        <v>885</v>
      </c>
      <c r="C333" s="12">
        <f>+C330+C331+C332</f>
        <v>270146.95</v>
      </c>
    </row>
    <row r="334" spans="1:3" ht="16" x14ac:dyDescent="0.2">
      <c r="A334" s="11"/>
      <c r="B334" s="16"/>
      <c r="C334" s="17"/>
    </row>
    <row r="335" spans="1:3" ht="16" x14ac:dyDescent="0.2">
      <c r="A335" s="10" t="s">
        <v>247</v>
      </c>
      <c r="B335" s="16"/>
      <c r="C335" s="17"/>
    </row>
    <row r="336" spans="1:3" ht="16" x14ac:dyDescent="0.2">
      <c r="A336" s="11" t="s">
        <v>121</v>
      </c>
      <c r="B336" s="16">
        <v>5223</v>
      </c>
      <c r="C336" s="17">
        <v>1594324.9</v>
      </c>
    </row>
    <row r="337" spans="1:3" ht="16" x14ac:dyDescent="0.2">
      <c r="A337" s="11" t="s">
        <v>122</v>
      </c>
      <c r="B337" s="16">
        <v>4</v>
      </c>
      <c r="C337" s="17">
        <v>1221</v>
      </c>
    </row>
    <row r="338" spans="1:3" ht="16" x14ac:dyDescent="0.2">
      <c r="A338" s="11" t="s">
        <v>123</v>
      </c>
      <c r="B338" s="16">
        <v>138</v>
      </c>
      <c r="C338" s="17">
        <v>42124.61</v>
      </c>
    </row>
    <row r="339" spans="1:3" ht="16" x14ac:dyDescent="0.2">
      <c r="A339" s="11" t="s">
        <v>124</v>
      </c>
      <c r="B339" s="16">
        <v>131</v>
      </c>
      <c r="C339" s="17">
        <v>39987.85</v>
      </c>
    </row>
    <row r="340" spans="1:3" ht="16" x14ac:dyDescent="0.2">
      <c r="A340" s="11" t="s">
        <v>125</v>
      </c>
      <c r="B340" s="16">
        <v>158</v>
      </c>
      <c r="C340" s="17">
        <v>48229.63</v>
      </c>
    </row>
    <row r="341" spans="1:3" ht="16" x14ac:dyDescent="0.2">
      <c r="A341" s="11" t="s">
        <v>248</v>
      </c>
      <c r="B341" s="16">
        <v>571</v>
      </c>
      <c r="C341" s="17">
        <v>174298.2</v>
      </c>
    </row>
    <row r="342" spans="1:3" ht="16" x14ac:dyDescent="0.2">
      <c r="A342" s="11" t="s">
        <v>126</v>
      </c>
      <c r="B342" s="16">
        <v>8</v>
      </c>
      <c r="C342" s="17">
        <v>2442.0100000000002</v>
      </c>
    </row>
    <row r="343" spans="1:3" ht="16" x14ac:dyDescent="0.2">
      <c r="A343" s="10" t="s">
        <v>3</v>
      </c>
      <c r="B343" s="13">
        <f>+B336+B337+B338+B339+B340+B341+B342</f>
        <v>6233</v>
      </c>
      <c r="C343" s="12">
        <f>+C336+C337+C338+C340+C339+C341+C342</f>
        <v>1902628.2</v>
      </c>
    </row>
    <row r="344" spans="1:3" ht="16" x14ac:dyDescent="0.2">
      <c r="A344" s="11"/>
      <c r="B344" s="16"/>
      <c r="C344" s="17"/>
    </row>
    <row r="345" spans="1:3" ht="16" x14ac:dyDescent="0.2">
      <c r="A345" s="10" t="s">
        <v>249</v>
      </c>
      <c r="B345" s="16"/>
      <c r="C345" s="17"/>
    </row>
    <row r="346" spans="1:3" ht="16" x14ac:dyDescent="0.2">
      <c r="A346" s="11" t="s">
        <v>250</v>
      </c>
      <c r="B346" s="16">
        <v>435</v>
      </c>
      <c r="C346" s="17">
        <v>132784.1</v>
      </c>
    </row>
    <row r="347" spans="1:3" ht="16" x14ac:dyDescent="0.2">
      <c r="A347" s="11" t="s">
        <v>127</v>
      </c>
      <c r="B347" s="16">
        <v>116</v>
      </c>
      <c r="C347" s="17">
        <v>35409.089999999997</v>
      </c>
    </row>
    <row r="348" spans="1:3" ht="16" x14ac:dyDescent="0.2">
      <c r="A348" s="10" t="s">
        <v>3</v>
      </c>
      <c r="B348" s="13">
        <f>+B346+B347</f>
        <v>551</v>
      </c>
      <c r="C348" s="12">
        <f>+C346+C347</f>
        <v>168193.19</v>
      </c>
    </row>
    <row r="349" spans="1:3" ht="16" x14ac:dyDescent="0.2">
      <c r="A349" s="11"/>
      <c r="B349" s="16"/>
      <c r="C349" s="17"/>
    </row>
    <row r="350" spans="1:3" ht="16" x14ac:dyDescent="0.2">
      <c r="A350" s="10" t="s">
        <v>251</v>
      </c>
      <c r="B350" s="16"/>
      <c r="C350" s="17"/>
    </row>
    <row r="351" spans="1:3" ht="16" x14ac:dyDescent="0.2">
      <c r="A351" s="11" t="s">
        <v>128</v>
      </c>
      <c r="B351" s="16">
        <v>159</v>
      </c>
      <c r="C351" s="17">
        <v>48534.879999999997</v>
      </c>
    </row>
    <row r="352" spans="1:3" ht="16" x14ac:dyDescent="0.2">
      <c r="A352" s="10" t="s">
        <v>3</v>
      </c>
      <c r="B352" s="13">
        <f>+B351</f>
        <v>159</v>
      </c>
      <c r="C352" s="12">
        <f>+C351</f>
        <v>48534.879999999997</v>
      </c>
    </row>
    <row r="353" spans="1:3" ht="16" x14ac:dyDescent="0.2">
      <c r="A353" s="11"/>
      <c r="B353" s="16"/>
      <c r="C353" s="17"/>
    </row>
    <row r="354" spans="1:3" ht="16" x14ac:dyDescent="0.2">
      <c r="A354" s="10" t="s">
        <v>252</v>
      </c>
      <c r="B354" s="16"/>
      <c r="C354" s="17"/>
    </row>
    <row r="355" spans="1:3" ht="16" x14ac:dyDescent="0.2">
      <c r="A355" s="11" t="s">
        <v>253</v>
      </c>
      <c r="B355" s="16">
        <v>14</v>
      </c>
      <c r="C355" s="17">
        <v>4273.51</v>
      </c>
    </row>
    <row r="356" spans="1:3" ht="16" x14ac:dyDescent="0.2">
      <c r="A356" s="10" t="s">
        <v>3</v>
      </c>
      <c r="B356" s="13">
        <f>+B355</f>
        <v>14</v>
      </c>
      <c r="C356" s="12">
        <f>+C355</f>
        <v>4273.51</v>
      </c>
    </row>
    <row r="357" spans="1:3" ht="16" x14ac:dyDescent="0.2">
      <c r="A357" s="11"/>
      <c r="B357" s="16"/>
      <c r="C357" s="17"/>
    </row>
    <row r="358" spans="1:3" ht="16" x14ac:dyDescent="0.2">
      <c r="A358" s="10" t="s">
        <v>254</v>
      </c>
      <c r="B358" s="16"/>
      <c r="C358" s="17"/>
    </row>
    <row r="359" spans="1:3" ht="16" x14ac:dyDescent="0.2">
      <c r="A359" s="11" t="s">
        <v>129</v>
      </c>
      <c r="B359" s="16">
        <v>1482</v>
      </c>
      <c r="C359" s="17">
        <v>452381.68</v>
      </c>
    </row>
    <row r="360" spans="1:3" ht="16" x14ac:dyDescent="0.2">
      <c r="A360" s="11" t="s">
        <v>255</v>
      </c>
      <c r="B360" s="16">
        <v>45</v>
      </c>
      <c r="C360" s="17">
        <v>13736.29</v>
      </c>
    </row>
    <row r="361" spans="1:3" ht="16" x14ac:dyDescent="0.2">
      <c r="A361" s="11" t="s">
        <v>130</v>
      </c>
      <c r="B361" s="16">
        <v>133</v>
      </c>
      <c r="C361" s="17">
        <v>40598.36</v>
      </c>
    </row>
    <row r="362" spans="1:3" ht="16" x14ac:dyDescent="0.2">
      <c r="A362" s="11" t="s">
        <v>256</v>
      </c>
      <c r="B362" s="16">
        <v>16</v>
      </c>
      <c r="C362" s="17">
        <v>4884.01</v>
      </c>
    </row>
    <row r="363" spans="1:3" ht="16" x14ac:dyDescent="0.2">
      <c r="A363" s="10" t="s">
        <v>3</v>
      </c>
      <c r="B363" s="13">
        <f>+B359+B360+B361+B362</f>
        <v>1676</v>
      </c>
      <c r="C363" s="12">
        <f>+C359+C360+C361+C362</f>
        <v>511600.33999999997</v>
      </c>
    </row>
    <row r="364" spans="1:3" ht="16" x14ac:dyDescent="0.2">
      <c r="A364" s="11"/>
      <c r="B364" s="16"/>
      <c r="C364" s="17"/>
    </row>
    <row r="365" spans="1:3" ht="16" x14ac:dyDescent="0.2">
      <c r="A365" s="10" t="s">
        <v>257</v>
      </c>
      <c r="B365" s="16"/>
      <c r="C365" s="17"/>
    </row>
    <row r="366" spans="1:3" ht="16" x14ac:dyDescent="0.2">
      <c r="A366" s="11" t="s">
        <v>131</v>
      </c>
      <c r="B366" s="16">
        <v>1255</v>
      </c>
      <c r="C366" s="17">
        <v>383089.75</v>
      </c>
    </row>
    <row r="367" spans="1:3" ht="16" x14ac:dyDescent="0.2">
      <c r="A367" s="11" t="s">
        <v>258</v>
      </c>
      <c r="B367" s="16">
        <v>158</v>
      </c>
      <c r="C367" s="17">
        <v>48229.63</v>
      </c>
    </row>
    <row r="368" spans="1:3" ht="16" x14ac:dyDescent="0.2">
      <c r="A368" s="11" t="s">
        <v>132</v>
      </c>
      <c r="B368" s="16">
        <v>45</v>
      </c>
      <c r="C368" s="17">
        <v>13736.29</v>
      </c>
    </row>
    <row r="369" spans="1:3" ht="16" x14ac:dyDescent="0.2">
      <c r="A369" s="10" t="s">
        <v>3</v>
      </c>
      <c r="B369" s="13">
        <f>+B366+B367+B368</f>
        <v>1458</v>
      </c>
      <c r="C369" s="12">
        <f>+C366+C367+C368</f>
        <v>445055.67</v>
      </c>
    </row>
    <row r="370" spans="1:3" ht="16" x14ac:dyDescent="0.2">
      <c r="A370" s="11"/>
      <c r="B370" s="16"/>
      <c r="C370" s="17"/>
    </row>
    <row r="371" spans="1:3" ht="16" x14ac:dyDescent="0.2">
      <c r="A371" s="10" t="s">
        <v>259</v>
      </c>
      <c r="B371" s="16"/>
      <c r="C371" s="17"/>
    </row>
    <row r="372" spans="1:3" ht="16" x14ac:dyDescent="0.2">
      <c r="A372" s="11" t="s">
        <v>133</v>
      </c>
      <c r="B372" s="16">
        <v>213</v>
      </c>
      <c r="C372" s="17">
        <v>65018.42</v>
      </c>
    </row>
    <row r="373" spans="1:3" ht="16" x14ac:dyDescent="0.2">
      <c r="A373" s="11" t="s">
        <v>260</v>
      </c>
      <c r="B373" s="16">
        <v>2</v>
      </c>
      <c r="C373" s="17">
        <v>610.5</v>
      </c>
    </row>
    <row r="374" spans="1:3" ht="16" x14ac:dyDescent="0.2">
      <c r="A374" s="11" t="s">
        <v>134</v>
      </c>
      <c r="B374" s="16">
        <v>99</v>
      </c>
      <c r="C374" s="17">
        <v>30219.83</v>
      </c>
    </row>
    <row r="375" spans="1:3" ht="16" x14ac:dyDescent="0.2">
      <c r="A375" s="10" t="s">
        <v>3</v>
      </c>
      <c r="B375" s="13">
        <f>+B372+B373+B374</f>
        <v>314</v>
      </c>
      <c r="C375" s="12">
        <f>+C372+C373+C374</f>
        <v>95848.75</v>
      </c>
    </row>
    <row r="376" spans="1:3" ht="16" x14ac:dyDescent="0.2">
      <c r="A376" s="11"/>
      <c r="B376" s="16"/>
      <c r="C376" s="17"/>
    </row>
    <row r="377" spans="1:3" ht="16" x14ac:dyDescent="0.2">
      <c r="A377" s="10" t="s">
        <v>261</v>
      </c>
      <c r="B377" s="16"/>
      <c r="C377" s="17"/>
    </row>
    <row r="378" spans="1:3" ht="16" x14ac:dyDescent="0.2">
      <c r="A378" s="11" t="s">
        <v>135</v>
      </c>
      <c r="B378" s="16">
        <v>962</v>
      </c>
      <c r="C378" s="17">
        <v>293651.26</v>
      </c>
    </row>
    <row r="379" spans="1:3" ht="16" x14ac:dyDescent="0.2">
      <c r="A379" s="11" t="s">
        <v>262</v>
      </c>
      <c r="B379" s="16">
        <v>25</v>
      </c>
      <c r="C379" s="17">
        <v>7631.27</v>
      </c>
    </row>
    <row r="380" spans="1:3" ht="16" x14ac:dyDescent="0.2">
      <c r="A380" s="11" t="s">
        <v>136</v>
      </c>
      <c r="B380" s="16">
        <v>43</v>
      </c>
      <c r="C380" s="17">
        <v>13125.78</v>
      </c>
    </row>
    <row r="381" spans="1:3" ht="16" x14ac:dyDescent="0.2">
      <c r="A381" s="10" t="s">
        <v>3</v>
      </c>
      <c r="B381" s="13">
        <f>+B378+B379+B380</f>
        <v>1030</v>
      </c>
      <c r="C381" s="12">
        <f>+C378+C379+C380</f>
        <v>314408.31000000006</v>
      </c>
    </row>
    <row r="382" spans="1:3" ht="16" x14ac:dyDescent="0.2">
      <c r="A382" s="11"/>
      <c r="B382" s="16"/>
      <c r="C382" s="17"/>
    </row>
    <row r="383" spans="1:3" ht="16" x14ac:dyDescent="0.2">
      <c r="A383" s="10" t="s">
        <v>263</v>
      </c>
      <c r="B383" s="16"/>
      <c r="C383" s="17"/>
    </row>
    <row r="384" spans="1:3" ht="16" x14ac:dyDescent="0.2">
      <c r="A384" s="11" t="s">
        <v>137</v>
      </c>
      <c r="B384" s="16">
        <v>145</v>
      </c>
      <c r="C384" s="17">
        <v>44261.37</v>
      </c>
    </row>
    <row r="385" spans="1:3" ht="16" x14ac:dyDescent="0.2">
      <c r="A385" s="11" t="s">
        <v>264</v>
      </c>
      <c r="B385" s="16">
        <v>39</v>
      </c>
      <c r="C385" s="17">
        <v>11904.78</v>
      </c>
    </row>
    <row r="386" spans="1:3" ht="16" x14ac:dyDescent="0.2">
      <c r="A386" s="10" t="s">
        <v>3</v>
      </c>
      <c r="B386" s="13">
        <f>+B384+B385</f>
        <v>184</v>
      </c>
      <c r="C386" s="12">
        <f>+C384+C385</f>
        <v>56166.15</v>
      </c>
    </row>
    <row r="389" spans="1:3" ht="19" x14ac:dyDescent="0.3">
      <c r="A389" s="19" t="s">
        <v>266</v>
      </c>
      <c r="B389" s="18" t="s">
        <v>265</v>
      </c>
      <c r="C389" s="21">
        <v>19383730.73</v>
      </c>
    </row>
  </sheetData>
  <mergeCells count="11">
    <mergeCell ref="A12:C12"/>
    <mergeCell ref="A14:C14"/>
    <mergeCell ref="A15:C15"/>
    <mergeCell ref="A16:C16"/>
    <mergeCell ref="A8:C8"/>
    <mergeCell ref="A7:C7"/>
    <mergeCell ref="A1:C1"/>
    <mergeCell ref="A2:C2"/>
    <mergeCell ref="A4:C4"/>
    <mergeCell ref="A5:C5"/>
    <mergeCell ref="A6:C6"/>
  </mergeCells>
  <hyperlinks>
    <hyperlink ref="A12" r:id="rId1" xr:uid="{00000000-0004-0000-0000-000000000000}"/>
    <hyperlink ref="A3" r:id="rId2" xr:uid="{00000000-0004-0000-0000-000001000000}"/>
    <hyperlink ref="A10" r:id="rId3" xr:uid="{C44B392B-5DE7-7B4F-842C-79CC0387779C}"/>
  </hyperlinks>
  <pageMargins left="0.7" right="0.7" top="0.75" bottom="0.75" header="0.3" footer="0.3"/>
  <pageSetup orientation="portrait" verticalDpi="1200"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H p B T h 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A o e k F 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H p B T i i K R 7 g O A A A A E Q A A A B M A H A B G b 3 J t d W x h c y 9 T Z W N 0 a W 9 u M S 5 t I K I Y A C i g F A A A A A A A A A A A A A A A A A A A A A A A A A A A A C t O T S 7 J z M 9 T C I b Q h t Y A U E s B A i 0 A F A A C A A g A K H p B T h r 1 H x + m A A A A + Q A A A B I A A A A A A A A A A A A A A A A A A A A A A E N v b m Z p Z y 9 Q Y W N r Y W d l L n h t b F B L A Q I t A B Q A A g A I A C h 6 Q U 4 P y u m r p A A A A O k A A A A T A A A A A A A A A A A A A A A A A P I A A A B b Q 2 9 u d G V u d F 9 U e X B l c 1 0 u e G 1 s U E s B A i 0 A F A A C A A g A K H p B T 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D q T m F + q p U I R r N N U W f g L v j d A A A A A A I A A A A A A B B m A A A A A Q A A I A A A A K + o + 9 6 I 2 X P 5 Q g L N D F M z l k 4 X k U 1 i 4 p S x U n E j M q u Z l u x 6 A A A A A A 6 A A A A A A g A A I A A A A E 9 e m 7 T W 6 8 j M t f P 0 o C 5 D 8 a 3 u m A 2 7 L b e B n 7 v 5 U k k Z y b 3 u U A A A A J w S j V B t 9 c x G 4 3 6 D c / c B U s s y 2 J 7 6 i n G F 4 0 6 u A q Q 8 g j b P s N W 4 n I s d N g l + l U q H J I g O y f + w x S + Z b g U J O H Y 3 G C S 1 f B e 4 B H N b J 6 2 q r w R C K g k 3 W 1 S n Q A A A A N u X M g r L p d 0 b 8 I 2 f H 5 M R B e 3 M u i 1 j N C 1 Q 6 P c 6 I v i / 8 8 J j E z m r Y P q z e e K z I W M X / E g k 8 w H E Z R 4 t m v u u e z d 2 X r y M X 0 E = < / D a t a M a s h u p > 
</file>

<file path=customXml/itemProps1.xml><?xml version="1.0" encoding="utf-8"?>
<ds:datastoreItem xmlns:ds="http://schemas.openxmlformats.org/officeDocument/2006/customXml" ds:itemID="{4A50B7EA-F7E7-451E-9CC0-59F631598E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Fiscal Year 2018</vt:lpstr>
      <vt:lpstr>'Fiscal Year 2018'!distribution_of_students_2017_1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limoges@me.com</dc:creator>
  <cp:lastModifiedBy>Microsoft Office User</cp:lastModifiedBy>
  <dcterms:created xsi:type="dcterms:W3CDTF">2018-05-30T11:53:17Z</dcterms:created>
  <dcterms:modified xsi:type="dcterms:W3CDTF">2021-01-13T17:53:47Z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2018-05-30T11:53:21.2825709Z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