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codeName="ThisWorkbook"/>
  <mc:AlternateContent xmlns:mc="http://schemas.openxmlformats.org/markup-compatibility/2006">
    <mc:Choice Requires="x15">
      <x15ac:absPath xmlns:x15ac="http://schemas.microsoft.com/office/spreadsheetml/2010/11/ac" url="/Users/adjoneslocal/Desktop/census report/WEB ARFQ /"/>
    </mc:Choice>
  </mc:AlternateContent>
  <xr:revisionPtr revIDLastSave="0" documentId="13_ncr:1_{C0521403-19C6-D147-99E3-FD55079837C8}" xr6:coauthVersionLast="46" xr6:coauthVersionMax="46" xr10:uidLastSave="{00000000-0000-0000-0000-000000000000}"/>
  <bookViews>
    <workbookView xWindow="1140" yWindow="500" windowWidth="29820" windowHeight="20140" xr2:uid="{00000000-000D-0000-FFFF-FFFF00000000}"/>
  </bookViews>
  <sheets>
    <sheet name="Fiscal Year 2019" sheetId="11" r:id="rId1"/>
  </sheets>
  <definedNames>
    <definedName name="CategoriesExpense">{"room &amp; board";"tuition &amp; fees";"books &amp; supplies";"transportation";"discretionary";"other expenses"}</definedName>
    <definedName name="CategoriesIncome">{"financial aid";"wages (after-tax)";"family help";"from savings";"other"}</definedName>
    <definedName name="distribution_of_students_2017" localSheetId="0">'Fiscal Year 2019'!#REF!</definedName>
    <definedName name="distribution_of_students_2017_1" localSheetId="0">'Fiscal Year 2019'!$A$1:$C$16</definedName>
    <definedName name="FirstMonth">UPPER(TEXT(StartDate,"mmm "))</definedName>
    <definedName name="income_percent_selected_period">#REF!</definedName>
    <definedName name="NextMonth">UPPER(TEXT(EOMONTH(VALUE(#REF! &amp; "1"),0)+1,"mmm "))</definedName>
    <definedName name="PercentsExpense">#REF!,#REF!,#REF!,#REF!,#REF!,#REF!</definedName>
    <definedName name="PercentsIncome">#REF!</definedName>
    <definedName name="Periods">#REF!</definedName>
    <definedName name="ScrollBarValue">#REF!</definedName>
    <definedName name="SelectedPeriod">INDEX(Periods,,ScrollBarValue)</definedName>
    <definedName name="SelectedPeriodCashFlowNegative">INDEX(#REF!,,SelectedPeriodColumn)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INDEX(#REF!,,SelectedPeriodColumn)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INDEX(#REF!,,SelectedPeriodColumn)&gt;=INDEX(#REF!,,SelectedPeriodColumn)</definedName>
    <definedName name="SelectedStartMonth">#REF!</definedName>
    <definedName name="StartDate">DATEVALUE("1-"&amp;SelectedStartMonth&amp;"-" &amp;YEAR(TODAY()))</definedName>
  </definedNames>
  <calcPr calcId="191029" concurrentCalc="0"/>
</workbook>
</file>

<file path=xl/calcChain.xml><?xml version="1.0" encoding="utf-8"?>
<calcChain xmlns="http://schemas.openxmlformats.org/spreadsheetml/2006/main">
  <c r="C22" i="11" l="1"/>
  <c r="C26" i="11"/>
  <c r="C30" i="11"/>
  <c r="C36" i="11"/>
  <c r="C44" i="11"/>
  <c r="C53" i="11"/>
  <c r="C60" i="11"/>
  <c r="C67" i="11"/>
  <c r="C73" i="11"/>
  <c r="C77" i="11"/>
  <c r="C86" i="11"/>
  <c r="C94" i="11"/>
  <c r="C98" i="11"/>
  <c r="C105" i="11"/>
  <c r="C112" i="11"/>
  <c r="C122" i="11"/>
  <c r="C129" i="11"/>
  <c r="C137" i="11"/>
  <c r="C143" i="11"/>
  <c r="C150" i="11"/>
  <c r="C158" i="11"/>
  <c r="C163" i="11"/>
  <c r="C170" i="11"/>
  <c r="C180" i="11"/>
  <c r="C188" i="11"/>
  <c r="C197" i="11"/>
  <c r="C204" i="11"/>
  <c r="C212" i="11"/>
  <c r="C218" i="11"/>
  <c r="C224" i="11"/>
  <c r="C228" i="11"/>
  <c r="C233" i="11"/>
  <c r="C240" i="11"/>
  <c r="C246" i="11"/>
  <c r="C255" i="11"/>
  <c r="C262" i="11"/>
  <c r="C268" i="11"/>
  <c r="C273" i="11"/>
  <c r="C279" i="11"/>
  <c r="C284" i="11"/>
  <c r="C289" i="11"/>
  <c r="C300" i="11"/>
  <c r="C307" i="11"/>
  <c r="C312" i="11"/>
  <c r="C321" i="11"/>
  <c r="C328" i="11"/>
  <c r="C334" i="11"/>
  <c r="C344" i="11"/>
  <c r="C349" i="11"/>
  <c r="C353" i="11"/>
  <c r="C357" i="11"/>
  <c r="C364" i="11"/>
  <c r="C370" i="11"/>
  <c r="C376" i="11"/>
  <c r="C382" i="11"/>
  <c r="C387" i="11"/>
  <c r="C390" i="11"/>
  <c r="B22" i="11"/>
  <c r="B26" i="11"/>
  <c r="B30" i="11"/>
  <c r="B36" i="11"/>
  <c r="B44" i="11"/>
  <c r="B53" i="11"/>
  <c r="B60" i="11"/>
  <c r="B67" i="11"/>
  <c r="B73" i="11"/>
  <c r="B77" i="11"/>
  <c r="B86" i="11"/>
  <c r="B94" i="11"/>
  <c r="B98" i="11"/>
  <c r="B105" i="11"/>
  <c r="B112" i="11"/>
  <c r="B122" i="11"/>
  <c r="B129" i="11"/>
  <c r="B137" i="11"/>
  <c r="B143" i="11"/>
  <c r="B150" i="11"/>
  <c r="B158" i="11"/>
  <c r="B163" i="11"/>
  <c r="B170" i="11"/>
  <c r="B180" i="11"/>
  <c r="B188" i="11"/>
  <c r="B197" i="11"/>
  <c r="B204" i="11"/>
  <c r="B212" i="11"/>
  <c r="B218" i="11"/>
  <c r="B224" i="11"/>
  <c r="B228" i="11"/>
  <c r="B233" i="11"/>
  <c r="B240" i="11"/>
  <c r="B246" i="11"/>
  <c r="B255" i="11"/>
  <c r="B262" i="11"/>
  <c r="B268" i="11"/>
  <c r="B273" i="11"/>
  <c r="B279" i="11"/>
  <c r="B284" i="11"/>
  <c r="B289" i="11"/>
  <c r="B300" i="11"/>
  <c r="B307" i="11"/>
  <c r="B312" i="11"/>
  <c r="B321" i="11"/>
  <c r="B328" i="11"/>
  <c r="B334" i="11"/>
  <c r="B344" i="11"/>
  <c r="B349" i="11"/>
  <c r="B353" i="11"/>
  <c r="B357" i="11"/>
  <c r="B364" i="11"/>
  <c r="B370" i="11"/>
  <c r="B376" i="11"/>
  <c r="B382" i="11"/>
  <c r="B387" i="11"/>
  <c r="B390" i="1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21" type="4" refreshedVersion="6" background="1" saveData="1">
    <webPr sourceData="1" parsePre="1" consecutive="1" xl2000="1" url="https://www.aph.org/federal-quota/distribution-of-students-2017"/>
  </connection>
  <connection id="2" xr16:uid="{00000000-0015-0000-FFFF-FFFF01000000}" name="Connection13" type="4" refreshedVersion="6" background="1" saveData="1">
    <webPr sourceData="1" parsePre="1" consecutive="1" xl2000="1" url="https://www.aph.org/federal-quota/distribution-of-students-2017"/>
  </connection>
  <connection id="3" xr16:uid="{00000000-0015-0000-FFFF-FFFF02000000}" name="Connection23" type="4" refreshedVersion="6" background="1" saveData="1">
    <webPr sourceData="1" parsePre="1" consecutive="1" xl2000="1" url="https://www.aph.org/federal-quota/distribution-of-students-2017"/>
  </connection>
</connections>
</file>

<file path=xl/sharedStrings.xml><?xml version="1.0" encoding="utf-8"?>
<sst xmlns="http://schemas.openxmlformats.org/spreadsheetml/2006/main" count="334" uniqueCount="278">
  <si>
    <t>Appropriate Use of Federal Quota Census Data</t>
  </si>
  <si>
    <t>The specific purpose of the annual Federal Quota Census is to register students in the United States and Outlying Areas who meet the definition of blindness and are therefore eligible for adapted educational materials from APH through the Act to Promote the Education of the Blind.</t>
  </si>
  <si>
    <t>Statements regarding student literacy, use of appropriate learning media, and students taught in a specific medium cannot be supported using APH registration data.</t>
  </si>
  <si>
    <t>Totals</t>
  </si>
  <si>
    <t>censusdata@aph.org</t>
  </si>
  <si>
    <t>Alabama State Department of Education, Talladega</t>
  </si>
  <si>
    <t>Alabama State Department of Education, *PNP, Talladega</t>
  </si>
  <si>
    <t>Alabama Institute for Deaf and Blind, Talladega</t>
  </si>
  <si>
    <t>State and Agency Receiving Quota Funds</t>
  </si>
  <si>
    <t>Alaska State Department of Education, Anchorage</t>
  </si>
  <si>
    <t>American Samoa Department of Education, Pago Pago</t>
  </si>
  <si>
    <t>Arizona State Department of Education, Phoenix</t>
  </si>
  <si>
    <t>Arizona State Schools for the Deaf and the Blind, Tucson</t>
  </si>
  <si>
    <t>Arkansas State Department of Education, Sherwood</t>
  </si>
  <si>
    <t>Arkansas School for the Blind, Little Rock</t>
  </si>
  <si>
    <t>World Services for the Blind, Little Rock</t>
  </si>
  <si>
    <t>Conway Human Development Center, Conway</t>
  </si>
  <si>
    <t>California Department of Education, Sacramento</t>
  </si>
  <si>
    <t>California School for the Blind, Fremont</t>
  </si>
  <si>
    <t>Braille Institute of America Inc, Los Angeles</t>
  </si>
  <si>
    <t>Orientation Center for the Blind, Fremont</t>
  </si>
  <si>
    <t>Colorado Department of Education, Colorado Springs</t>
  </si>
  <si>
    <t>Colorado School for the Deaf and the Blind, Colorado Springs</t>
  </si>
  <si>
    <t>Rehabilitation Center, Denver</t>
  </si>
  <si>
    <t>Oak Hill School, Hartford</t>
  </si>
  <si>
    <t>Connecticut State Department of Developmental Services, Hartford</t>
  </si>
  <si>
    <t>State Department of Education, New Castle</t>
  </si>
  <si>
    <t>Division for the Visually Impaired, New Castle</t>
  </si>
  <si>
    <t>District of Columbia Public Schools, Washington</t>
  </si>
  <si>
    <t>Florida State Department of Education, Tampa</t>
  </si>
  <si>
    <t>Division of Blind Services, Daytona Beach</t>
  </si>
  <si>
    <t>Conklin Centers for the Blind, Daytona Beach</t>
  </si>
  <si>
    <t>Georgia State Department of Education, Clarkston</t>
  </si>
  <si>
    <t>Georgia Academy for the Blind, Macon</t>
  </si>
  <si>
    <t>Center for the Visually Impaired, Atlanta</t>
  </si>
  <si>
    <t>Roosevelt Warm Springs Institute for Rehablilitation</t>
  </si>
  <si>
    <t>Hawaii Department of Education, Honolulu</t>
  </si>
  <si>
    <t>Hawaii Center for the Deaf and the Blind, Honolulu</t>
  </si>
  <si>
    <t>Hawaii Department of Human Services, Hoópono Services for the Blind Branch</t>
  </si>
  <si>
    <t>Idaho State Department of Education, Gooding</t>
  </si>
  <si>
    <t>Idaho School for the Deaf and the Blind, Gooding</t>
  </si>
  <si>
    <t>Idaho Commission for the Blind, Boise</t>
  </si>
  <si>
    <t>Illinois State Board of Education, Chicago</t>
  </si>
  <si>
    <t>Illinois School for the Visually Impaired, Jacksonville</t>
  </si>
  <si>
    <t>The Hadley School for the Blind, Winnetka</t>
  </si>
  <si>
    <t>The Hope School, Springfield</t>
  </si>
  <si>
    <t>Indiana Department of Education, Indianapolis</t>
  </si>
  <si>
    <t>Indiana School for the Blind, Indianapolis</t>
  </si>
  <si>
    <t>Iowa Department of Education, Vinton</t>
  </si>
  <si>
    <t>Iowa Braille and Sight Saving School, Vinton</t>
  </si>
  <si>
    <t>Iowa Department for the Blind, Glenwood</t>
  </si>
  <si>
    <t>Glenwood Resource Center, Glenwood</t>
  </si>
  <si>
    <t>Kansas State Board of Education, Kansas City</t>
  </si>
  <si>
    <t>Kansas State School for the Blind</t>
  </si>
  <si>
    <t>Kentucky Department of Education, Louisville</t>
  </si>
  <si>
    <t>Kentucky School for the Blind, Louisville</t>
  </si>
  <si>
    <t>Kentucky Department for the Blind, Louisville</t>
  </si>
  <si>
    <t>Louisiana Department of Education, Baton Rouge</t>
  </si>
  <si>
    <t>Louisiana School for the Visually Impaired</t>
  </si>
  <si>
    <t>Louisiana Center for the Blind, Ruston</t>
  </si>
  <si>
    <t>Maine Division for the Blind and Visually Impaired, Bangor</t>
  </si>
  <si>
    <t>Maryland State Department of Education, Baltimore</t>
  </si>
  <si>
    <t>Massachusetts Department of Education, Malden</t>
  </si>
  <si>
    <t>The Carroll Center for the Blind, Newton</t>
  </si>
  <si>
    <t>Massachusetts Association for the Blind, Brookline</t>
  </si>
  <si>
    <t>Massachusetts Commission for the Blind, Boston</t>
  </si>
  <si>
    <t>Michigan Department of Education, Flint</t>
  </si>
  <si>
    <t>Michigan Bureau of Services for Blind Persons, Kalamazoo</t>
  </si>
  <si>
    <t>Greater Detroit Agency for the Blind &amp; Visually Impaired, Detroit</t>
  </si>
  <si>
    <t>Minnesota Department of Education, Roseville</t>
  </si>
  <si>
    <t>Minnesota State Academy for the Blind, Faribault</t>
  </si>
  <si>
    <t>Vision Loss Resources, Minneapolis</t>
  </si>
  <si>
    <t>Duluth Lighthouse for the Blind, Duluth</t>
  </si>
  <si>
    <t>Mississippi State Department of Education, Jackson</t>
  </si>
  <si>
    <t>Mississippi State Department of Education PNP, Jackson</t>
  </si>
  <si>
    <t>Mississippi School for the Blind, Jackson</t>
  </si>
  <si>
    <t>Addie McBryde Rehabilitation Center for the Blind, Jackson</t>
  </si>
  <si>
    <t>Alphapointe Association for the Blind, Kansas City</t>
  </si>
  <si>
    <t>Missouri Family Support Division</t>
  </si>
  <si>
    <t>Montana School for the Deaf and the Blind, Great Falls</t>
  </si>
  <si>
    <t>Nebraska State Department of Education, Nebraska City</t>
  </si>
  <si>
    <t>Nevada Department of Education, Carson City</t>
  </si>
  <si>
    <t>New Hampshire Department of Education, Concord</t>
  </si>
  <si>
    <t>New Jersey Commission for the Blind and Visually Impaired, Newark</t>
  </si>
  <si>
    <t>Blindness Education Services, Newark</t>
  </si>
  <si>
    <t>Blindness Education Services *PNP, Newark</t>
  </si>
  <si>
    <t>New Mexico State Department of Education, Alamogordo</t>
  </si>
  <si>
    <t>New Mexico School for the Visually Handicapped, Alamogordo</t>
  </si>
  <si>
    <t>New York State Education Department, Batavia</t>
  </si>
  <si>
    <t>Lavelle School for the Blind, Bronx</t>
  </si>
  <si>
    <t>New York State School for the Blind, Batavia</t>
  </si>
  <si>
    <t>Helen Keller National Center</t>
  </si>
  <si>
    <t>North Carolina Department of Public Education, Raleigh</t>
  </si>
  <si>
    <t>The Governor Morehead School, Raleigh</t>
  </si>
  <si>
    <t>Division of Services for the Blind, Raleigh</t>
  </si>
  <si>
    <t>Department of Public Instruction, Grand Forks</t>
  </si>
  <si>
    <t>North Dakota School for the Blind, Grand Forks</t>
  </si>
  <si>
    <t>Commonwealth of the Northern Marianas Islands (CNMI) Department of Education</t>
  </si>
  <si>
    <t>Ohio State Department of Education, Columbus</t>
  </si>
  <si>
    <t>Ohio State School for the Blind, Columbus</t>
  </si>
  <si>
    <t>Oklahoma Department of Education, Oklahoma City</t>
  </si>
  <si>
    <t>Oklahoma School for the Blind, Muskogee</t>
  </si>
  <si>
    <t>Oregon Department of Education, Salem</t>
  </si>
  <si>
    <t>Pennsylvania Department of Education, Harrisburg</t>
  </si>
  <si>
    <t>Overbrook School for the Blind, Philadelphia</t>
  </si>
  <si>
    <t>Western Pennsylvania School for Blind Children, Pittsburgh</t>
  </si>
  <si>
    <t>Blind And Vision Rehabilitation Services of Pittsburgh, Homestead</t>
  </si>
  <si>
    <t>Pennsylvania Bureau of Blindness &amp; Visual Services</t>
  </si>
  <si>
    <t>Elwyn Inc</t>
  </si>
  <si>
    <t>Rehabilitation Center for the Blind of Puerto Rico, San Juan</t>
  </si>
  <si>
    <t>Rhode Island Department of Education, Providence</t>
  </si>
  <si>
    <t>South Carolina Department of Education, Columbia</t>
  </si>
  <si>
    <t>South Carolina Department of Education, *PNP, Columbia</t>
  </si>
  <si>
    <t>South Carolina Commission for the Blind, Columbia</t>
  </si>
  <si>
    <t>South Carolina Department of Disabilities and Special Needs, Columbia</t>
  </si>
  <si>
    <t>South Dakota Department of Education, Pierre</t>
  </si>
  <si>
    <t>South Dakota Department of Education *PNP, Pierre</t>
  </si>
  <si>
    <t>South Dakota Rehabilitation Center for the Blind, Sioux Falls</t>
  </si>
  <si>
    <t>Tennessee State Department of Education, Nashville</t>
  </si>
  <si>
    <t>Tennessee School for the Blind, Nashville</t>
  </si>
  <si>
    <t>Texas Education Agency, Austin</t>
  </si>
  <si>
    <t>Texas Education Agency, *PNP, Austin</t>
  </si>
  <si>
    <t>Texas School for the Blind and Visually Impaired, Austin</t>
  </si>
  <si>
    <t>The Lighthouse for the Blind of Houston, Houston</t>
  </si>
  <si>
    <t>Criss Cole Rehabilitation Center, Austin</t>
  </si>
  <si>
    <t>Dallas Lighthouse for the Blind, Dallas</t>
  </si>
  <si>
    <t>Utah Schools for the Deaf and the Blind, Ogden</t>
  </si>
  <si>
    <t>Vermont State Department of Education, South Burlington</t>
  </si>
  <si>
    <t>Virginia Department of Education, Richmond</t>
  </si>
  <si>
    <t>Department for the Blind and Vision Impaired, Richmond</t>
  </si>
  <si>
    <t>Washington State Department of Public Instruction, Vancouver</t>
  </si>
  <si>
    <t>Washington State School for the Blind, Vancouver</t>
  </si>
  <si>
    <t>West Virginia State Department of Education, Romney</t>
  </si>
  <si>
    <t>West Virginia Schools for the Deaf and the Blind, Romney</t>
  </si>
  <si>
    <t>Wisconsin Department of Public Instruction, Janesville</t>
  </si>
  <si>
    <t>Wisconsin School for the Visually Handicapped &amp; Educational Services for the Visually Impaired, Janesville</t>
  </si>
  <si>
    <t>Wyoming Department of Education, Riverton</t>
  </si>
  <si>
    <t>GRAND TOTALS</t>
  </si>
  <si>
    <t>ALABAMA</t>
  </si>
  <si>
    <t>ALASKA</t>
  </si>
  <si>
    <t>AMERICAN SAMOA</t>
  </si>
  <si>
    <t>ARIZONA</t>
  </si>
  <si>
    <t>Arizona State Department of Education, *PNP, Phoenix</t>
  </si>
  <si>
    <t>ARKANSAS</t>
  </si>
  <si>
    <t>Arkansas State Department of Education, *PNP, Sherwood</t>
  </si>
  <si>
    <t>CALIFORNIA</t>
  </si>
  <si>
    <t>California Department of Education, *PNP, Sacramento</t>
  </si>
  <si>
    <t>COLORADO</t>
  </si>
  <si>
    <t>Colorado Department of Education, *PNP, Colorado Springs</t>
  </si>
  <si>
    <t>CONNECTICUT</t>
  </si>
  <si>
    <t>Bureau of Education &amp; Services for the Blind, Windsor</t>
  </si>
  <si>
    <t>Bureau of Education &amp; Services for the Blind, *PNP, Windsor</t>
  </si>
  <si>
    <t>DELAWARE</t>
  </si>
  <si>
    <t>State Department of Education, *PNP, New Castle</t>
  </si>
  <si>
    <t>DISTRICT OF COLUMBIA</t>
  </si>
  <si>
    <t>FLORIDA</t>
  </si>
  <si>
    <t>Florida State Department of Education, *PNP, Tampa</t>
  </si>
  <si>
    <t>Florida School for the Deaf and the Blind, St Augustine</t>
  </si>
  <si>
    <t>Miami Lighthouse for he Blind, Inc., Miami</t>
  </si>
  <si>
    <t>GEORGIA</t>
  </si>
  <si>
    <t>Georgia State Department of Education, *PNP, Clarkston</t>
  </si>
  <si>
    <t>GUAM</t>
  </si>
  <si>
    <t>Guam Department of Education, Hagatna</t>
  </si>
  <si>
    <t>HAWAII</t>
  </si>
  <si>
    <t>Hawaii Department of Education, *PNP, Honolulu</t>
  </si>
  <si>
    <t>IDAHO</t>
  </si>
  <si>
    <t>Idaho State Department of Education, *PNP, Gooding</t>
  </si>
  <si>
    <t>ILLINOIS</t>
  </si>
  <si>
    <t>Illinois State Board of Education, *PNP, Chicago</t>
  </si>
  <si>
    <t>The Chicago Lighthouse for People who are Blind or Visually Impaired</t>
  </si>
  <si>
    <t>Illinois Center for Rehabilitation and Education - Wood, Chicago</t>
  </si>
  <si>
    <t>INDIANA</t>
  </si>
  <si>
    <t>Indiana Department of Education, *PNP, Indianapolis</t>
  </si>
  <si>
    <t>Indiana Department of Education - Adult Students, Indianapolis</t>
  </si>
  <si>
    <t>IOWA</t>
  </si>
  <si>
    <t>Iowa Department of Education, *PNP, Vinton</t>
  </si>
  <si>
    <t>KANSAS</t>
  </si>
  <si>
    <t>Kansas State Board of Education, *PNP, Kansas City</t>
  </si>
  <si>
    <t>KENTUCKY</t>
  </si>
  <si>
    <t>Kentucky Department of Education, *PNP, Louisville</t>
  </si>
  <si>
    <t>LOUISIANA</t>
  </si>
  <si>
    <t>Louisiana Department of Education, *PNP, Baton Rouge</t>
  </si>
  <si>
    <t>The Lighthouse for the Blind in New Orleans, Inc., New Orleans</t>
  </si>
  <si>
    <t>MAINE</t>
  </si>
  <si>
    <t>Maine Division for the Blind and Visually Impaired, *PNP,  Bangor</t>
  </si>
  <si>
    <t>MARYLAND</t>
  </si>
  <si>
    <t>Maryland State Department of Education, *PNP, Baltimore</t>
  </si>
  <si>
    <t>Maryland School for the Blind, Baltimore</t>
  </si>
  <si>
    <t>Columbia Lighthouse for the Blind, Washington</t>
  </si>
  <si>
    <t>MASSACHUSETTS</t>
  </si>
  <si>
    <t>Massachusetts Department of Education, *PNP, Malden</t>
  </si>
  <si>
    <t>Perkins School for the Blind - Infants and Toddlers, Watertown</t>
  </si>
  <si>
    <t>Perkins School for the Blind - School Programs, Watertown</t>
  </si>
  <si>
    <t>MICHIGAN</t>
  </si>
  <si>
    <t>Michigan Department of Education, *PNP, Flint</t>
  </si>
  <si>
    <t>Visually Impaired Services in Michigan</t>
  </si>
  <si>
    <t>MINNESOTA</t>
  </si>
  <si>
    <t>Minnesota Department of Education,*PNP, Roseville</t>
  </si>
  <si>
    <t>Blind, Inc. , Minneapolis</t>
  </si>
  <si>
    <t>MISSISSIPPI</t>
  </si>
  <si>
    <t>MISSOURI</t>
  </si>
  <si>
    <t>Department of Elementary &amp; Secondary Education, St Louis</t>
  </si>
  <si>
    <t>Department of Elementary &amp; Secondary Education, *PNP, St Louis</t>
  </si>
  <si>
    <t>Missouri School for the Blind, St Louis</t>
  </si>
  <si>
    <t>MONTANA</t>
  </si>
  <si>
    <t>Montana Sate Department of Public Instruction, Great Falls</t>
  </si>
  <si>
    <t>Montana Sate Department of Public Instruction, *PNP, Great Falls</t>
  </si>
  <si>
    <t>NEBRASKA</t>
  </si>
  <si>
    <t>Nebraska State Department of Education, *PNP, Nebraska City</t>
  </si>
  <si>
    <t>Nebraska Center for the Education of Children who are Blind or Visually Impaired, Nebraska City</t>
  </si>
  <si>
    <t>NEVADA</t>
  </si>
  <si>
    <t>NEW HAMPSHIRE</t>
  </si>
  <si>
    <t>New Hampshire Department of Education, *PNP, Concord</t>
  </si>
  <si>
    <t>NEW JERSEY</t>
  </si>
  <si>
    <t>St Joseph School for the Blind/Concordia Learning Center, Jersey City</t>
  </si>
  <si>
    <t>NEW MEXICO</t>
  </si>
  <si>
    <t>New Mexico State Department of Education, *PNP, Alamogordo</t>
  </si>
  <si>
    <t>NEW YORK</t>
  </si>
  <si>
    <t>New York State Education Department, *PNP, Batavia</t>
  </si>
  <si>
    <t>New York Institute for Special Education, Bronx</t>
  </si>
  <si>
    <t>NORTH CAROLINA</t>
  </si>
  <si>
    <t>North Carolina Department of Public Education, *PNP, Raleigh</t>
  </si>
  <si>
    <t>NORTH DAKOTA</t>
  </si>
  <si>
    <t>Department of Public Instruction, *PNP, Grand Forks</t>
  </si>
  <si>
    <t>NORTHERN MARIANA ISLANDS</t>
  </si>
  <si>
    <t>Commonwealth of the Northern Marianas Islands (CNMI) Department of Education - NP</t>
  </si>
  <si>
    <t>OHIO</t>
  </si>
  <si>
    <t>Ohio State Department of Education, *PNP, Columbus</t>
  </si>
  <si>
    <t>OKLAHOMA</t>
  </si>
  <si>
    <t>OREGON</t>
  </si>
  <si>
    <t>Oregon Department of Education, *PNP, Salem</t>
  </si>
  <si>
    <t>PENNSYLVANIA</t>
  </si>
  <si>
    <t>Pennsylvania Department of Education, *PNP, Harrisburg</t>
  </si>
  <si>
    <t>Royer-Greaves School for Blind, Downingtown</t>
  </si>
  <si>
    <t>PUERTO RICO</t>
  </si>
  <si>
    <t>Puerto Rico Department of Education, San Jan</t>
  </si>
  <si>
    <t>Puerto Rico Department of Education, *PNP, San Juan</t>
  </si>
  <si>
    <t>Instituto Loaiza Cordero para Ninos Ciegos, San Juan</t>
  </si>
  <si>
    <t>RHODE ISLAND</t>
  </si>
  <si>
    <t>Rhode Island Department of Education, *PNP, Providence</t>
  </si>
  <si>
    <t>SOUTH CAROLINA</t>
  </si>
  <si>
    <t>South Carolina School for the Deaf Blind and Multihandicapped, Columbia</t>
  </si>
  <si>
    <t>South Carolina School for the Deaf Blind and Multihandicapped, *PNP, Columbia</t>
  </si>
  <si>
    <t>SOUTH DAKOTA</t>
  </si>
  <si>
    <t>South Dakota School for the Blind and Visually Impaired, Aberdeen</t>
  </si>
  <si>
    <t>TENNESSEE</t>
  </si>
  <si>
    <t>Tennessee State Department of Education, *PNP, Nashville</t>
  </si>
  <si>
    <t>TEXAS</t>
  </si>
  <si>
    <t>Texas Department of Agining &amp; Disablity Services, Austin</t>
  </si>
  <si>
    <t>UTAH</t>
  </si>
  <si>
    <t>Utah Sate Office of Education, Ogden</t>
  </si>
  <si>
    <t>VERMONT</t>
  </si>
  <si>
    <t>VIRGIN ISLANDS</t>
  </si>
  <si>
    <t>Virgin Islands Department of Education, St Thomas</t>
  </si>
  <si>
    <t>VIRGINIA</t>
  </si>
  <si>
    <t>Virginia School for the Deaf and the Blind - Staunton, Staunton</t>
  </si>
  <si>
    <t>Department for the Blind and Vision Impaired, *PNP, Richmond</t>
  </si>
  <si>
    <t>WASHINGTON</t>
  </si>
  <si>
    <t>Washington State Department of Public Instruction, *PNP, Vancouver</t>
  </si>
  <si>
    <t>WEST VIRGINIA</t>
  </si>
  <si>
    <t>West Virginia State Department of Education, *PNP, Romney</t>
  </si>
  <si>
    <t>WISCONSIN</t>
  </si>
  <si>
    <t>Wisconsin Department of Public Instruction, *PNP, Janesville</t>
  </si>
  <si>
    <t>WYOMING</t>
  </si>
  <si>
    <t>Wyoming Department of Education, *PNP, Riverton</t>
  </si>
  <si>
    <t>for adapted educational materials from APH through the Act to Promote the Education of the Blind.</t>
  </si>
  <si>
    <t>NOTICE: For Press Members and Researchers/Teachers: The number of students who read braille in the United States CANNOT be determined from this data.</t>
  </si>
  <si>
    <t xml:space="preserve">Before citing these figures in a publication, please contact APH:						</t>
  </si>
  <si>
    <t>Press Members:</t>
  </si>
  <si>
    <t>communications@aph.org</t>
  </si>
  <si>
    <t>Researchers/Teachers:</t>
  </si>
  <si>
    <t>https://www.aph.org/distribution-of-students/</t>
  </si>
  <si>
    <t>California Education Resource Ctr F/T Bld &amp; Visually Impaired, Fremont</t>
  </si>
  <si>
    <t xml:space="preserve"> </t>
  </si>
  <si>
    <t>Registered pupils as of January 4th 2019</t>
  </si>
  <si>
    <t>The Federal Quota Program was initiated in 1879 by the Federal Act to Promote the Education of the Blind. This program is a means whereby a per capita amount of money is designated for the purchase of educational materials for each eligible student registered through an established Federal Quota account. These Federal Quota accounts are maintained and administered by the American Printing House for the Blind (APH) and its Ex Officio Trustees.
The Federal Quota Registration is the census that records students who are eligible to receive materials provided by the Federal Act to Promote the Education of the Blind. This census is conducted through the Advisory Services portion of the act. Detailed census data for FY2020 is available at the following link:</t>
  </si>
  <si>
    <t>Agencies Receiving Federal Quota Funds Due Under an Act to Promote the Education of the Blind, Fiscal Year 2020</t>
  </si>
  <si>
    <t>FY 2021 Allocation in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</si>
</sst>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x14ac:knownFonts="1">
    <font>
      <sz val="10"/>
      <color theme="3"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1"/>
      <color theme="3" tint="0.499984740745262"/>
      <name val="Cambria"/>
      <family val="1"/>
      <scheme val="major"/>
    </font>
    <font>
      <sz val="18"/>
      <color theme="3"/>
      <name val="Cambria"/>
      <family val="2"/>
      <scheme val="major"/>
    </font>
    <font>
      <sz val="11"/>
      <color rgb="FF9C6500"/>
      <name val="Trebuchet MS"/>
      <family val="2"/>
      <scheme val="minor"/>
    </font>
    <font>
      <u/>
      <sz val="10"/>
      <color theme="10"/>
      <name val="Trebuchet MS"/>
      <family val="2"/>
      <scheme val="minor"/>
    </font>
    <font>
      <sz val="10"/>
      <color theme="3" tint="0.34998626667073579"/>
      <name val="Arial"/>
      <family val="2"/>
    </font>
    <font>
      <b/>
      <sz val="18"/>
      <color theme="3"/>
      <name val="Arial"/>
      <family val="2"/>
    </font>
    <font>
      <sz val="18"/>
      <color theme="3"/>
      <name val="Arial"/>
      <family val="2"/>
    </font>
    <font>
      <sz val="11"/>
      <name val="Arial"/>
      <family val="2"/>
    </font>
    <font>
      <b/>
      <sz val="10"/>
      <color theme="3" tint="0.34998626667073579"/>
      <name val="Arial"/>
      <family val="2"/>
    </font>
    <font>
      <b/>
      <sz val="10"/>
      <name val="Arial"/>
      <family val="2"/>
    </font>
    <font>
      <b/>
      <sz val="12"/>
      <name val="Arial"/>
      <family val="2"/>
    </font>
    <font>
      <b/>
      <sz val="16"/>
      <name val="Arial"/>
      <family val="2"/>
    </font>
    <font>
      <sz val="10"/>
      <name val="Arial"/>
      <family val="2"/>
    </font>
    <font>
      <sz val="12"/>
      <color theme="3" tint="0.34998626667073579"/>
      <name val="Arial"/>
      <family val="2"/>
    </font>
    <font>
      <sz val="12"/>
      <name val="Arial"/>
      <family val="2"/>
    </font>
    <font>
      <b/>
      <sz val="12"/>
      <color theme="0"/>
      <name val="Arial"/>
      <family val="2"/>
    </font>
    <font>
      <sz val="8"/>
      <name val="Trebuchet MS"/>
      <family val="2"/>
      <scheme val="minor"/>
    </font>
    <font>
      <b/>
      <sz val="12"/>
      <color theme="3" tint="0.34998626667073579"/>
      <name val="Arial Black"/>
      <family val="2"/>
    </font>
    <font>
      <b/>
      <sz val="12"/>
      <color rgb="FF7030A0"/>
      <name val="Arial"/>
      <family val="2"/>
    </font>
    <font>
      <b/>
      <u/>
      <sz val="12"/>
      <color rgb="FF7030A0"/>
      <name val="Arial"/>
      <family val="2"/>
    </font>
  </fonts>
  <fills count="5">
    <fill>
      <patternFill patternType="none"/>
    </fill>
    <fill>
      <patternFill patternType="gray125"/>
    </fill>
    <fill>
      <patternFill patternType="solid">
        <fgColor rgb="FFFFEB9C"/>
      </patternFill>
    </fill>
    <fill>
      <patternFill patternType="solid">
        <fgColor theme="1"/>
        <bgColor indexed="64"/>
      </patternFill>
    </fill>
    <fill>
      <patternFill patternType="solid">
        <fgColor theme="0"/>
        <bgColor indexed="64"/>
      </patternFill>
    </fill>
  </fills>
  <borders count="1">
    <border>
      <left/>
      <right/>
      <top/>
      <bottom/>
      <diagonal/>
    </border>
  </borders>
  <cellStyleXfs count="8">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0" borderId="0" applyNumberFormat="0" applyFill="0" applyBorder="0" applyAlignment="0" applyProtection="0"/>
  </cellStyleXfs>
  <cellXfs count="42">
    <xf numFmtId="0" fontId="0" fillId="0" borderId="0" xfId="0"/>
    <xf numFmtId="0" fontId="7" fillId="0" borderId="0" xfId="0" applyFont="1"/>
    <xf numFmtId="0" fontId="12" fillId="0" borderId="0" xfId="0" applyFont="1"/>
    <xf numFmtId="0" fontId="6" fillId="2" borderId="0" xfId="7" applyFill="1" applyBorder="1" applyAlignment="1">
      <alignment horizontal="center"/>
    </xf>
    <xf numFmtId="0" fontId="12" fillId="0" borderId="0" xfId="0" applyFont="1" applyAlignment="1">
      <alignment horizontal="center" vertical="center"/>
    </xf>
    <xf numFmtId="0" fontId="15" fillId="0" borderId="0" xfId="0" applyFont="1"/>
    <xf numFmtId="0" fontId="12" fillId="0" borderId="0" xfId="0" applyFont="1" applyAlignment="1">
      <alignment horizontal="right"/>
    </xf>
    <xf numFmtId="0" fontId="15" fillId="0" borderId="0" xfId="0" applyFont="1" applyAlignment="1">
      <alignment horizontal="right"/>
    </xf>
    <xf numFmtId="0" fontId="7" fillId="0" borderId="0" xfId="0" applyFont="1" applyAlignment="1">
      <alignment horizontal="left" indent="2"/>
    </xf>
    <xf numFmtId="0" fontId="11" fillId="0" borderId="0" xfId="0" applyFont="1" applyAlignment="1">
      <alignment horizontal="right"/>
    </xf>
    <xf numFmtId="0" fontId="13" fillId="0" borderId="0" xfId="0" applyFont="1"/>
    <xf numFmtId="0" fontId="17" fillId="0" borderId="0" xfId="0" applyFont="1"/>
    <xf numFmtId="8" fontId="13" fillId="0" borderId="0" xfId="0" applyNumberFormat="1" applyFont="1"/>
    <xf numFmtId="3" fontId="13" fillId="0" borderId="0" xfId="0" applyNumberFormat="1" applyFont="1"/>
    <xf numFmtId="0" fontId="18" fillId="3" borderId="0" xfId="0" applyFont="1" applyFill="1" applyAlignment="1">
      <alignment horizontal="center" vertical="center"/>
    </xf>
    <xf numFmtId="0" fontId="10" fillId="2" borderId="0" xfId="6" applyFont="1" applyBorder="1" applyAlignment="1">
      <alignment horizontal="center"/>
    </xf>
    <xf numFmtId="0" fontId="13" fillId="2" borderId="0" xfId="6" applyFont="1" applyBorder="1" applyAlignment="1">
      <alignment horizontal="left" wrapText="1"/>
    </xf>
    <xf numFmtId="3" fontId="17" fillId="0" borderId="0" xfId="0" applyNumberFormat="1" applyFont="1"/>
    <xf numFmtId="8" fontId="17" fillId="0" borderId="0" xfId="0" applyNumberFormat="1" applyFont="1"/>
    <xf numFmtId="3" fontId="20" fillId="0" borderId="0" xfId="0" applyNumberFormat="1" applyFont="1"/>
    <xf numFmtId="0" fontId="20" fillId="0" borderId="0" xfId="0" applyFont="1" applyAlignment="1">
      <alignment horizontal="right"/>
    </xf>
    <xf numFmtId="0" fontId="21" fillId="2" borderId="0" xfId="6" applyFont="1" applyBorder="1" applyAlignment="1">
      <alignment horizontal="left" wrapText="1"/>
    </xf>
    <xf numFmtId="0" fontId="21" fillId="0" borderId="0" xfId="0" applyFont="1"/>
    <xf numFmtId="0" fontId="22" fillId="2" borderId="0" xfId="7" applyFont="1" applyFill="1" applyBorder="1" applyAlignment="1">
      <alignment horizontal="left" wrapText="1"/>
    </xf>
    <xf numFmtId="0" fontId="22" fillId="0" borderId="0" xfId="0" applyFont="1"/>
    <xf numFmtId="0" fontId="21" fillId="0" borderId="0" xfId="0" applyFont="1" applyBorder="1"/>
    <xf numFmtId="0" fontId="22" fillId="0" borderId="0" xfId="7" applyFont="1" applyBorder="1" applyAlignment="1">
      <alignment vertical="top"/>
    </xf>
    <xf numFmtId="3" fontId="13" fillId="0" borderId="0" xfId="0" applyNumberFormat="1" applyFont="1" applyFill="1"/>
    <xf numFmtId="0" fontId="13" fillId="4" borderId="0" xfId="0" applyFont="1" applyFill="1"/>
    <xf numFmtId="8" fontId="13" fillId="4" borderId="0" xfId="0" applyNumberFormat="1" applyFont="1" applyFill="1"/>
    <xf numFmtId="0" fontId="22" fillId="2" borderId="0" xfId="7" applyFont="1" applyFill="1" applyBorder="1" applyAlignment="1">
      <alignment horizontal="left"/>
    </xf>
    <xf numFmtId="0" fontId="22" fillId="2" borderId="0" xfId="6" applyFont="1" applyBorder="1" applyAlignment="1">
      <alignment horizontal="left"/>
    </xf>
    <xf numFmtId="0" fontId="17" fillId="2" borderId="0" xfId="6" applyFont="1" applyBorder="1" applyAlignment="1">
      <alignment horizontal="left" wrapText="1"/>
    </xf>
    <xf numFmtId="0" fontId="17" fillId="2" borderId="0" xfId="6" applyFont="1" applyBorder="1" applyAlignment="1">
      <alignment horizontal="left"/>
    </xf>
    <xf numFmtId="0" fontId="13" fillId="2" borderId="0" xfId="6" applyFont="1" applyBorder="1" applyAlignment="1">
      <alignment horizontal="left" vertical="top" wrapText="1"/>
    </xf>
    <xf numFmtId="0" fontId="13" fillId="2" borderId="0" xfId="6" applyFont="1" applyBorder="1" applyAlignment="1">
      <alignment horizontal="left" wrapText="1"/>
    </xf>
    <xf numFmtId="0" fontId="10" fillId="2" borderId="0" xfId="6" applyFont="1" applyBorder="1" applyAlignment="1">
      <alignment horizontal="center"/>
    </xf>
    <xf numFmtId="0" fontId="8" fillId="0" borderId="0" xfId="5" applyFont="1" applyBorder="1" applyAlignment="1">
      <alignment horizontal="center" vertical="center" wrapText="1"/>
    </xf>
    <xf numFmtId="0" fontId="9" fillId="0" borderId="0" xfId="5" applyFont="1" applyBorder="1" applyAlignment="1">
      <alignment horizontal="center" vertical="center" wrapText="1"/>
    </xf>
    <xf numFmtId="0" fontId="16" fillId="0" borderId="0" xfId="0" applyFont="1" applyBorder="1" applyAlignment="1">
      <alignment horizontal="left" vertical="center" wrapText="1"/>
    </xf>
    <xf numFmtId="0" fontId="14" fillId="2" borderId="0" xfId="6" applyFont="1" applyBorder="1" applyAlignment="1">
      <alignment horizontal="left"/>
    </xf>
    <xf numFmtId="0" fontId="10" fillId="2" borderId="0" xfId="6" applyFont="1" applyBorder="1" applyAlignment="1">
      <alignment horizontal="left"/>
    </xf>
  </cellXfs>
  <cellStyles count="8">
    <cellStyle name="Heading 1" xfId="1" builtinId="16" customBuiltin="1"/>
    <cellStyle name="Heading 2" xfId="2" builtinId="17" customBuiltin="1"/>
    <cellStyle name="Heading 3" xfId="3" builtinId="18" customBuiltin="1"/>
    <cellStyle name="Heading 4" xfId="4" builtinId="19" customBuiltin="1"/>
    <cellStyle name="Hyperlink" xfId="7" builtinId="8"/>
    <cellStyle name="Neutral" xfId="6" builtinId="28"/>
    <cellStyle name="Normal" xfId="0" builtinId="0" customBuiltin="1"/>
    <cellStyle name="Title" xfId="5" builtinId="15"/>
  </cellStyles>
  <dxfs count="5">
    <dxf>
      <font>
        <strike val="0"/>
        <outline val="0"/>
        <shadow val="0"/>
        <u val="none"/>
        <vertAlign val="baseline"/>
        <sz val="12"/>
        <color auto="1"/>
        <name val="Arial"/>
        <family val="2"/>
        <scheme val="none"/>
      </font>
      <numFmt numFmtId="12" formatCode="&quot;$&quot;#,##0.00_);[Red]\(&quot;$&quot;#,##0.00\)"/>
    </dxf>
    <dxf>
      <font>
        <b val="0"/>
        <i val="0"/>
        <strike val="0"/>
        <condense val="0"/>
        <extend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istribution-of-students-2017_1" connectionId="1" xr16:uid="{00000000-0016-0000-0000-000000000000}" autoFormatId="16" applyNumberFormats="0" applyBorderFormats="0" applyFontFormats="1" applyPatternFormats="1" applyAlignmentFormats="0" applyWidthHeightFormats="0"/>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7:C390" totalsRowShown="0" headerRowDxfId="4" dataDxfId="3">
  <autoFilter ref="A17:C390" xr:uid="{00000000-0009-0000-0100-000001000000}">
    <filterColumn colId="0" hiddenButton="1"/>
    <filterColumn colId="1" hiddenButton="1"/>
    <filterColumn colId="2" hiddenButton="1"/>
  </autoFilter>
  <tableColumns count="3">
    <tableColumn id="1" xr3:uid="{00000000-0010-0000-0000-000001000000}" name="State and Agency Receiving Quota Funds" dataDxfId="2"/>
    <tableColumn id="2" xr3:uid="{00000000-0010-0000-0000-000002000000}" name="Registered pupils as of January 4th 2019" dataDxfId="1"/>
    <tableColumn id="3" xr3:uid="{00000000-0010-0000-0000-000003000000}" name="FY 2021 Allocation in Dollars" dataDxfId="0"/>
  </tableColumns>
  <tableStyleInfo name="TableStyleMedium1" showFirstColumn="0" showLastColumn="0" showRowStripes="0" showColumnStripes="1"/>
</table>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nsusdata@aph.org" TargetMode="External"/><Relationship Id="rId2" Type="http://schemas.openxmlformats.org/officeDocument/2006/relationships/hyperlink" Target="mailto:communications@aph.org" TargetMode="External"/><Relationship Id="rId1" Type="http://schemas.openxmlformats.org/officeDocument/2006/relationships/hyperlink" Target="https://www.aph.org/distribution-of-students/" TargetMode="External"/><Relationship Id="rId6" Type="http://schemas.openxmlformats.org/officeDocument/2006/relationships/queryTable" Target="../queryTables/queryTable1.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1"/>
  <sheetViews>
    <sheetView tabSelected="1" workbookViewId="0">
      <selection activeCell="C17" sqref="C17"/>
    </sheetView>
  </sheetViews>
  <sheetFormatPr baseColWidth="10" defaultColWidth="9.19921875" defaultRowHeight="13" x14ac:dyDescent="0.15"/>
  <cols>
    <col min="1" max="1" width="116" style="1" customWidth="1"/>
    <col min="2" max="2" width="48.59765625" style="1" customWidth="1"/>
    <col min="3" max="3" width="36.3984375" style="1" customWidth="1"/>
    <col min="4" max="16384" width="9.19921875" style="1"/>
  </cols>
  <sheetData>
    <row r="1" spans="1:3" ht="47" customHeight="1" x14ac:dyDescent="0.15">
      <c r="A1" s="37" t="s">
        <v>276</v>
      </c>
      <c r="B1" s="38"/>
      <c r="C1" s="38"/>
    </row>
    <row r="2" spans="1:3" ht="117.75" customHeight="1" x14ac:dyDescent="0.15">
      <c r="A2" s="39" t="s">
        <v>275</v>
      </c>
      <c r="B2" s="39"/>
      <c r="C2" s="39"/>
    </row>
    <row r="3" spans="1:3" s="22" customFormat="1" ht="16" x14ac:dyDescent="0.2">
      <c r="A3" s="26" t="s">
        <v>271</v>
      </c>
      <c r="B3" s="25"/>
      <c r="C3" s="25"/>
    </row>
    <row r="4" spans="1:3" ht="20" x14ac:dyDescent="0.2">
      <c r="A4" s="40" t="s">
        <v>0</v>
      </c>
      <c r="B4" s="41"/>
      <c r="C4" s="41"/>
    </row>
    <row r="5" spans="1:3" ht="14" x14ac:dyDescent="0.15">
      <c r="A5" s="36"/>
      <c r="B5" s="36"/>
      <c r="C5" s="36"/>
    </row>
    <row r="6" spans="1:3" ht="16" x14ac:dyDescent="0.2">
      <c r="A6" s="35" t="s">
        <v>266</v>
      </c>
      <c r="B6" s="35"/>
      <c r="C6" s="35"/>
    </row>
    <row r="7" spans="1:3" ht="14" x14ac:dyDescent="0.15">
      <c r="A7" s="36"/>
      <c r="B7" s="36"/>
      <c r="C7" s="36"/>
    </row>
    <row r="8" spans="1:3" ht="16" x14ac:dyDescent="0.2">
      <c r="A8" s="35" t="s">
        <v>267</v>
      </c>
      <c r="B8" s="35"/>
      <c r="C8" s="35"/>
    </row>
    <row r="9" spans="1:3" ht="17" x14ac:dyDescent="0.2">
      <c r="A9" s="16" t="s">
        <v>268</v>
      </c>
      <c r="B9" s="16"/>
      <c r="C9" s="16"/>
    </row>
    <row r="10" spans="1:3" s="22" customFormat="1" ht="17" x14ac:dyDescent="0.2">
      <c r="A10" s="23" t="s">
        <v>269</v>
      </c>
      <c r="B10" s="21"/>
      <c r="C10" s="21"/>
    </row>
    <row r="11" spans="1:3" ht="17" x14ac:dyDescent="0.2">
      <c r="A11" s="16" t="s">
        <v>270</v>
      </c>
      <c r="B11" s="16"/>
      <c r="C11" s="16"/>
    </row>
    <row r="12" spans="1:3" s="24" customFormat="1" ht="16" x14ac:dyDescent="0.2">
      <c r="A12" s="30" t="s">
        <v>4</v>
      </c>
      <c r="B12" s="31"/>
      <c r="C12" s="31"/>
    </row>
    <row r="13" spans="1:3" ht="14" x14ac:dyDescent="0.15">
      <c r="A13" s="3"/>
      <c r="B13" s="15"/>
      <c r="C13" s="15"/>
    </row>
    <row r="14" spans="1:3" ht="16" x14ac:dyDescent="0.2">
      <c r="A14" s="32" t="s">
        <v>1</v>
      </c>
      <c r="B14" s="32"/>
      <c r="C14" s="32"/>
    </row>
    <row r="15" spans="1:3" ht="16" x14ac:dyDescent="0.2">
      <c r="A15" s="33" t="s">
        <v>265</v>
      </c>
      <c r="B15" s="33"/>
      <c r="C15" s="33"/>
    </row>
    <row r="16" spans="1:3" ht="33" customHeight="1" x14ac:dyDescent="0.15">
      <c r="A16" s="34" t="s">
        <v>2</v>
      </c>
      <c r="B16" s="34"/>
      <c r="C16" s="34"/>
    </row>
    <row r="17" spans="1:3" s="4" customFormat="1" ht="16" x14ac:dyDescent="0.15">
      <c r="A17" s="14" t="s">
        <v>8</v>
      </c>
      <c r="B17" s="14" t="s">
        <v>274</v>
      </c>
      <c r="C17" s="14" t="s">
        <v>277</v>
      </c>
    </row>
    <row r="18" spans="1:3" s="5" customFormat="1" ht="16" x14ac:dyDescent="0.2">
      <c r="A18" s="10" t="s">
        <v>138</v>
      </c>
      <c r="B18" s="11"/>
      <c r="C18" s="11"/>
    </row>
    <row r="19" spans="1:3" ht="16" x14ac:dyDescent="0.2">
      <c r="A19" s="11" t="s">
        <v>5</v>
      </c>
      <c r="B19" s="17">
        <v>998</v>
      </c>
      <c r="C19" s="18">
        <v>388607.03</v>
      </c>
    </row>
    <row r="20" spans="1:3" ht="16" x14ac:dyDescent="0.2">
      <c r="A20" s="11" t="s">
        <v>6</v>
      </c>
      <c r="B20" s="17">
        <v>67</v>
      </c>
      <c r="C20" s="18">
        <v>26088.85</v>
      </c>
    </row>
    <row r="21" spans="1:3" ht="16" x14ac:dyDescent="0.2">
      <c r="A21" s="11" t="s">
        <v>7</v>
      </c>
      <c r="B21" s="17">
        <v>510</v>
      </c>
      <c r="C21" s="18">
        <v>198586.76</v>
      </c>
    </row>
    <row r="22" spans="1:3" s="7" customFormat="1" ht="16" x14ac:dyDescent="0.2">
      <c r="A22" s="10" t="s">
        <v>3</v>
      </c>
      <c r="B22" s="13">
        <f>SUM(B19:B21)</f>
        <v>1575</v>
      </c>
      <c r="C22" s="12">
        <f>SUM(C19:C21)</f>
        <v>613282.64</v>
      </c>
    </row>
    <row r="23" spans="1:3" s="5" customFormat="1" ht="16" x14ac:dyDescent="0.2">
      <c r="A23" s="11"/>
      <c r="B23" s="17"/>
      <c r="C23" s="18"/>
    </row>
    <row r="24" spans="1:3" ht="16" x14ac:dyDescent="0.2">
      <c r="A24" s="10" t="s">
        <v>139</v>
      </c>
      <c r="B24" s="11"/>
      <c r="C24" s="11"/>
    </row>
    <row r="25" spans="1:3" s="7" customFormat="1" ht="16" x14ac:dyDescent="0.2">
      <c r="A25" s="11" t="s">
        <v>9</v>
      </c>
      <c r="B25" s="17">
        <v>127</v>
      </c>
      <c r="C25" s="18">
        <v>49452</v>
      </c>
    </row>
    <row r="26" spans="1:3" s="5" customFormat="1" ht="16" x14ac:dyDescent="0.2">
      <c r="A26" s="10" t="s">
        <v>3</v>
      </c>
      <c r="B26" s="13">
        <f>+B25</f>
        <v>127</v>
      </c>
      <c r="C26" s="12">
        <f>+C25</f>
        <v>49452</v>
      </c>
    </row>
    <row r="27" spans="1:3" ht="16" x14ac:dyDescent="0.2">
      <c r="A27" s="11"/>
      <c r="B27" s="17"/>
      <c r="C27" s="18"/>
    </row>
    <row r="28" spans="1:3" s="7" customFormat="1" ht="16" x14ac:dyDescent="0.2">
      <c r="A28" s="10" t="s">
        <v>140</v>
      </c>
      <c r="B28" s="17"/>
      <c r="C28" s="18"/>
    </row>
    <row r="29" spans="1:3" s="5" customFormat="1" ht="16" x14ac:dyDescent="0.2">
      <c r="A29" s="11" t="s">
        <v>10</v>
      </c>
      <c r="B29" s="17">
        <v>51</v>
      </c>
      <c r="C29" s="18">
        <v>19858.68</v>
      </c>
    </row>
    <row r="30" spans="1:3" ht="16" x14ac:dyDescent="0.2">
      <c r="A30" s="10" t="s">
        <v>3</v>
      </c>
      <c r="B30" s="13">
        <f>+B29</f>
        <v>51</v>
      </c>
      <c r="C30" s="12">
        <f>+C29</f>
        <v>19858.68</v>
      </c>
    </row>
    <row r="31" spans="1:3" ht="16" x14ac:dyDescent="0.2">
      <c r="A31" s="11"/>
      <c r="B31" s="17"/>
      <c r="C31" s="18"/>
    </row>
    <row r="32" spans="1:3" ht="16" x14ac:dyDescent="0.2">
      <c r="A32" s="10" t="s">
        <v>141</v>
      </c>
      <c r="B32" s="17"/>
      <c r="C32" s="18"/>
    </row>
    <row r="33" spans="1:3" s="6" customFormat="1" ht="16" x14ac:dyDescent="0.2">
      <c r="A33" s="11" t="s">
        <v>11</v>
      </c>
      <c r="B33" s="17">
        <v>669</v>
      </c>
      <c r="C33" s="18">
        <v>260499.1</v>
      </c>
    </row>
    <row r="34" spans="1:3" s="2" customFormat="1" ht="16" x14ac:dyDescent="0.2">
      <c r="A34" s="11" t="s">
        <v>142</v>
      </c>
      <c r="B34" s="17">
        <v>152</v>
      </c>
      <c r="C34" s="18">
        <v>59186.64</v>
      </c>
    </row>
    <row r="35" spans="1:3" ht="16" x14ac:dyDescent="0.2">
      <c r="A35" s="11" t="s">
        <v>12</v>
      </c>
      <c r="B35" s="17">
        <v>396</v>
      </c>
      <c r="C35" s="18">
        <v>154196.78</v>
      </c>
    </row>
    <row r="36" spans="1:3" ht="16" x14ac:dyDescent="0.2">
      <c r="A36" s="10" t="s">
        <v>3</v>
      </c>
      <c r="B36" s="13">
        <f>+B33+B34+B35</f>
        <v>1217</v>
      </c>
      <c r="C36" s="12">
        <f>+C33+C34+C35</f>
        <v>473882.52</v>
      </c>
    </row>
    <row r="37" spans="1:3" ht="16" x14ac:dyDescent="0.2">
      <c r="A37" s="11"/>
      <c r="B37" s="17"/>
      <c r="C37" s="18"/>
    </row>
    <row r="38" spans="1:3" ht="16" x14ac:dyDescent="0.2">
      <c r="A38" s="10" t="s">
        <v>143</v>
      </c>
      <c r="B38" s="17"/>
      <c r="C38" s="18"/>
    </row>
    <row r="39" spans="1:3" ht="16" x14ac:dyDescent="0.2">
      <c r="A39" s="11" t="s">
        <v>13</v>
      </c>
      <c r="B39" s="17">
        <v>296</v>
      </c>
      <c r="C39" s="18">
        <v>115258.2</v>
      </c>
    </row>
    <row r="40" spans="1:3" s="2" customFormat="1" ht="16" x14ac:dyDescent="0.2">
      <c r="A40" s="11" t="s">
        <v>144</v>
      </c>
      <c r="B40" s="17">
        <v>27</v>
      </c>
      <c r="C40" s="18">
        <v>10513.42</v>
      </c>
    </row>
    <row r="41" spans="1:3" ht="16" x14ac:dyDescent="0.2">
      <c r="A41" s="11" t="s">
        <v>14</v>
      </c>
      <c r="B41" s="17">
        <v>145</v>
      </c>
      <c r="C41" s="18">
        <v>56460.94</v>
      </c>
    </row>
    <row r="42" spans="1:3" ht="16" x14ac:dyDescent="0.2">
      <c r="A42" s="11" t="s">
        <v>15</v>
      </c>
      <c r="B42" s="17">
        <v>50</v>
      </c>
      <c r="C42" s="18">
        <v>19469.29</v>
      </c>
    </row>
    <row r="43" spans="1:3" ht="16" x14ac:dyDescent="0.2">
      <c r="A43" s="11" t="s">
        <v>16</v>
      </c>
      <c r="B43" s="17">
        <v>60</v>
      </c>
      <c r="C43" s="18">
        <v>23363.15</v>
      </c>
    </row>
    <row r="44" spans="1:3" ht="16" x14ac:dyDescent="0.2">
      <c r="A44" s="10" t="s">
        <v>3</v>
      </c>
      <c r="B44" s="13">
        <f>+B39+B40+B41+B42+B43</f>
        <v>578</v>
      </c>
      <c r="C44" s="12">
        <f>+C39+C40+C41+C43+C42</f>
        <v>225065</v>
      </c>
    </row>
    <row r="45" spans="1:3" ht="16" x14ac:dyDescent="0.2">
      <c r="A45" s="11"/>
      <c r="B45" s="17"/>
      <c r="C45" s="18"/>
    </row>
    <row r="46" spans="1:3" ht="16" x14ac:dyDescent="0.2">
      <c r="A46" s="10" t="s">
        <v>145</v>
      </c>
      <c r="B46" s="17"/>
      <c r="C46" s="18"/>
    </row>
    <row r="47" spans="1:3" s="6" customFormat="1" ht="16" x14ac:dyDescent="0.2">
      <c r="A47" s="11" t="s">
        <v>17</v>
      </c>
      <c r="B47" s="17">
        <v>4699</v>
      </c>
      <c r="C47" s="18">
        <v>1829723.87</v>
      </c>
    </row>
    <row r="48" spans="1:3" ht="16" x14ac:dyDescent="0.2">
      <c r="A48" s="11" t="s">
        <v>146</v>
      </c>
      <c r="B48" s="17">
        <v>618</v>
      </c>
      <c r="C48" s="18">
        <v>240640.42</v>
      </c>
    </row>
    <row r="49" spans="1:3" ht="16" x14ac:dyDescent="0.2">
      <c r="A49" s="11" t="s">
        <v>272</v>
      </c>
      <c r="B49" s="17">
        <v>19</v>
      </c>
      <c r="C49" s="18">
        <v>7398.33</v>
      </c>
    </row>
    <row r="50" spans="1:3" ht="16" x14ac:dyDescent="0.2">
      <c r="A50" s="11" t="s">
        <v>18</v>
      </c>
      <c r="B50" s="17">
        <v>49</v>
      </c>
      <c r="C50" s="18">
        <v>19079.900000000001</v>
      </c>
    </row>
    <row r="51" spans="1:3" ht="16" x14ac:dyDescent="0.2">
      <c r="A51" s="11" t="s">
        <v>19</v>
      </c>
      <c r="B51" s="17">
        <v>51</v>
      </c>
      <c r="C51" s="18">
        <v>19858.68</v>
      </c>
    </row>
    <row r="52" spans="1:3" ht="16" x14ac:dyDescent="0.2">
      <c r="A52" s="11" t="s">
        <v>20</v>
      </c>
      <c r="B52" s="17">
        <v>35</v>
      </c>
      <c r="C52" s="18">
        <v>13628.5</v>
      </c>
    </row>
    <row r="53" spans="1:3" s="6" customFormat="1" ht="16" x14ac:dyDescent="0.2">
      <c r="A53" s="10" t="s">
        <v>3</v>
      </c>
      <c r="B53" s="13">
        <f>+B47+B48+B50+B51+B52+B49</f>
        <v>5471</v>
      </c>
      <c r="C53" s="12">
        <f>+C47+C48+C50+C51+C52+C49</f>
        <v>2130329.7000000002</v>
      </c>
    </row>
    <row r="54" spans="1:3" s="2" customFormat="1" ht="16" x14ac:dyDescent="0.2">
      <c r="A54" s="11"/>
      <c r="B54" s="17"/>
      <c r="C54" s="18"/>
    </row>
    <row r="55" spans="1:3" ht="16" x14ac:dyDescent="0.2">
      <c r="A55" s="10" t="s">
        <v>147</v>
      </c>
      <c r="B55" s="17"/>
      <c r="C55" s="18"/>
    </row>
    <row r="56" spans="1:3" ht="16" x14ac:dyDescent="0.2">
      <c r="A56" s="11" t="s">
        <v>21</v>
      </c>
      <c r="B56" s="17">
        <v>570</v>
      </c>
      <c r="C56" s="18">
        <v>221949.91</v>
      </c>
    </row>
    <row r="57" spans="1:3" ht="16" x14ac:dyDescent="0.2">
      <c r="A57" s="11" t="s">
        <v>148</v>
      </c>
      <c r="B57" s="17">
        <v>42</v>
      </c>
      <c r="C57" s="18">
        <v>16354.2</v>
      </c>
    </row>
    <row r="58" spans="1:3" ht="16" x14ac:dyDescent="0.2">
      <c r="A58" s="11" t="s">
        <v>22</v>
      </c>
      <c r="B58" s="17">
        <v>73</v>
      </c>
      <c r="C58" s="18">
        <v>28425.16</v>
      </c>
    </row>
    <row r="59" spans="1:3" s="6" customFormat="1" ht="16" x14ac:dyDescent="0.2">
      <c r="A59" s="11" t="s">
        <v>23</v>
      </c>
      <c r="B59" s="17">
        <v>10</v>
      </c>
      <c r="C59" s="18">
        <v>3893.86</v>
      </c>
    </row>
    <row r="60" spans="1:3" ht="16" x14ac:dyDescent="0.2">
      <c r="A60" s="10" t="s">
        <v>3</v>
      </c>
      <c r="B60" s="13">
        <f>+B56+B57+B59+B58</f>
        <v>695</v>
      </c>
      <c r="C60" s="12">
        <f>+C56+C58+C57+C59</f>
        <v>270623.13</v>
      </c>
    </row>
    <row r="61" spans="1:3" ht="16" x14ac:dyDescent="0.2">
      <c r="A61" s="11"/>
      <c r="B61" s="17"/>
      <c r="C61" s="18"/>
    </row>
    <row r="62" spans="1:3" ht="16" x14ac:dyDescent="0.2">
      <c r="A62" s="10" t="s">
        <v>149</v>
      </c>
      <c r="B62" s="17"/>
      <c r="C62" s="18"/>
    </row>
    <row r="63" spans="1:3" ht="16" x14ac:dyDescent="0.2">
      <c r="A63" s="11" t="s">
        <v>150</v>
      </c>
      <c r="B63" s="17">
        <v>453</v>
      </c>
      <c r="C63" s="18">
        <v>176391.77</v>
      </c>
    </row>
    <row r="64" spans="1:3" s="6" customFormat="1" ht="16" x14ac:dyDescent="0.2">
      <c r="A64" s="11" t="s">
        <v>151</v>
      </c>
      <c r="B64" s="17">
        <v>2</v>
      </c>
      <c r="C64" s="18">
        <v>778.77</v>
      </c>
    </row>
    <row r="65" spans="1:3" ht="16" x14ac:dyDescent="0.2">
      <c r="A65" s="11" t="s">
        <v>24</v>
      </c>
      <c r="B65" s="17">
        <v>12</v>
      </c>
      <c r="C65" s="18">
        <v>4672.63</v>
      </c>
    </row>
    <row r="66" spans="1:3" ht="16" x14ac:dyDescent="0.2">
      <c r="A66" s="11" t="s">
        <v>25</v>
      </c>
      <c r="B66" s="17">
        <v>0</v>
      </c>
      <c r="C66" s="18">
        <v>0</v>
      </c>
    </row>
    <row r="67" spans="1:3" s="6" customFormat="1" ht="16" x14ac:dyDescent="0.2">
      <c r="A67" s="10" t="s">
        <v>3</v>
      </c>
      <c r="B67" s="13">
        <f>+B63+B64+B65+B66</f>
        <v>467</v>
      </c>
      <c r="C67" s="12">
        <f>+C63+C64+C65+C66</f>
        <v>181843.16999999998</v>
      </c>
    </row>
    <row r="68" spans="1:3" ht="16" x14ac:dyDescent="0.2">
      <c r="A68" s="11"/>
      <c r="B68" s="17"/>
      <c r="C68" s="18"/>
    </row>
    <row r="69" spans="1:3" ht="16" x14ac:dyDescent="0.2">
      <c r="A69" s="10" t="s">
        <v>152</v>
      </c>
      <c r="B69" s="17"/>
      <c r="C69" s="18"/>
    </row>
    <row r="70" spans="1:3" ht="16" x14ac:dyDescent="0.2">
      <c r="A70" s="11" t="s">
        <v>26</v>
      </c>
      <c r="B70" s="17">
        <v>173</v>
      </c>
      <c r="C70" s="18">
        <v>67363.740000000005</v>
      </c>
    </row>
    <row r="71" spans="1:3" ht="16" x14ac:dyDescent="0.2">
      <c r="A71" s="11" t="s">
        <v>153</v>
      </c>
      <c r="B71" s="17">
        <v>2</v>
      </c>
      <c r="C71" s="18">
        <v>778.77</v>
      </c>
    </row>
    <row r="72" spans="1:3" ht="16" x14ac:dyDescent="0.2">
      <c r="A72" s="11" t="s">
        <v>27</v>
      </c>
      <c r="B72" s="17">
        <v>0</v>
      </c>
      <c r="C72" s="18">
        <v>0</v>
      </c>
    </row>
    <row r="73" spans="1:3" ht="16" x14ac:dyDescent="0.2">
      <c r="A73" s="10" t="s">
        <v>3</v>
      </c>
      <c r="B73" s="13">
        <f>+B70+B71+B72</f>
        <v>175</v>
      </c>
      <c r="C73" s="12">
        <f>+C70+C72+C71</f>
        <v>68142.510000000009</v>
      </c>
    </row>
    <row r="74" spans="1:3" ht="16" x14ac:dyDescent="0.2">
      <c r="A74" s="11"/>
      <c r="B74" s="17"/>
      <c r="C74" s="18"/>
    </row>
    <row r="75" spans="1:3" s="6" customFormat="1" ht="16" x14ac:dyDescent="0.2">
      <c r="A75" s="10" t="s">
        <v>154</v>
      </c>
      <c r="B75" s="17"/>
      <c r="C75" s="18"/>
    </row>
    <row r="76" spans="1:3" ht="16" x14ac:dyDescent="0.2">
      <c r="A76" s="11" t="s">
        <v>28</v>
      </c>
      <c r="B76" s="17">
        <v>75</v>
      </c>
      <c r="C76" s="18">
        <v>29203.93</v>
      </c>
    </row>
    <row r="77" spans="1:3" ht="16" x14ac:dyDescent="0.2">
      <c r="A77" s="10" t="s">
        <v>3</v>
      </c>
      <c r="B77" s="13">
        <f>+B76</f>
        <v>75</v>
      </c>
      <c r="C77" s="12">
        <f>+C76</f>
        <v>29203.93</v>
      </c>
    </row>
    <row r="78" spans="1:3" ht="16" x14ac:dyDescent="0.2">
      <c r="A78" s="11"/>
      <c r="B78" s="17"/>
      <c r="C78" s="18"/>
    </row>
    <row r="79" spans="1:3" ht="16" x14ac:dyDescent="0.2">
      <c r="A79" s="10" t="s">
        <v>155</v>
      </c>
      <c r="B79" s="17"/>
      <c r="C79" s="18"/>
    </row>
    <row r="80" spans="1:3" ht="16" x14ac:dyDescent="0.2">
      <c r="A80" s="11" t="s">
        <v>29</v>
      </c>
      <c r="B80" s="17">
        <v>1517</v>
      </c>
      <c r="C80" s="18">
        <v>590698.26</v>
      </c>
    </row>
    <row r="81" spans="1:3" ht="16" x14ac:dyDescent="0.2">
      <c r="A81" s="11" t="s">
        <v>156</v>
      </c>
      <c r="B81" s="17">
        <v>84</v>
      </c>
      <c r="C81" s="18">
        <v>32708.41</v>
      </c>
    </row>
    <row r="82" spans="1:3" s="6" customFormat="1" ht="16" x14ac:dyDescent="0.2">
      <c r="A82" s="11" t="s">
        <v>157</v>
      </c>
      <c r="B82" s="17">
        <v>255</v>
      </c>
      <c r="C82" s="18">
        <v>99293.38</v>
      </c>
    </row>
    <row r="83" spans="1:3" ht="16" x14ac:dyDescent="0.2">
      <c r="A83" s="11" t="s">
        <v>30</v>
      </c>
      <c r="B83" s="17">
        <v>32</v>
      </c>
      <c r="C83" s="18">
        <v>12460.35</v>
      </c>
    </row>
    <row r="84" spans="1:3" ht="16" x14ac:dyDescent="0.2">
      <c r="A84" s="11" t="s">
        <v>158</v>
      </c>
      <c r="B84" s="17">
        <v>111</v>
      </c>
      <c r="C84" s="18">
        <v>43221.82</v>
      </c>
    </row>
    <row r="85" spans="1:3" ht="16" x14ac:dyDescent="0.2">
      <c r="A85" s="11" t="s">
        <v>31</v>
      </c>
      <c r="B85" s="17">
        <v>19</v>
      </c>
      <c r="C85" s="18">
        <v>7398.33</v>
      </c>
    </row>
    <row r="86" spans="1:3" ht="16" x14ac:dyDescent="0.2">
      <c r="A86" s="10" t="s">
        <v>3</v>
      </c>
      <c r="B86" s="13">
        <f>+B80+B81+B82+B83+B84+B85</f>
        <v>2018</v>
      </c>
      <c r="C86" s="12">
        <f>+C80+C81+C82+C83+C84+C85</f>
        <v>785780.54999999993</v>
      </c>
    </row>
    <row r="87" spans="1:3" ht="16" x14ac:dyDescent="0.2">
      <c r="A87" s="11"/>
      <c r="B87" s="17"/>
      <c r="C87" s="18"/>
    </row>
    <row r="88" spans="1:3" ht="16" x14ac:dyDescent="0.2">
      <c r="A88" s="10" t="s">
        <v>159</v>
      </c>
      <c r="B88" s="17"/>
      <c r="C88" s="18"/>
    </row>
    <row r="89" spans="1:3" ht="16" x14ac:dyDescent="0.2">
      <c r="A89" s="11" t="s">
        <v>32</v>
      </c>
      <c r="B89" s="17">
        <v>1262</v>
      </c>
      <c r="C89" s="18">
        <v>491404.88</v>
      </c>
    </row>
    <row r="90" spans="1:3" ht="16" x14ac:dyDescent="0.2">
      <c r="A90" s="11" t="s">
        <v>160</v>
      </c>
      <c r="B90" s="17">
        <v>19</v>
      </c>
      <c r="C90" s="18">
        <v>7398.33</v>
      </c>
    </row>
    <row r="91" spans="1:3" s="6" customFormat="1" ht="16" x14ac:dyDescent="0.2">
      <c r="A91" s="11" t="s">
        <v>33</v>
      </c>
      <c r="B91" s="17">
        <v>91</v>
      </c>
      <c r="C91" s="18">
        <v>35434.11</v>
      </c>
    </row>
    <row r="92" spans="1:3" ht="16" x14ac:dyDescent="0.2">
      <c r="A92" s="11" t="s">
        <v>34</v>
      </c>
      <c r="B92" s="17">
        <v>29</v>
      </c>
      <c r="C92" s="18">
        <v>11292.19</v>
      </c>
    </row>
    <row r="93" spans="1:3" ht="16" x14ac:dyDescent="0.2">
      <c r="A93" s="11" t="s">
        <v>35</v>
      </c>
      <c r="B93" s="17">
        <v>2</v>
      </c>
      <c r="C93" s="18">
        <v>778.77</v>
      </c>
    </row>
    <row r="94" spans="1:3" ht="16" x14ac:dyDescent="0.2">
      <c r="A94" s="10" t="s">
        <v>3</v>
      </c>
      <c r="B94" s="13">
        <f>+B89+B90+B91+B92+B93</f>
        <v>1403</v>
      </c>
      <c r="C94" s="12">
        <f>+C89+C90+C91+C92+C93</f>
        <v>546308.28</v>
      </c>
    </row>
    <row r="95" spans="1:3" ht="16" x14ac:dyDescent="0.2">
      <c r="A95" s="11"/>
      <c r="B95" s="17"/>
      <c r="C95" s="18"/>
    </row>
    <row r="96" spans="1:3" ht="16" x14ac:dyDescent="0.2">
      <c r="A96" s="10" t="s">
        <v>161</v>
      </c>
      <c r="B96" s="17"/>
      <c r="C96" s="18"/>
    </row>
    <row r="97" spans="1:3" s="6" customFormat="1" ht="16" x14ac:dyDescent="0.2">
      <c r="A97" s="11" t="s">
        <v>162</v>
      </c>
      <c r="B97" s="17">
        <v>46</v>
      </c>
      <c r="C97" s="18">
        <v>17911.75</v>
      </c>
    </row>
    <row r="98" spans="1:3" ht="16" x14ac:dyDescent="0.2">
      <c r="A98" s="10" t="s">
        <v>3</v>
      </c>
      <c r="B98" s="13">
        <f>+B97</f>
        <v>46</v>
      </c>
      <c r="C98" s="12">
        <f>+C97</f>
        <v>17911.75</v>
      </c>
    </row>
    <row r="99" spans="1:3" ht="16" x14ac:dyDescent="0.2">
      <c r="A99" s="11"/>
      <c r="B99" s="17"/>
      <c r="C99" s="18"/>
    </row>
    <row r="100" spans="1:3" ht="16" x14ac:dyDescent="0.2">
      <c r="A100" s="10" t="s">
        <v>163</v>
      </c>
      <c r="B100" s="17"/>
      <c r="C100" s="18"/>
    </row>
    <row r="101" spans="1:3" ht="16" x14ac:dyDescent="0.2">
      <c r="A101" s="11" t="s">
        <v>36</v>
      </c>
      <c r="B101" s="17">
        <v>157</v>
      </c>
      <c r="C101" s="18">
        <v>61133.57</v>
      </c>
    </row>
    <row r="102" spans="1:3" ht="16" x14ac:dyDescent="0.2">
      <c r="A102" s="11" t="s">
        <v>164</v>
      </c>
      <c r="B102" s="17">
        <v>11</v>
      </c>
      <c r="C102" s="18">
        <v>4283.24</v>
      </c>
    </row>
    <row r="103" spans="1:3" ht="16" x14ac:dyDescent="0.2">
      <c r="A103" s="11" t="s">
        <v>37</v>
      </c>
      <c r="B103" s="17">
        <v>0</v>
      </c>
      <c r="C103" s="18">
        <v>0</v>
      </c>
    </row>
    <row r="104" spans="1:3" ht="16" x14ac:dyDescent="0.2">
      <c r="A104" s="11" t="s">
        <v>38</v>
      </c>
      <c r="B104" s="17">
        <v>15</v>
      </c>
      <c r="C104" s="18">
        <v>5840.79</v>
      </c>
    </row>
    <row r="105" spans="1:3" ht="16" x14ac:dyDescent="0.2">
      <c r="A105" s="10" t="s">
        <v>3</v>
      </c>
      <c r="B105" s="13">
        <f>+B101+B102+B103+B104</f>
        <v>183</v>
      </c>
      <c r="C105" s="12">
        <f>+C101+C102+C103+C104</f>
        <v>71257.599999999991</v>
      </c>
    </row>
    <row r="106" spans="1:3" s="6" customFormat="1" ht="16" x14ac:dyDescent="0.2">
      <c r="A106" s="11"/>
      <c r="B106" s="17"/>
      <c r="C106" s="18"/>
    </row>
    <row r="107" spans="1:3" ht="16" x14ac:dyDescent="0.2">
      <c r="A107" s="10" t="s">
        <v>165</v>
      </c>
      <c r="B107" s="17"/>
      <c r="C107" s="18"/>
    </row>
    <row r="108" spans="1:3" ht="16" x14ac:dyDescent="0.2">
      <c r="A108" s="11" t="s">
        <v>39</v>
      </c>
      <c r="B108" s="17">
        <v>230</v>
      </c>
      <c r="C108" s="18">
        <v>89558.73</v>
      </c>
    </row>
    <row r="109" spans="1:3" ht="16" x14ac:dyDescent="0.2">
      <c r="A109" s="11" t="s">
        <v>166</v>
      </c>
      <c r="B109" s="17">
        <v>0</v>
      </c>
      <c r="C109" s="18">
        <v>0</v>
      </c>
    </row>
    <row r="110" spans="1:3" ht="16" x14ac:dyDescent="0.2">
      <c r="A110" s="11" t="s">
        <v>40</v>
      </c>
      <c r="B110" s="17">
        <v>29</v>
      </c>
      <c r="C110" s="18">
        <v>11292.19</v>
      </c>
    </row>
    <row r="111" spans="1:3" ht="16" x14ac:dyDescent="0.2">
      <c r="A111" s="11" t="s">
        <v>41</v>
      </c>
      <c r="B111" s="17">
        <v>12</v>
      </c>
      <c r="C111" s="18">
        <v>4672.63</v>
      </c>
    </row>
    <row r="112" spans="1:3" s="6" customFormat="1" ht="16" x14ac:dyDescent="0.2">
      <c r="A112" s="10" t="s">
        <v>3</v>
      </c>
      <c r="B112" s="13">
        <f>+B108+B109+B110+B111</f>
        <v>271</v>
      </c>
      <c r="C112" s="12">
        <f>+C108+C109+C110+C111</f>
        <v>105523.55</v>
      </c>
    </row>
    <row r="113" spans="1:3" ht="16" x14ac:dyDescent="0.2">
      <c r="A113" s="11"/>
      <c r="B113" s="17"/>
      <c r="C113" s="18"/>
    </row>
    <row r="114" spans="1:3" ht="16" x14ac:dyDescent="0.2">
      <c r="A114" s="10" t="s">
        <v>167</v>
      </c>
      <c r="B114" s="17"/>
      <c r="C114" s="18"/>
    </row>
    <row r="115" spans="1:3" ht="16" x14ac:dyDescent="0.2">
      <c r="A115" s="11" t="s">
        <v>42</v>
      </c>
      <c r="B115" s="17">
        <v>1655</v>
      </c>
      <c r="C115" s="18">
        <v>644433.5</v>
      </c>
    </row>
    <row r="116" spans="1:3" ht="16" x14ac:dyDescent="0.2">
      <c r="A116" s="11" t="s">
        <v>168</v>
      </c>
      <c r="B116" s="17">
        <v>611</v>
      </c>
      <c r="C116" s="18">
        <v>237914.72</v>
      </c>
    </row>
    <row r="117" spans="1:3" ht="16" x14ac:dyDescent="0.2">
      <c r="A117" s="11" t="s">
        <v>43</v>
      </c>
      <c r="B117" s="17">
        <v>87</v>
      </c>
      <c r="C117" s="18">
        <v>33876.559999999998</v>
      </c>
    </row>
    <row r="118" spans="1:3" ht="16" x14ac:dyDescent="0.2">
      <c r="A118" s="11" t="s">
        <v>44</v>
      </c>
      <c r="B118" s="17">
        <v>881</v>
      </c>
      <c r="C118" s="18">
        <v>343048.89</v>
      </c>
    </row>
    <row r="119" spans="1:3" s="9" customFormat="1" ht="16" x14ac:dyDescent="0.2">
      <c r="A119" s="11" t="s">
        <v>169</v>
      </c>
      <c r="B119" s="17">
        <v>137</v>
      </c>
      <c r="C119" s="18">
        <v>53345.85</v>
      </c>
    </row>
    <row r="120" spans="1:3" ht="16" x14ac:dyDescent="0.2">
      <c r="A120" s="11" t="s">
        <v>170</v>
      </c>
      <c r="B120" s="17">
        <v>29</v>
      </c>
      <c r="C120" s="18">
        <v>11292.19</v>
      </c>
    </row>
    <row r="121" spans="1:3" ht="16" x14ac:dyDescent="0.2">
      <c r="A121" s="11" t="s">
        <v>45</v>
      </c>
      <c r="B121" s="17">
        <v>4</v>
      </c>
      <c r="C121" s="18">
        <v>1557.54</v>
      </c>
    </row>
    <row r="122" spans="1:3" ht="16" x14ac:dyDescent="0.2">
      <c r="A122" s="10" t="s">
        <v>3</v>
      </c>
      <c r="B122" s="13">
        <f>+B115+B116+B117+B118+B119+B120+B121</f>
        <v>3404</v>
      </c>
      <c r="C122" s="12">
        <f>+C115+C116+C117+C118+C119+C120+C121</f>
        <v>1325469.25</v>
      </c>
    </row>
    <row r="123" spans="1:3" ht="16" x14ac:dyDescent="0.2">
      <c r="A123" s="11"/>
      <c r="B123" s="17"/>
      <c r="C123" s="18"/>
    </row>
    <row r="124" spans="1:3" s="6" customFormat="1" ht="16" x14ac:dyDescent="0.2">
      <c r="A124" s="10" t="s">
        <v>171</v>
      </c>
      <c r="B124" s="17"/>
      <c r="C124" s="18"/>
    </row>
    <row r="125" spans="1:3" ht="16" x14ac:dyDescent="0.2">
      <c r="A125" s="11" t="s">
        <v>46</v>
      </c>
      <c r="B125" s="17">
        <v>684</v>
      </c>
      <c r="C125" s="18">
        <v>266339.89</v>
      </c>
    </row>
    <row r="126" spans="1:3" ht="16" x14ac:dyDescent="0.2">
      <c r="A126" s="11" t="s">
        <v>172</v>
      </c>
      <c r="B126" s="17">
        <v>87</v>
      </c>
      <c r="C126" s="18">
        <v>33876.559999999998</v>
      </c>
    </row>
    <row r="127" spans="1:3" ht="16" x14ac:dyDescent="0.2">
      <c r="A127" s="11" t="s">
        <v>47</v>
      </c>
      <c r="B127" s="17">
        <v>96</v>
      </c>
      <c r="C127" s="18">
        <v>37381.040000000001</v>
      </c>
    </row>
    <row r="128" spans="1:3" ht="16" x14ac:dyDescent="0.2">
      <c r="A128" s="11" t="s">
        <v>173</v>
      </c>
      <c r="B128" s="17">
        <v>53</v>
      </c>
      <c r="C128" s="18">
        <v>20637.45</v>
      </c>
    </row>
    <row r="129" spans="1:3" ht="16" x14ac:dyDescent="0.2">
      <c r="A129" s="10" t="s">
        <v>3</v>
      </c>
      <c r="B129" s="13">
        <f>+B125+B126+B127+B128</f>
        <v>920</v>
      </c>
      <c r="C129" s="12">
        <f>+C125+C126+C127+C128</f>
        <v>358234.94</v>
      </c>
    </row>
    <row r="130" spans="1:3" s="6" customFormat="1" ht="16" x14ac:dyDescent="0.2">
      <c r="A130" s="11"/>
      <c r="B130" s="17"/>
      <c r="C130" s="18"/>
    </row>
    <row r="131" spans="1:3" ht="16" x14ac:dyDescent="0.2">
      <c r="A131" s="10" t="s">
        <v>174</v>
      </c>
      <c r="B131" s="17"/>
      <c r="C131" s="18"/>
    </row>
    <row r="132" spans="1:3" ht="16" x14ac:dyDescent="0.2">
      <c r="A132" s="11" t="s">
        <v>48</v>
      </c>
      <c r="B132" s="17">
        <v>452</v>
      </c>
      <c r="C132" s="18">
        <v>176002.38</v>
      </c>
    </row>
    <row r="133" spans="1:3" ht="16" x14ac:dyDescent="0.2">
      <c r="A133" s="11" t="s">
        <v>175</v>
      </c>
      <c r="B133" s="17">
        <v>2</v>
      </c>
      <c r="C133" s="18">
        <v>778.77</v>
      </c>
    </row>
    <row r="134" spans="1:3" ht="16" x14ac:dyDescent="0.2">
      <c r="A134" s="11" t="s">
        <v>49</v>
      </c>
      <c r="B134" s="17">
        <v>0</v>
      </c>
      <c r="C134" s="18">
        <v>0</v>
      </c>
    </row>
    <row r="135" spans="1:3" ht="16" x14ac:dyDescent="0.2">
      <c r="A135" s="11" t="s">
        <v>50</v>
      </c>
      <c r="B135" s="17">
        <v>25</v>
      </c>
      <c r="C135" s="18">
        <v>9734.64</v>
      </c>
    </row>
    <row r="136" spans="1:3" ht="16" x14ac:dyDescent="0.2">
      <c r="A136" s="11" t="s">
        <v>51</v>
      </c>
      <c r="B136" s="17">
        <v>29</v>
      </c>
      <c r="C136" s="18">
        <v>11292.19</v>
      </c>
    </row>
    <row r="137" spans="1:3" s="6" customFormat="1" ht="16" x14ac:dyDescent="0.2">
      <c r="A137" s="10" t="s">
        <v>3</v>
      </c>
      <c r="B137" s="13">
        <f>+B132+B133+B134+B135+B136</f>
        <v>508</v>
      </c>
      <c r="C137" s="12">
        <f>+C132+C133+C134+C135+C136</f>
        <v>197807.97999999998</v>
      </c>
    </row>
    <row r="138" spans="1:3" ht="16" x14ac:dyDescent="0.2">
      <c r="A138" s="11"/>
      <c r="B138" s="17"/>
      <c r="C138" s="18"/>
    </row>
    <row r="139" spans="1:3" ht="16" x14ac:dyDescent="0.2">
      <c r="A139" s="10" t="s">
        <v>176</v>
      </c>
      <c r="B139" s="17"/>
      <c r="C139" s="18"/>
    </row>
    <row r="140" spans="1:3" ht="16" x14ac:dyDescent="0.2">
      <c r="A140" s="11" t="s">
        <v>52</v>
      </c>
      <c r="B140" s="17">
        <v>641</v>
      </c>
      <c r="C140" s="18">
        <v>249596.3</v>
      </c>
    </row>
    <row r="141" spans="1:3" s="6" customFormat="1" ht="16" x14ac:dyDescent="0.2">
      <c r="A141" s="11" t="s">
        <v>177</v>
      </c>
      <c r="B141" s="17">
        <v>80</v>
      </c>
      <c r="C141" s="18">
        <v>31150.86</v>
      </c>
    </row>
    <row r="142" spans="1:3" ht="16" x14ac:dyDescent="0.2">
      <c r="A142" s="11" t="s">
        <v>53</v>
      </c>
      <c r="B142" s="17">
        <v>28</v>
      </c>
      <c r="C142" s="18">
        <v>10902.8</v>
      </c>
    </row>
    <row r="143" spans="1:3" ht="16" x14ac:dyDescent="0.2">
      <c r="A143" s="10" t="s">
        <v>3</v>
      </c>
      <c r="B143" s="13">
        <f>+B140+B141+B142</f>
        <v>749</v>
      </c>
      <c r="C143" s="12">
        <f>+C140+C141+C142</f>
        <v>291649.95999999996</v>
      </c>
    </row>
    <row r="144" spans="1:3" ht="16" x14ac:dyDescent="0.2">
      <c r="A144" s="11"/>
      <c r="B144" s="17"/>
      <c r="C144" s="18"/>
    </row>
    <row r="145" spans="1:3" ht="16" x14ac:dyDescent="0.2">
      <c r="A145" s="10" t="s">
        <v>178</v>
      </c>
      <c r="B145" s="17"/>
      <c r="C145" s="18"/>
    </row>
    <row r="146" spans="1:3" ht="16" x14ac:dyDescent="0.2">
      <c r="A146" s="11" t="s">
        <v>54</v>
      </c>
      <c r="B146" s="17">
        <v>495</v>
      </c>
      <c r="C146" s="18">
        <v>192745.97</v>
      </c>
    </row>
    <row r="147" spans="1:3" ht="16" x14ac:dyDescent="0.2">
      <c r="A147" s="11" t="s">
        <v>179</v>
      </c>
      <c r="B147" s="17">
        <v>61</v>
      </c>
      <c r="C147" s="18">
        <v>23752.53</v>
      </c>
    </row>
    <row r="148" spans="1:3" ht="16" x14ac:dyDescent="0.2">
      <c r="A148" s="11" t="s">
        <v>55</v>
      </c>
      <c r="B148" s="17">
        <v>50</v>
      </c>
      <c r="C148" s="18">
        <v>19469.29</v>
      </c>
    </row>
    <row r="149" spans="1:3" ht="16" x14ac:dyDescent="0.2">
      <c r="A149" s="11" t="s">
        <v>56</v>
      </c>
      <c r="B149" s="17">
        <v>3</v>
      </c>
      <c r="C149" s="18">
        <v>1168.1600000000001</v>
      </c>
    </row>
    <row r="150" spans="1:3" ht="16" x14ac:dyDescent="0.2">
      <c r="A150" s="10" t="s">
        <v>3</v>
      </c>
      <c r="B150" s="13">
        <f>+B146+B147+B148+B149</f>
        <v>609</v>
      </c>
      <c r="C150" s="12">
        <f>+C146+C147+C148+C149</f>
        <v>237135.95</v>
      </c>
    </row>
    <row r="151" spans="1:3" ht="16" x14ac:dyDescent="0.2">
      <c r="A151" s="11"/>
      <c r="B151" s="17"/>
      <c r="C151" s="18"/>
    </row>
    <row r="152" spans="1:3" ht="16" x14ac:dyDescent="0.2">
      <c r="A152" s="10" t="s">
        <v>180</v>
      </c>
      <c r="B152" s="17"/>
      <c r="C152" s="18"/>
    </row>
    <row r="153" spans="1:3" ht="16" x14ac:dyDescent="0.2">
      <c r="A153" s="11" t="s">
        <v>57</v>
      </c>
      <c r="B153" s="17">
        <v>537</v>
      </c>
      <c r="C153" s="18">
        <v>209100.17</v>
      </c>
    </row>
    <row r="154" spans="1:3" ht="16" x14ac:dyDescent="0.2">
      <c r="A154" s="11" t="s">
        <v>181</v>
      </c>
      <c r="B154" s="17">
        <v>0</v>
      </c>
      <c r="C154" s="18">
        <v>0</v>
      </c>
    </row>
    <row r="155" spans="1:3" ht="16" x14ac:dyDescent="0.2">
      <c r="A155" s="11" t="s">
        <v>58</v>
      </c>
      <c r="B155" s="17">
        <v>53</v>
      </c>
      <c r="C155" s="18">
        <v>20637.45</v>
      </c>
    </row>
    <row r="156" spans="1:3" s="6" customFormat="1" ht="16" x14ac:dyDescent="0.2">
      <c r="A156" s="11" t="s">
        <v>59</v>
      </c>
      <c r="B156" s="17">
        <v>76</v>
      </c>
      <c r="C156" s="18">
        <v>29593.32</v>
      </c>
    </row>
    <row r="157" spans="1:3" ht="16" x14ac:dyDescent="0.2">
      <c r="A157" s="11" t="s">
        <v>182</v>
      </c>
      <c r="B157" s="17">
        <v>9</v>
      </c>
      <c r="C157" s="18">
        <v>3504.47</v>
      </c>
    </row>
    <row r="158" spans="1:3" ht="16" x14ac:dyDescent="0.2">
      <c r="A158" s="10" t="s">
        <v>3</v>
      </c>
      <c r="B158" s="13">
        <f>+B153+B154+B155+B156+B157</f>
        <v>675</v>
      </c>
      <c r="C158" s="12">
        <f>+C153+C154+C155++C156+C157</f>
        <v>262835.41000000003</v>
      </c>
    </row>
    <row r="159" spans="1:3" ht="16" x14ac:dyDescent="0.2">
      <c r="A159" s="11"/>
      <c r="B159" s="17"/>
      <c r="C159" s="18"/>
    </row>
    <row r="160" spans="1:3" ht="16" x14ac:dyDescent="0.2">
      <c r="A160" s="10" t="s">
        <v>183</v>
      </c>
      <c r="B160" s="17"/>
      <c r="C160" s="18"/>
    </row>
    <row r="161" spans="1:3" ht="16" x14ac:dyDescent="0.2">
      <c r="A161" s="11" t="s">
        <v>60</v>
      </c>
      <c r="B161" s="17">
        <v>122</v>
      </c>
      <c r="C161" s="18">
        <v>47505.07</v>
      </c>
    </row>
    <row r="162" spans="1:3" ht="16" x14ac:dyDescent="0.2">
      <c r="A162" s="11" t="s">
        <v>184</v>
      </c>
      <c r="B162" s="17">
        <v>9</v>
      </c>
      <c r="C162" s="18">
        <v>3504.47</v>
      </c>
    </row>
    <row r="163" spans="1:3" s="6" customFormat="1" ht="16" x14ac:dyDescent="0.2">
      <c r="A163" s="10" t="s">
        <v>3</v>
      </c>
      <c r="B163" s="13">
        <f>+B161+B162</f>
        <v>131</v>
      </c>
      <c r="C163" s="12">
        <f>+C161+C162</f>
        <v>51009.54</v>
      </c>
    </row>
    <row r="164" spans="1:3" ht="16" x14ac:dyDescent="0.2">
      <c r="A164" s="11"/>
      <c r="B164" s="17"/>
      <c r="C164" s="18"/>
    </row>
    <row r="165" spans="1:3" ht="16" x14ac:dyDescent="0.2">
      <c r="A165" s="10" t="s">
        <v>185</v>
      </c>
      <c r="B165" s="17"/>
      <c r="C165" s="18"/>
    </row>
    <row r="166" spans="1:3" ht="16" x14ac:dyDescent="0.2">
      <c r="A166" s="11" t="s">
        <v>61</v>
      </c>
      <c r="B166" s="17">
        <v>654</v>
      </c>
      <c r="C166" s="18">
        <v>254658.31</v>
      </c>
    </row>
    <row r="167" spans="1:3" ht="16" x14ac:dyDescent="0.2">
      <c r="A167" s="11" t="s">
        <v>186</v>
      </c>
      <c r="B167" s="17">
        <v>127</v>
      </c>
      <c r="C167" s="18">
        <v>49452</v>
      </c>
    </row>
    <row r="168" spans="1:3" ht="16" x14ac:dyDescent="0.2">
      <c r="A168" s="11" t="s">
        <v>187</v>
      </c>
      <c r="B168" s="17">
        <v>194</v>
      </c>
      <c r="C168" s="18">
        <v>75540.850000000006</v>
      </c>
    </row>
    <row r="169" spans="1:3" ht="16" x14ac:dyDescent="0.2">
      <c r="A169" s="11" t="s">
        <v>188</v>
      </c>
      <c r="B169" s="17">
        <v>57</v>
      </c>
      <c r="C169" s="18">
        <v>22194.99</v>
      </c>
    </row>
    <row r="170" spans="1:3" ht="16" x14ac:dyDescent="0.2">
      <c r="A170" s="10" t="s">
        <v>3</v>
      </c>
      <c r="B170" s="13">
        <f>+B166+B167+B168+B169</f>
        <v>1032</v>
      </c>
      <c r="C170" s="12">
        <f>+C166+C167+C168+C169</f>
        <v>401846.15</v>
      </c>
    </row>
    <row r="171" spans="1:3" s="6" customFormat="1" ht="16" x14ac:dyDescent="0.2">
      <c r="A171" s="11"/>
      <c r="B171" s="17"/>
      <c r="C171" s="18"/>
    </row>
    <row r="172" spans="1:3" ht="16" x14ac:dyDescent="0.2">
      <c r="A172" s="10" t="s">
        <v>189</v>
      </c>
      <c r="B172" s="17"/>
      <c r="C172" s="18"/>
    </row>
    <row r="173" spans="1:3" ht="16" x14ac:dyDescent="0.2">
      <c r="A173" s="11" t="s">
        <v>62</v>
      </c>
      <c r="B173" s="17">
        <v>1523</v>
      </c>
      <c r="C173" s="18">
        <v>593034.56999999995</v>
      </c>
    </row>
    <row r="174" spans="1:3" ht="16" x14ac:dyDescent="0.2">
      <c r="A174" s="11" t="s">
        <v>190</v>
      </c>
      <c r="B174" s="17">
        <v>67</v>
      </c>
      <c r="C174" s="18">
        <v>26088.85</v>
      </c>
    </row>
    <row r="175" spans="1:3" ht="16" x14ac:dyDescent="0.2">
      <c r="A175" s="11" t="s">
        <v>191</v>
      </c>
      <c r="B175" s="17">
        <v>102</v>
      </c>
      <c r="C175" s="18">
        <v>39717.35</v>
      </c>
    </row>
    <row r="176" spans="1:3" ht="16" x14ac:dyDescent="0.2">
      <c r="A176" s="11" t="s">
        <v>63</v>
      </c>
      <c r="B176" s="17">
        <v>24</v>
      </c>
      <c r="C176" s="18">
        <v>9345.26</v>
      </c>
    </row>
    <row r="177" spans="1:3" s="6" customFormat="1" ht="16" x14ac:dyDescent="0.2">
      <c r="A177" s="11" t="s">
        <v>64</v>
      </c>
      <c r="B177" s="17">
        <v>0</v>
      </c>
      <c r="C177" s="18">
        <v>0</v>
      </c>
    </row>
    <row r="178" spans="1:3" ht="16" x14ac:dyDescent="0.2">
      <c r="A178" s="11" t="s">
        <v>65</v>
      </c>
      <c r="B178" s="17">
        <v>920</v>
      </c>
      <c r="C178" s="18">
        <v>358234.94</v>
      </c>
    </row>
    <row r="179" spans="1:3" ht="16" x14ac:dyDescent="0.2">
      <c r="A179" s="11" t="s">
        <v>192</v>
      </c>
      <c r="B179" s="17">
        <v>155</v>
      </c>
      <c r="C179" s="18">
        <v>60354.8</v>
      </c>
    </row>
    <row r="180" spans="1:3" ht="16" x14ac:dyDescent="0.2">
      <c r="A180" s="10" t="s">
        <v>3</v>
      </c>
      <c r="B180" s="13">
        <f>+B173+B174+B175+B176+B177+B178+B179</f>
        <v>2791</v>
      </c>
      <c r="C180" s="12">
        <f>+C173+C174+C175+C176+C177+C178+C179</f>
        <v>1086775.77</v>
      </c>
    </row>
    <row r="181" spans="1:3" ht="16" x14ac:dyDescent="0.2">
      <c r="A181" s="11"/>
      <c r="B181" s="17"/>
      <c r="C181" s="18"/>
    </row>
    <row r="182" spans="1:3" ht="16" x14ac:dyDescent="0.2">
      <c r="A182" s="10" t="s">
        <v>193</v>
      </c>
      <c r="B182" s="17"/>
      <c r="C182" s="18"/>
    </row>
    <row r="183" spans="1:3" ht="16" x14ac:dyDescent="0.2">
      <c r="A183" s="11" t="s">
        <v>66</v>
      </c>
      <c r="B183" s="17">
        <v>1444</v>
      </c>
      <c r="C183" s="18">
        <v>562273.09</v>
      </c>
    </row>
    <row r="184" spans="1:3" s="6" customFormat="1" ht="16" x14ac:dyDescent="0.2">
      <c r="A184" s="11" t="s">
        <v>194</v>
      </c>
      <c r="B184" s="17">
        <v>11</v>
      </c>
      <c r="C184" s="18">
        <v>4283.24</v>
      </c>
    </row>
    <row r="185" spans="1:3" s="2" customFormat="1" ht="16" x14ac:dyDescent="0.2">
      <c r="A185" s="11" t="s">
        <v>195</v>
      </c>
      <c r="B185" s="17">
        <v>29</v>
      </c>
      <c r="C185" s="18">
        <v>11292.19</v>
      </c>
    </row>
    <row r="186" spans="1:3" ht="16" x14ac:dyDescent="0.2">
      <c r="A186" s="11" t="s">
        <v>67</v>
      </c>
      <c r="B186" s="17">
        <v>50</v>
      </c>
      <c r="C186" s="18">
        <v>19469.29</v>
      </c>
    </row>
    <row r="187" spans="1:3" ht="16" x14ac:dyDescent="0.2">
      <c r="A187" s="11" t="s">
        <v>68</v>
      </c>
      <c r="B187" s="17">
        <v>0</v>
      </c>
      <c r="C187" s="18">
        <v>0</v>
      </c>
    </row>
    <row r="188" spans="1:3" ht="16" x14ac:dyDescent="0.2">
      <c r="A188" s="10" t="s">
        <v>3</v>
      </c>
      <c r="B188" s="13">
        <f>+B183+B184+B185+B186+B187</f>
        <v>1534</v>
      </c>
      <c r="C188" s="12">
        <f>+C183+C184+C185+C186+C187</f>
        <v>597317.80999999994</v>
      </c>
    </row>
    <row r="189" spans="1:3" s="6" customFormat="1" ht="16" x14ac:dyDescent="0.2">
      <c r="A189" s="11"/>
      <c r="B189" s="17"/>
      <c r="C189" s="18"/>
    </row>
    <row r="190" spans="1:3" ht="16" x14ac:dyDescent="0.2">
      <c r="A190" s="10" t="s">
        <v>196</v>
      </c>
      <c r="B190" s="17"/>
      <c r="C190" s="18"/>
    </row>
    <row r="191" spans="1:3" ht="16" x14ac:dyDescent="0.2">
      <c r="A191" s="11" t="s">
        <v>69</v>
      </c>
      <c r="B191" s="17">
        <v>1042</v>
      </c>
      <c r="C191" s="18">
        <v>405740</v>
      </c>
    </row>
    <row r="192" spans="1:3" ht="16" x14ac:dyDescent="0.2">
      <c r="A192" s="11" t="s">
        <v>197</v>
      </c>
      <c r="B192" s="17">
        <v>15</v>
      </c>
      <c r="C192" s="18">
        <v>5840.79</v>
      </c>
    </row>
    <row r="193" spans="1:3" ht="16" x14ac:dyDescent="0.2">
      <c r="A193" s="11" t="s">
        <v>70</v>
      </c>
      <c r="B193" s="17">
        <v>50</v>
      </c>
      <c r="C193" s="18">
        <v>19469.29</v>
      </c>
    </row>
    <row r="194" spans="1:3" s="6" customFormat="1" ht="16" x14ac:dyDescent="0.2">
      <c r="A194" s="11" t="s">
        <v>198</v>
      </c>
      <c r="B194" s="17">
        <v>17</v>
      </c>
      <c r="C194" s="18">
        <v>6619.56</v>
      </c>
    </row>
    <row r="195" spans="1:3" ht="16" x14ac:dyDescent="0.2">
      <c r="A195" s="11" t="s">
        <v>71</v>
      </c>
      <c r="B195" s="17">
        <v>11</v>
      </c>
      <c r="C195" s="18">
        <v>4283.24</v>
      </c>
    </row>
    <row r="196" spans="1:3" ht="16" x14ac:dyDescent="0.2">
      <c r="A196" s="11" t="s">
        <v>72</v>
      </c>
      <c r="B196" s="17">
        <v>7</v>
      </c>
      <c r="C196" s="18">
        <v>2725.7</v>
      </c>
    </row>
    <row r="197" spans="1:3" s="6" customFormat="1" ht="16" x14ac:dyDescent="0.2">
      <c r="A197" s="10" t="s">
        <v>3</v>
      </c>
      <c r="B197" s="13">
        <f>+B191+B192+B193+B194+B195+B196</f>
        <v>1142</v>
      </c>
      <c r="C197" s="12">
        <f>+C191+C192+C193+C194+C195+C196</f>
        <v>444678.57999999996</v>
      </c>
    </row>
    <row r="198" spans="1:3" ht="16" x14ac:dyDescent="0.2">
      <c r="A198" s="11"/>
      <c r="B198" s="17"/>
      <c r="C198" s="18"/>
    </row>
    <row r="199" spans="1:3" ht="16" x14ac:dyDescent="0.2">
      <c r="A199" s="10" t="s">
        <v>199</v>
      </c>
      <c r="B199" s="11"/>
      <c r="C199" s="11"/>
    </row>
    <row r="200" spans="1:3" ht="16" x14ac:dyDescent="0.2">
      <c r="A200" s="11" t="s">
        <v>73</v>
      </c>
      <c r="B200" s="17">
        <v>154</v>
      </c>
      <c r="C200" s="18">
        <v>59965.41</v>
      </c>
    </row>
    <row r="201" spans="1:3" s="6" customFormat="1" ht="16" x14ac:dyDescent="0.2">
      <c r="A201" s="11" t="s">
        <v>74</v>
      </c>
      <c r="B201" s="17">
        <v>2</v>
      </c>
      <c r="C201" s="18">
        <v>778.77</v>
      </c>
    </row>
    <row r="202" spans="1:3" ht="16" x14ac:dyDescent="0.2">
      <c r="A202" s="11" t="s">
        <v>75</v>
      </c>
      <c r="B202" s="17">
        <v>50</v>
      </c>
      <c r="C202" s="18">
        <v>19469.29</v>
      </c>
    </row>
    <row r="203" spans="1:3" ht="16" x14ac:dyDescent="0.2">
      <c r="A203" s="11" t="s">
        <v>76</v>
      </c>
      <c r="B203" s="17">
        <v>25</v>
      </c>
      <c r="C203" s="18">
        <v>9734.64</v>
      </c>
    </row>
    <row r="204" spans="1:3" ht="16" x14ac:dyDescent="0.2">
      <c r="A204" s="10" t="s">
        <v>3</v>
      </c>
      <c r="B204" s="13">
        <f>+B200+B201+B202+B203</f>
        <v>231</v>
      </c>
      <c r="C204" s="12">
        <f>+C200+C201+C202+C203</f>
        <v>89948.11</v>
      </c>
    </row>
    <row r="205" spans="1:3" ht="16" x14ac:dyDescent="0.2">
      <c r="A205" s="11"/>
      <c r="B205" s="17"/>
      <c r="C205" s="18"/>
    </row>
    <row r="206" spans="1:3" ht="16" x14ac:dyDescent="0.2">
      <c r="A206" s="10" t="s">
        <v>200</v>
      </c>
      <c r="B206" s="17"/>
      <c r="C206" s="18"/>
    </row>
    <row r="207" spans="1:3" s="6" customFormat="1" ht="16" x14ac:dyDescent="0.2">
      <c r="A207" s="11" t="s">
        <v>201</v>
      </c>
      <c r="B207" s="17">
        <v>989</v>
      </c>
      <c r="C207" s="18">
        <v>385102.56</v>
      </c>
    </row>
    <row r="208" spans="1:3" ht="16" x14ac:dyDescent="0.2">
      <c r="A208" s="11" t="s">
        <v>202</v>
      </c>
      <c r="B208" s="17">
        <v>230</v>
      </c>
      <c r="C208" s="18">
        <v>89558.73</v>
      </c>
    </row>
    <row r="209" spans="1:3" ht="16" x14ac:dyDescent="0.2">
      <c r="A209" s="11" t="s">
        <v>203</v>
      </c>
      <c r="B209" s="17">
        <v>31</v>
      </c>
      <c r="C209" s="18">
        <v>12070.96</v>
      </c>
    </row>
    <row r="210" spans="1:3" ht="16" x14ac:dyDescent="0.2">
      <c r="A210" s="11" t="s">
        <v>77</v>
      </c>
      <c r="B210" s="17">
        <v>39</v>
      </c>
      <c r="C210" s="18">
        <v>15186.054</v>
      </c>
    </row>
    <row r="211" spans="1:3" ht="16" x14ac:dyDescent="0.2">
      <c r="A211" s="11" t="s">
        <v>78</v>
      </c>
      <c r="B211" s="17">
        <v>29</v>
      </c>
      <c r="C211" s="18">
        <v>11292.19</v>
      </c>
    </row>
    <row r="212" spans="1:3" s="6" customFormat="1" ht="16" x14ac:dyDescent="0.2">
      <c r="A212" s="10" t="s">
        <v>3</v>
      </c>
      <c r="B212" s="13">
        <f>+B207+B208+B209+B210+B211</f>
        <v>1318</v>
      </c>
      <c r="C212" s="12">
        <f>+C207+C208+C209+C210+C211</f>
        <v>513210.49400000001</v>
      </c>
    </row>
    <row r="213" spans="1:3" ht="16" x14ac:dyDescent="0.2">
      <c r="A213" s="11"/>
      <c r="B213" s="17"/>
      <c r="C213" s="18"/>
    </row>
    <row r="214" spans="1:3" ht="16" x14ac:dyDescent="0.2">
      <c r="A214" s="10" t="s">
        <v>204</v>
      </c>
      <c r="B214" s="17"/>
      <c r="C214" s="18"/>
    </row>
    <row r="215" spans="1:3" ht="16" x14ac:dyDescent="0.2">
      <c r="A215" s="11" t="s">
        <v>205</v>
      </c>
      <c r="B215" s="17">
        <v>166</v>
      </c>
      <c r="C215" s="18">
        <v>64638.04</v>
      </c>
    </row>
    <row r="216" spans="1:3" ht="16" x14ac:dyDescent="0.2">
      <c r="A216" s="11" t="s">
        <v>206</v>
      </c>
      <c r="B216" s="17">
        <v>30</v>
      </c>
      <c r="C216" s="18">
        <v>11681.57</v>
      </c>
    </row>
    <row r="217" spans="1:3" ht="16" x14ac:dyDescent="0.2">
      <c r="A217" s="11" t="s">
        <v>79</v>
      </c>
      <c r="B217" s="17">
        <v>17</v>
      </c>
      <c r="C217" s="18">
        <v>6619.56</v>
      </c>
    </row>
    <row r="218" spans="1:3" ht="16" x14ac:dyDescent="0.2">
      <c r="A218" s="10" t="s">
        <v>3</v>
      </c>
      <c r="B218" s="13">
        <f>+B215+B216+B217</f>
        <v>213</v>
      </c>
      <c r="C218" s="12">
        <f>+C215+C216+C217</f>
        <v>82939.17</v>
      </c>
    </row>
    <row r="219" spans="1:3" ht="16" x14ac:dyDescent="0.2">
      <c r="A219" s="11"/>
      <c r="B219" s="17"/>
      <c r="C219" s="18"/>
    </row>
    <row r="220" spans="1:3" s="6" customFormat="1" ht="16" x14ac:dyDescent="0.2">
      <c r="A220" s="10" t="s">
        <v>207</v>
      </c>
      <c r="B220" s="17"/>
      <c r="C220" s="18"/>
    </row>
    <row r="221" spans="1:3" ht="16" x14ac:dyDescent="0.2">
      <c r="A221" s="11" t="s">
        <v>80</v>
      </c>
      <c r="B221" s="17">
        <v>382</v>
      </c>
      <c r="C221" s="18">
        <v>148745.38</v>
      </c>
    </row>
    <row r="222" spans="1:3" ht="16" x14ac:dyDescent="0.2">
      <c r="A222" s="11" t="s">
        <v>208</v>
      </c>
      <c r="B222" s="17">
        <v>0</v>
      </c>
      <c r="C222" s="18">
        <v>0</v>
      </c>
    </row>
    <row r="223" spans="1:3" ht="16" x14ac:dyDescent="0.2">
      <c r="A223" s="11" t="s">
        <v>209</v>
      </c>
      <c r="B223" s="17">
        <v>19</v>
      </c>
      <c r="C223" s="18">
        <v>7398.33</v>
      </c>
    </row>
    <row r="224" spans="1:3" ht="16" x14ac:dyDescent="0.2">
      <c r="A224" s="10" t="s">
        <v>3</v>
      </c>
      <c r="B224" s="13">
        <f>+B221+B222+B223</f>
        <v>401</v>
      </c>
      <c r="C224" s="12">
        <f>+C221+C222+C223</f>
        <v>156143.71</v>
      </c>
    </row>
    <row r="225" spans="1:3" ht="16" x14ac:dyDescent="0.2">
      <c r="A225" s="11"/>
      <c r="B225" s="17"/>
      <c r="C225" s="18"/>
    </row>
    <row r="226" spans="1:3" s="6" customFormat="1" ht="16" x14ac:dyDescent="0.2">
      <c r="A226" s="10" t="s">
        <v>210</v>
      </c>
      <c r="B226" s="17"/>
      <c r="C226" s="18"/>
    </row>
    <row r="227" spans="1:3" ht="16" x14ac:dyDescent="0.2">
      <c r="A227" s="11" t="s">
        <v>81</v>
      </c>
      <c r="B227" s="17">
        <v>180</v>
      </c>
      <c r="C227" s="18">
        <v>70089.440000000002</v>
      </c>
    </row>
    <row r="228" spans="1:3" ht="16" x14ac:dyDescent="0.2">
      <c r="A228" s="10" t="s">
        <v>3</v>
      </c>
      <c r="B228" s="13">
        <f>+B227</f>
        <v>180</v>
      </c>
      <c r="C228" s="12">
        <f>+C227</f>
        <v>70089.440000000002</v>
      </c>
    </row>
    <row r="229" spans="1:3" ht="16" x14ac:dyDescent="0.2">
      <c r="A229" s="11"/>
      <c r="B229" s="17"/>
      <c r="C229" s="18"/>
    </row>
    <row r="230" spans="1:3" ht="16" x14ac:dyDescent="0.2">
      <c r="A230" s="10" t="s">
        <v>211</v>
      </c>
      <c r="B230" s="17"/>
      <c r="C230" s="18"/>
    </row>
    <row r="231" spans="1:3" s="6" customFormat="1" ht="16" x14ac:dyDescent="0.2">
      <c r="A231" s="11" t="s">
        <v>82</v>
      </c>
      <c r="B231" s="17">
        <v>312</v>
      </c>
      <c r="C231" s="18">
        <v>121488.37</v>
      </c>
    </row>
    <row r="232" spans="1:3" ht="16" x14ac:dyDescent="0.2">
      <c r="A232" s="11" t="s">
        <v>212</v>
      </c>
      <c r="B232" s="17">
        <v>92</v>
      </c>
      <c r="C232" s="18">
        <v>35823.49</v>
      </c>
    </row>
    <row r="233" spans="1:3" s="8" customFormat="1" ht="16" x14ac:dyDescent="0.2">
      <c r="A233" s="10" t="s">
        <v>3</v>
      </c>
      <c r="B233" s="13">
        <f>+B231+B232</f>
        <v>404</v>
      </c>
      <c r="C233" s="12">
        <f>+C231+C232</f>
        <v>157311.85999999999</v>
      </c>
    </row>
    <row r="234" spans="1:3" s="8" customFormat="1" ht="16" x14ac:dyDescent="0.2">
      <c r="A234" s="11"/>
      <c r="B234" s="17"/>
      <c r="C234" s="18"/>
    </row>
    <row r="235" spans="1:3" s="6" customFormat="1" ht="16" x14ac:dyDescent="0.2">
      <c r="A235" s="10" t="s">
        <v>213</v>
      </c>
      <c r="B235" s="17"/>
      <c r="C235" s="18"/>
    </row>
    <row r="236" spans="1:3" ht="16" x14ac:dyDescent="0.2">
      <c r="A236" s="11" t="s">
        <v>83</v>
      </c>
      <c r="B236" s="17">
        <v>41</v>
      </c>
      <c r="C236" s="18">
        <v>15964.82</v>
      </c>
    </row>
    <row r="237" spans="1:3" ht="16" x14ac:dyDescent="0.2">
      <c r="A237" s="11" t="s">
        <v>84</v>
      </c>
      <c r="B237" s="17">
        <v>597</v>
      </c>
      <c r="C237" s="18">
        <v>232463.32</v>
      </c>
    </row>
    <row r="238" spans="1:3" ht="16" x14ac:dyDescent="0.2">
      <c r="A238" s="11" t="s">
        <v>85</v>
      </c>
      <c r="B238" s="17">
        <v>14</v>
      </c>
      <c r="C238" s="18">
        <v>5451.4</v>
      </c>
    </row>
    <row r="239" spans="1:3" ht="16" x14ac:dyDescent="0.2">
      <c r="A239" s="11" t="s">
        <v>214</v>
      </c>
      <c r="B239" s="17">
        <v>119</v>
      </c>
      <c r="C239" s="18">
        <v>46336.91</v>
      </c>
    </row>
    <row r="240" spans="1:3" s="6" customFormat="1" ht="16" x14ac:dyDescent="0.2">
      <c r="A240" s="10" t="s">
        <v>3</v>
      </c>
      <c r="B240" s="13">
        <f>+B236+B239+B237+B238</f>
        <v>771</v>
      </c>
      <c r="C240" s="12">
        <f>+C236+C239+C237+C238</f>
        <v>300216.45</v>
      </c>
    </row>
    <row r="241" spans="1:3" ht="16" x14ac:dyDescent="0.2">
      <c r="A241" s="11"/>
      <c r="B241" s="17"/>
      <c r="C241" s="18"/>
    </row>
    <row r="242" spans="1:3" ht="16" x14ac:dyDescent="0.2">
      <c r="A242" s="10" t="s">
        <v>215</v>
      </c>
      <c r="B242" s="17"/>
      <c r="C242" s="18"/>
    </row>
    <row r="243" spans="1:3" ht="16" x14ac:dyDescent="0.2">
      <c r="A243" s="11" t="s">
        <v>86</v>
      </c>
      <c r="B243" s="17">
        <v>427</v>
      </c>
      <c r="C243" s="18">
        <v>166267.74</v>
      </c>
    </row>
    <row r="244" spans="1:3" s="6" customFormat="1" ht="16" x14ac:dyDescent="0.2">
      <c r="A244" s="11" t="s">
        <v>216</v>
      </c>
      <c r="B244" s="17">
        <v>2</v>
      </c>
      <c r="C244" s="18">
        <v>778.77</v>
      </c>
    </row>
    <row r="245" spans="1:3" ht="16" x14ac:dyDescent="0.2">
      <c r="A245" s="11" t="s">
        <v>87</v>
      </c>
      <c r="B245" s="17">
        <v>81</v>
      </c>
      <c r="C245" s="18">
        <v>31540.25</v>
      </c>
    </row>
    <row r="246" spans="1:3" ht="16" x14ac:dyDescent="0.2">
      <c r="A246" s="10" t="s">
        <v>3</v>
      </c>
      <c r="B246" s="13">
        <f>+B243+B244+B245</f>
        <v>510</v>
      </c>
      <c r="C246" s="12">
        <f>+C243+C244+C245</f>
        <v>198586.75999999998</v>
      </c>
    </row>
    <row r="247" spans="1:3" ht="16" x14ac:dyDescent="0.2">
      <c r="A247" s="11"/>
      <c r="B247" s="17"/>
      <c r="C247" s="18"/>
    </row>
    <row r="248" spans="1:3" s="6" customFormat="1" ht="16" x14ac:dyDescent="0.2">
      <c r="A248" s="10" t="s">
        <v>217</v>
      </c>
      <c r="B248" s="17"/>
      <c r="C248" s="18"/>
    </row>
    <row r="249" spans="1:3" ht="16" x14ac:dyDescent="0.2">
      <c r="A249" s="11" t="s">
        <v>88</v>
      </c>
      <c r="B249" s="17">
        <v>2460</v>
      </c>
      <c r="C249" s="18">
        <v>957889.07</v>
      </c>
    </row>
    <row r="250" spans="1:3" ht="16" x14ac:dyDescent="0.2">
      <c r="A250" s="11" t="s">
        <v>218</v>
      </c>
      <c r="B250" s="17">
        <v>1087</v>
      </c>
      <c r="C250" s="18">
        <v>423262.36</v>
      </c>
    </row>
    <row r="251" spans="1:3" ht="16" x14ac:dyDescent="0.2">
      <c r="A251" s="11" t="s">
        <v>89</v>
      </c>
      <c r="B251" s="17">
        <v>93</v>
      </c>
      <c r="C251" s="18">
        <v>36212.879999999997</v>
      </c>
    </row>
    <row r="252" spans="1:3" ht="16" x14ac:dyDescent="0.2">
      <c r="A252" s="11" t="s">
        <v>219</v>
      </c>
      <c r="B252" s="17">
        <v>115</v>
      </c>
      <c r="C252" s="18">
        <v>44779.37</v>
      </c>
    </row>
    <row r="253" spans="1:3" ht="16" x14ac:dyDescent="0.2">
      <c r="A253" s="11" t="s">
        <v>90</v>
      </c>
      <c r="B253" s="17">
        <v>52</v>
      </c>
      <c r="C253" s="18">
        <v>20248.060000000001</v>
      </c>
    </row>
    <row r="254" spans="1:3" ht="16" x14ac:dyDescent="0.2">
      <c r="A254" s="11" t="s">
        <v>91</v>
      </c>
      <c r="B254" s="17">
        <v>23</v>
      </c>
      <c r="C254" s="18">
        <v>8955.8700000000008</v>
      </c>
    </row>
    <row r="255" spans="1:3" ht="16" x14ac:dyDescent="0.2">
      <c r="A255" s="10" t="s">
        <v>3</v>
      </c>
      <c r="B255" s="13">
        <f>+B249+B250+B251+B252+B253+B254</f>
        <v>3830</v>
      </c>
      <c r="C255" s="12">
        <f>+C249+C250+C251+C252+C253+C254</f>
        <v>1491347.61</v>
      </c>
    </row>
    <row r="256" spans="1:3" ht="16" x14ac:dyDescent="0.2">
      <c r="A256" s="11"/>
      <c r="B256" s="17"/>
      <c r="C256" s="18"/>
    </row>
    <row r="257" spans="1:3" ht="16" x14ac:dyDescent="0.2">
      <c r="A257" s="10" t="s">
        <v>220</v>
      </c>
      <c r="B257" s="17"/>
      <c r="C257" s="18"/>
    </row>
    <row r="258" spans="1:3" s="6" customFormat="1" ht="16" x14ac:dyDescent="0.2">
      <c r="A258" s="11" t="s">
        <v>92</v>
      </c>
      <c r="B258" s="17">
        <v>1222</v>
      </c>
      <c r="C258" s="18">
        <v>475829.45</v>
      </c>
    </row>
    <row r="259" spans="1:3" ht="16" x14ac:dyDescent="0.2">
      <c r="A259" s="11" t="s">
        <v>221</v>
      </c>
      <c r="B259" s="17">
        <v>69</v>
      </c>
      <c r="C259" s="18">
        <v>26867.62</v>
      </c>
    </row>
    <row r="260" spans="1:3" ht="16" x14ac:dyDescent="0.2">
      <c r="A260" s="11" t="s">
        <v>93</v>
      </c>
      <c r="B260" s="17">
        <v>43</v>
      </c>
      <c r="C260" s="18">
        <v>16743.59</v>
      </c>
    </row>
    <row r="261" spans="1:3" ht="16" x14ac:dyDescent="0.2">
      <c r="A261" s="11" t="s">
        <v>94</v>
      </c>
      <c r="B261" s="17">
        <v>74</v>
      </c>
      <c r="C261" s="18">
        <v>28814.55</v>
      </c>
    </row>
    <row r="262" spans="1:3" ht="16" x14ac:dyDescent="0.2">
      <c r="A262" s="10" t="s">
        <v>3</v>
      </c>
      <c r="B262" s="13">
        <f>+B258+B259+B260+B261</f>
        <v>1408</v>
      </c>
      <c r="C262" s="12">
        <f>+C258+C259+C260+C261</f>
        <v>548255.21000000008</v>
      </c>
    </row>
    <row r="263" spans="1:3" ht="16" x14ac:dyDescent="0.2">
      <c r="A263" s="11"/>
      <c r="B263" s="17"/>
      <c r="C263" s="18"/>
    </row>
    <row r="264" spans="1:3" s="6" customFormat="1" ht="16" x14ac:dyDescent="0.2">
      <c r="A264" s="10" t="s">
        <v>222</v>
      </c>
      <c r="B264" s="17"/>
      <c r="C264" s="18"/>
    </row>
    <row r="265" spans="1:3" ht="16" x14ac:dyDescent="0.2">
      <c r="A265" s="11" t="s">
        <v>95</v>
      </c>
      <c r="B265" s="17">
        <v>217</v>
      </c>
      <c r="C265" s="18">
        <v>84496.72</v>
      </c>
    </row>
    <row r="266" spans="1:3" ht="16" x14ac:dyDescent="0.2">
      <c r="A266" s="11" t="s">
        <v>223</v>
      </c>
      <c r="B266" s="17">
        <v>17</v>
      </c>
      <c r="C266" s="18">
        <v>6619.56</v>
      </c>
    </row>
    <row r="267" spans="1:3" ht="16" x14ac:dyDescent="0.2">
      <c r="A267" s="11" t="s">
        <v>96</v>
      </c>
      <c r="B267" s="17">
        <v>56</v>
      </c>
      <c r="C267" s="18">
        <v>21805.599999999999</v>
      </c>
    </row>
    <row r="268" spans="1:3" s="6" customFormat="1" ht="16" x14ac:dyDescent="0.2">
      <c r="A268" s="10" t="s">
        <v>3</v>
      </c>
      <c r="B268" s="13">
        <f>+B265+B266+B267</f>
        <v>290</v>
      </c>
      <c r="C268" s="12">
        <f>+C265+C267+C266</f>
        <v>112921.88</v>
      </c>
    </row>
    <row r="269" spans="1:3" ht="16" x14ac:dyDescent="0.2">
      <c r="A269" s="11"/>
      <c r="B269" s="17"/>
      <c r="C269" s="18"/>
    </row>
    <row r="270" spans="1:3" ht="16" x14ac:dyDescent="0.2">
      <c r="A270" s="10" t="s">
        <v>224</v>
      </c>
      <c r="B270" s="17"/>
      <c r="C270" s="18"/>
    </row>
    <row r="271" spans="1:3" ht="16" x14ac:dyDescent="0.2">
      <c r="A271" s="11" t="s">
        <v>97</v>
      </c>
      <c r="B271" s="17">
        <v>12</v>
      </c>
      <c r="C271" s="18">
        <v>4672.63</v>
      </c>
    </row>
    <row r="272" spans="1:3" ht="16" x14ac:dyDescent="0.2">
      <c r="A272" s="11" t="s">
        <v>225</v>
      </c>
      <c r="B272" s="17">
        <v>1</v>
      </c>
      <c r="C272" s="18">
        <v>389.39</v>
      </c>
    </row>
    <row r="273" spans="1:3" ht="16" x14ac:dyDescent="0.2">
      <c r="A273" s="10" t="s">
        <v>3</v>
      </c>
      <c r="B273" s="13">
        <f>+B271+B272</f>
        <v>13</v>
      </c>
      <c r="C273" s="12">
        <f>+C271+C272</f>
        <v>5062.0200000000004</v>
      </c>
    </row>
    <row r="274" spans="1:3" ht="16" x14ac:dyDescent="0.2">
      <c r="A274" s="11"/>
      <c r="B274" s="17"/>
      <c r="C274" s="18"/>
    </row>
    <row r="275" spans="1:3" ht="16" x14ac:dyDescent="0.2">
      <c r="A275" s="10" t="s">
        <v>226</v>
      </c>
      <c r="B275" s="17"/>
      <c r="C275" s="18"/>
    </row>
    <row r="276" spans="1:3" s="6" customFormat="1" ht="16" x14ac:dyDescent="0.2">
      <c r="A276" s="11" t="s">
        <v>98</v>
      </c>
      <c r="B276" s="17">
        <v>1734</v>
      </c>
      <c r="C276" s="18">
        <v>675194.98</v>
      </c>
    </row>
    <row r="277" spans="1:3" ht="16" x14ac:dyDescent="0.2">
      <c r="A277" s="11" t="s">
        <v>227</v>
      </c>
      <c r="B277" s="17">
        <v>21</v>
      </c>
      <c r="C277" s="18">
        <v>8177.1</v>
      </c>
    </row>
    <row r="278" spans="1:3" ht="16" x14ac:dyDescent="0.2">
      <c r="A278" s="11" t="s">
        <v>99</v>
      </c>
      <c r="B278" s="17">
        <v>104</v>
      </c>
      <c r="C278" s="18">
        <v>40496.120000000003</v>
      </c>
    </row>
    <row r="279" spans="1:3" ht="16" x14ac:dyDescent="0.2">
      <c r="A279" s="10" t="s">
        <v>3</v>
      </c>
      <c r="B279" s="13">
        <f>+B276+B277+B278</f>
        <v>1859</v>
      </c>
      <c r="C279" s="12">
        <f>+C276+C277+C278</f>
        <v>723868.2</v>
      </c>
    </row>
    <row r="280" spans="1:3" ht="16" x14ac:dyDescent="0.2">
      <c r="A280" s="11"/>
      <c r="B280" s="17"/>
      <c r="C280" s="18"/>
    </row>
    <row r="281" spans="1:3" ht="16" x14ac:dyDescent="0.2">
      <c r="A281" s="10" t="s">
        <v>228</v>
      </c>
      <c r="B281" s="17"/>
      <c r="C281" s="18"/>
    </row>
    <row r="282" spans="1:3" s="6" customFormat="1" ht="16" x14ac:dyDescent="0.2">
      <c r="A282" s="11" t="s">
        <v>100</v>
      </c>
      <c r="B282" s="17">
        <v>799</v>
      </c>
      <c r="C282" s="18">
        <v>311119.25</v>
      </c>
    </row>
    <row r="283" spans="1:3" ht="16" x14ac:dyDescent="0.2">
      <c r="A283" s="11" t="s">
        <v>101</v>
      </c>
      <c r="B283" s="17">
        <v>67</v>
      </c>
      <c r="C283" s="18">
        <v>26088.85</v>
      </c>
    </row>
    <row r="284" spans="1:3" ht="16" x14ac:dyDescent="0.2">
      <c r="A284" s="10" t="s">
        <v>3</v>
      </c>
      <c r="B284" s="13">
        <f>+B282+B283</f>
        <v>866</v>
      </c>
      <c r="C284" s="12">
        <f>+C282+C283</f>
        <v>337208.1</v>
      </c>
    </row>
    <row r="285" spans="1:3" ht="16" x14ac:dyDescent="0.2">
      <c r="A285" s="11"/>
      <c r="B285" s="17"/>
      <c r="C285" s="18"/>
    </row>
    <row r="286" spans="1:3" ht="16" x14ac:dyDescent="0.2">
      <c r="A286" s="10" t="s">
        <v>229</v>
      </c>
      <c r="B286" s="17"/>
      <c r="C286" s="18"/>
    </row>
    <row r="287" spans="1:3" s="6" customFormat="1" ht="16" x14ac:dyDescent="0.2">
      <c r="A287" s="11" t="s">
        <v>102</v>
      </c>
      <c r="B287" s="17">
        <v>478</v>
      </c>
      <c r="C287" s="18">
        <v>186126.41</v>
      </c>
    </row>
    <row r="288" spans="1:3" ht="16" x14ac:dyDescent="0.2">
      <c r="A288" s="11" t="s">
        <v>230</v>
      </c>
      <c r="B288" s="17">
        <v>0</v>
      </c>
      <c r="C288" s="18">
        <v>0</v>
      </c>
    </row>
    <row r="289" spans="1:3" ht="16" x14ac:dyDescent="0.2">
      <c r="A289" s="10" t="s">
        <v>3</v>
      </c>
      <c r="B289" s="13">
        <f>+B287+B288</f>
        <v>478</v>
      </c>
      <c r="C289" s="12">
        <f>+C287+C288</f>
        <v>186126.41</v>
      </c>
    </row>
    <row r="290" spans="1:3" ht="16" x14ac:dyDescent="0.2">
      <c r="A290" s="11"/>
      <c r="B290" s="17"/>
      <c r="C290" s="18"/>
    </row>
    <row r="291" spans="1:3" ht="16" x14ac:dyDescent="0.2">
      <c r="A291" s="10" t="s">
        <v>231</v>
      </c>
      <c r="B291" s="17"/>
      <c r="C291" s="18"/>
    </row>
    <row r="292" spans="1:3" ht="16" x14ac:dyDescent="0.2">
      <c r="A292" s="11" t="s">
        <v>103</v>
      </c>
      <c r="B292" s="17">
        <v>1682</v>
      </c>
      <c r="C292" s="18">
        <v>654946.91</v>
      </c>
    </row>
    <row r="293" spans="1:3" ht="16" x14ac:dyDescent="0.2">
      <c r="A293" s="11" t="s">
        <v>232</v>
      </c>
      <c r="B293" s="17">
        <v>63</v>
      </c>
      <c r="C293" s="18">
        <v>24531.31</v>
      </c>
    </row>
    <row r="294" spans="1:3" ht="16" x14ac:dyDescent="0.2">
      <c r="A294" s="11" t="s">
        <v>104</v>
      </c>
      <c r="B294" s="17">
        <v>329</v>
      </c>
      <c r="C294" s="18">
        <v>128107.93</v>
      </c>
    </row>
    <row r="295" spans="1:3" ht="16" x14ac:dyDescent="0.2">
      <c r="A295" s="11" t="s">
        <v>105</v>
      </c>
      <c r="B295" s="17">
        <v>191</v>
      </c>
      <c r="C295" s="18">
        <v>74372.69</v>
      </c>
    </row>
    <row r="296" spans="1:3" s="6" customFormat="1" ht="16" x14ac:dyDescent="0.2">
      <c r="A296" s="11" t="s">
        <v>106</v>
      </c>
      <c r="B296" s="17">
        <v>20</v>
      </c>
      <c r="C296" s="18">
        <v>7787.72</v>
      </c>
    </row>
    <row r="297" spans="1:3" ht="16" x14ac:dyDescent="0.2">
      <c r="A297" s="11" t="s">
        <v>233</v>
      </c>
      <c r="B297" s="17">
        <v>34</v>
      </c>
      <c r="C297" s="18">
        <v>13239.12</v>
      </c>
    </row>
    <row r="298" spans="1:3" ht="16" x14ac:dyDescent="0.2">
      <c r="A298" s="11" t="s">
        <v>107</v>
      </c>
      <c r="B298" s="17">
        <v>127</v>
      </c>
      <c r="C298" s="18">
        <v>49452</v>
      </c>
    </row>
    <row r="299" spans="1:3" ht="16" x14ac:dyDescent="0.2">
      <c r="A299" s="11" t="s">
        <v>108</v>
      </c>
      <c r="B299" s="17">
        <v>5</v>
      </c>
      <c r="C299" s="18">
        <v>1946.93</v>
      </c>
    </row>
    <row r="300" spans="1:3" s="6" customFormat="1" ht="16" x14ac:dyDescent="0.2">
      <c r="A300" s="10" t="s">
        <v>3</v>
      </c>
      <c r="B300" s="13">
        <f>+B292+B293+B294+B295+B296+B298+B297+B299</f>
        <v>2451</v>
      </c>
      <c r="C300" s="12">
        <f>+C292+C293+C294+C295+C296+C297+C298+C299</f>
        <v>954384.6100000001</v>
      </c>
    </row>
    <row r="301" spans="1:3" ht="16" x14ac:dyDescent="0.2">
      <c r="A301" s="11"/>
      <c r="B301" s="17"/>
      <c r="C301" s="18"/>
    </row>
    <row r="302" spans="1:3" ht="16" x14ac:dyDescent="0.2">
      <c r="A302" s="10" t="s">
        <v>234</v>
      </c>
      <c r="B302" s="17"/>
      <c r="C302" s="18"/>
    </row>
    <row r="303" spans="1:3" s="6" customFormat="1" ht="16" x14ac:dyDescent="0.2">
      <c r="A303" s="11" t="s">
        <v>235</v>
      </c>
      <c r="B303" s="17">
        <v>446</v>
      </c>
      <c r="C303" s="18">
        <v>173666.07</v>
      </c>
    </row>
    <row r="304" spans="1:3" ht="16" x14ac:dyDescent="0.2">
      <c r="A304" s="11" t="s">
        <v>236</v>
      </c>
      <c r="B304" s="17">
        <v>6</v>
      </c>
      <c r="C304" s="18">
        <v>2336.31</v>
      </c>
    </row>
    <row r="305" spans="1:3" ht="16" x14ac:dyDescent="0.2">
      <c r="A305" s="11" t="s">
        <v>237</v>
      </c>
      <c r="B305" s="17">
        <v>19</v>
      </c>
      <c r="C305" s="18">
        <v>7398.33</v>
      </c>
    </row>
    <row r="306" spans="1:3" s="6" customFormat="1" ht="16" x14ac:dyDescent="0.2">
      <c r="A306" s="11" t="s">
        <v>109</v>
      </c>
      <c r="B306" s="17">
        <v>138</v>
      </c>
      <c r="C306" s="18">
        <v>53735.24</v>
      </c>
    </row>
    <row r="307" spans="1:3" ht="16" x14ac:dyDescent="0.2">
      <c r="A307" s="10" t="s">
        <v>3</v>
      </c>
      <c r="B307" s="13">
        <f>+B303+B304+B305+B306</f>
        <v>609</v>
      </c>
      <c r="C307" s="12">
        <f>+C303+C304+C305+C306</f>
        <v>237135.94999999998</v>
      </c>
    </row>
    <row r="308" spans="1:3" ht="16" x14ac:dyDescent="0.2">
      <c r="A308" s="11"/>
      <c r="B308" s="17"/>
      <c r="C308" s="18"/>
    </row>
    <row r="309" spans="1:3" ht="16" x14ac:dyDescent="0.2">
      <c r="A309" s="10" t="s">
        <v>238</v>
      </c>
      <c r="B309" s="17"/>
      <c r="C309" s="18"/>
    </row>
    <row r="310" spans="1:3" ht="16" x14ac:dyDescent="0.2">
      <c r="A310" s="11" t="s">
        <v>110</v>
      </c>
      <c r="B310" s="17">
        <v>83</v>
      </c>
      <c r="C310" s="18">
        <v>32319.02</v>
      </c>
    </row>
    <row r="311" spans="1:3" ht="16" x14ac:dyDescent="0.2">
      <c r="A311" s="11" t="s">
        <v>239</v>
      </c>
      <c r="B311" s="17">
        <v>14</v>
      </c>
      <c r="C311" s="18">
        <v>5451.4</v>
      </c>
    </row>
    <row r="312" spans="1:3" s="6" customFormat="1" ht="16" x14ac:dyDescent="0.2">
      <c r="A312" s="10" t="s">
        <v>3</v>
      </c>
      <c r="B312" s="13">
        <f>+B310+B311</f>
        <v>97</v>
      </c>
      <c r="C312" s="12">
        <f>+C310+C311</f>
        <v>37770.42</v>
      </c>
    </row>
    <row r="313" spans="1:3" ht="16" x14ac:dyDescent="0.2">
      <c r="A313" s="11"/>
      <c r="B313" s="17"/>
      <c r="C313" s="18"/>
    </row>
    <row r="314" spans="1:3" ht="16" x14ac:dyDescent="0.2">
      <c r="A314" s="10" t="s">
        <v>240</v>
      </c>
      <c r="B314" s="17"/>
      <c r="C314" s="18"/>
    </row>
    <row r="315" spans="1:3" ht="16" x14ac:dyDescent="0.2">
      <c r="A315" s="11" t="s">
        <v>111</v>
      </c>
      <c r="B315" s="17">
        <v>599</v>
      </c>
      <c r="C315" s="18">
        <v>233242.09</v>
      </c>
    </row>
    <row r="316" spans="1:3" ht="16" x14ac:dyDescent="0.2">
      <c r="A316" s="11" t="s">
        <v>112</v>
      </c>
      <c r="B316" s="17">
        <v>3</v>
      </c>
      <c r="C316" s="18">
        <v>1168.1600000000001</v>
      </c>
    </row>
    <row r="317" spans="1:3" s="6" customFormat="1" ht="16" x14ac:dyDescent="0.2">
      <c r="A317" s="11" t="s">
        <v>241</v>
      </c>
      <c r="B317" s="17">
        <v>119</v>
      </c>
      <c r="C317" s="18">
        <v>46336.91</v>
      </c>
    </row>
    <row r="318" spans="1:3" ht="16" x14ac:dyDescent="0.2">
      <c r="A318" s="11" t="s">
        <v>113</v>
      </c>
      <c r="B318" s="17">
        <v>21</v>
      </c>
      <c r="C318" s="18">
        <v>8177.1</v>
      </c>
    </row>
    <row r="319" spans="1:3" ht="16" x14ac:dyDescent="0.2">
      <c r="A319" s="11" t="s">
        <v>242</v>
      </c>
      <c r="B319" s="17">
        <v>45</v>
      </c>
      <c r="C319" s="18">
        <v>17522.36</v>
      </c>
    </row>
    <row r="320" spans="1:3" ht="16" x14ac:dyDescent="0.2">
      <c r="A320" s="11" t="s">
        <v>114</v>
      </c>
      <c r="B320" s="17">
        <v>298</v>
      </c>
      <c r="C320" s="18">
        <v>116036.97</v>
      </c>
    </row>
    <row r="321" spans="1:3" ht="16" x14ac:dyDescent="0.2">
      <c r="A321" s="10" t="s">
        <v>3</v>
      </c>
      <c r="B321" s="13">
        <f>+B315+B316+B317+B319+B318+B320</f>
        <v>1085</v>
      </c>
      <c r="C321" s="12">
        <f>+C315+C316+C317+C318+C319+C320</f>
        <v>422483.58999999997</v>
      </c>
    </row>
    <row r="322" spans="1:3" s="6" customFormat="1" ht="16" x14ac:dyDescent="0.2">
      <c r="A322" s="11"/>
      <c r="B322" s="17"/>
      <c r="C322" s="18"/>
    </row>
    <row r="323" spans="1:3" ht="16" x14ac:dyDescent="0.2">
      <c r="A323" s="10" t="s">
        <v>243</v>
      </c>
      <c r="B323" s="17"/>
      <c r="C323" s="18"/>
    </row>
    <row r="324" spans="1:3" ht="16" x14ac:dyDescent="0.2">
      <c r="A324" s="11" t="s">
        <v>115</v>
      </c>
      <c r="B324" s="17">
        <v>25</v>
      </c>
      <c r="C324" s="18">
        <v>9734.64</v>
      </c>
    </row>
    <row r="325" spans="1:3" ht="16" x14ac:dyDescent="0.2">
      <c r="A325" s="11" t="s">
        <v>116</v>
      </c>
      <c r="B325" s="17">
        <v>3</v>
      </c>
      <c r="C325" s="18">
        <v>1168.1600000000001</v>
      </c>
    </row>
    <row r="326" spans="1:3" ht="16" x14ac:dyDescent="0.2">
      <c r="A326" s="11" t="s">
        <v>244</v>
      </c>
      <c r="B326" s="17">
        <v>170</v>
      </c>
      <c r="C326" s="18">
        <v>66195.59</v>
      </c>
    </row>
    <row r="327" spans="1:3" s="6" customFormat="1" ht="16" x14ac:dyDescent="0.2">
      <c r="A327" s="11" t="s">
        <v>117</v>
      </c>
      <c r="B327" s="17">
        <v>4</v>
      </c>
      <c r="C327" s="18">
        <v>1557.54</v>
      </c>
    </row>
    <row r="328" spans="1:3" ht="16" x14ac:dyDescent="0.2">
      <c r="A328" s="10" t="s">
        <v>3</v>
      </c>
      <c r="B328" s="13">
        <f>+B324+B325+B326+B327</f>
        <v>202</v>
      </c>
      <c r="C328" s="12">
        <f>+C324+C325+C326+C327</f>
        <v>78655.929999999993</v>
      </c>
    </row>
    <row r="329" spans="1:3" ht="16" x14ac:dyDescent="0.2">
      <c r="A329" s="11"/>
      <c r="B329" s="17"/>
      <c r="C329" s="18"/>
    </row>
    <row r="330" spans="1:3" ht="16" x14ac:dyDescent="0.2">
      <c r="A330" s="10" t="s">
        <v>245</v>
      </c>
      <c r="B330" s="17"/>
      <c r="C330" s="18"/>
    </row>
    <row r="331" spans="1:3" s="6" customFormat="1" ht="16" x14ac:dyDescent="0.2">
      <c r="A331" s="11" t="s">
        <v>118</v>
      </c>
      <c r="B331" s="17">
        <v>629</v>
      </c>
      <c r="C331" s="18">
        <v>244923.67</v>
      </c>
    </row>
    <row r="332" spans="1:3" s="6" customFormat="1" ht="16" x14ac:dyDescent="0.2">
      <c r="A332" s="11" t="s">
        <v>246</v>
      </c>
      <c r="B332" s="17">
        <v>14</v>
      </c>
      <c r="C332" s="18">
        <v>5451.4</v>
      </c>
    </row>
    <row r="333" spans="1:3" s="2" customFormat="1" ht="16" x14ac:dyDescent="0.2">
      <c r="A333" s="11" t="s">
        <v>119</v>
      </c>
      <c r="B333" s="17">
        <v>130</v>
      </c>
      <c r="C333" s="18">
        <v>50620.15</v>
      </c>
    </row>
    <row r="334" spans="1:3" ht="16" x14ac:dyDescent="0.2">
      <c r="A334" s="10" t="s">
        <v>3</v>
      </c>
      <c r="B334" s="13">
        <f>+B331+B332+B333</f>
        <v>773</v>
      </c>
      <c r="C334" s="12">
        <f>+C331+C332+C333</f>
        <v>300995.22000000003</v>
      </c>
    </row>
    <row r="335" spans="1:3" ht="16" x14ac:dyDescent="0.2">
      <c r="A335" s="11"/>
      <c r="B335" s="17"/>
      <c r="C335" s="18"/>
    </row>
    <row r="336" spans="1:3" ht="16" x14ac:dyDescent="0.2">
      <c r="A336" s="10" t="s">
        <v>247</v>
      </c>
      <c r="B336" s="17"/>
      <c r="C336" s="18"/>
    </row>
    <row r="337" spans="1:3" ht="16" x14ac:dyDescent="0.2">
      <c r="A337" s="11" t="s">
        <v>120</v>
      </c>
      <c r="B337" s="17">
        <v>5105</v>
      </c>
      <c r="C337" s="18">
        <v>1987814.5</v>
      </c>
    </row>
    <row r="338" spans="1:3" ht="16" x14ac:dyDescent="0.2">
      <c r="A338" s="11" t="s">
        <v>121</v>
      </c>
      <c r="B338" s="17">
        <v>0</v>
      </c>
      <c r="C338" s="18">
        <v>0</v>
      </c>
    </row>
    <row r="339" spans="1:3" ht="16" x14ac:dyDescent="0.2">
      <c r="A339" s="11" t="s">
        <v>122</v>
      </c>
      <c r="B339" s="17">
        <v>138</v>
      </c>
      <c r="C339" s="18">
        <v>53735.24</v>
      </c>
    </row>
    <row r="340" spans="1:3" ht="16" x14ac:dyDescent="0.2">
      <c r="A340" s="11" t="s">
        <v>123</v>
      </c>
      <c r="B340" s="17">
        <v>76</v>
      </c>
      <c r="C340" s="18">
        <v>29593.32</v>
      </c>
    </row>
    <row r="341" spans="1:3" ht="16" x14ac:dyDescent="0.2">
      <c r="A341" s="11" t="s">
        <v>124</v>
      </c>
      <c r="B341" s="17">
        <v>149</v>
      </c>
      <c r="C341" s="18">
        <v>58018.48</v>
      </c>
    </row>
    <row r="342" spans="1:3" ht="16" x14ac:dyDescent="0.2">
      <c r="A342" s="11" t="s">
        <v>248</v>
      </c>
      <c r="B342" s="17">
        <v>490</v>
      </c>
      <c r="C342" s="18">
        <v>190799.04</v>
      </c>
    </row>
    <row r="343" spans="1:3" ht="16" x14ac:dyDescent="0.2">
      <c r="A343" s="11" t="s">
        <v>125</v>
      </c>
      <c r="B343" s="17">
        <v>0</v>
      </c>
      <c r="C343" s="18">
        <v>0</v>
      </c>
    </row>
    <row r="344" spans="1:3" ht="16" x14ac:dyDescent="0.2">
      <c r="A344" s="10" t="s">
        <v>3</v>
      </c>
      <c r="B344" s="13">
        <f>+B337+B338+B339+B340+B341+B342+B343</f>
        <v>5958</v>
      </c>
      <c r="C344" s="12">
        <f>+C337+C338+C339+C341+C340+C342+C343</f>
        <v>2319960.58</v>
      </c>
    </row>
    <row r="345" spans="1:3" ht="16" x14ac:dyDescent="0.2">
      <c r="A345" s="11"/>
      <c r="B345" s="17"/>
      <c r="C345" s="18"/>
    </row>
    <row r="346" spans="1:3" ht="16" x14ac:dyDescent="0.2">
      <c r="A346" s="10" t="s">
        <v>249</v>
      </c>
      <c r="B346" s="17"/>
      <c r="C346" s="18"/>
    </row>
    <row r="347" spans="1:3" ht="16" x14ac:dyDescent="0.2">
      <c r="A347" s="11" t="s">
        <v>250</v>
      </c>
      <c r="B347" s="17">
        <v>381</v>
      </c>
      <c r="C347" s="18">
        <v>148355.99</v>
      </c>
    </row>
    <row r="348" spans="1:3" ht="16" x14ac:dyDescent="0.2">
      <c r="A348" s="11" t="s">
        <v>126</v>
      </c>
      <c r="B348" s="17">
        <v>112</v>
      </c>
      <c r="C348" s="18">
        <v>43611.21</v>
      </c>
    </row>
    <row r="349" spans="1:3" ht="16" x14ac:dyDescent="0.2">
      <c r="A349" s="10" t="s">
        <v>3</v>
      </c>
      <c r="B349" s="13">
        <f>+B347+B348</f>
        <v>493</v>
      </c>
      <c r="C349" s="12">
        <f>+C347+C348</f>
        <v>191967.19999999998</v>
      </c>
    </row>
    <row r="350" spans="1:3" ht="16" x14ac:dyDescent="0.2">
      <c r="A350" s="11"/>
      <c r="B350" s="17"/>
      <c r="C350" s="18"/>
    </row>
    <row r="351" spans="1:3" ht="16" x14ac:dyDescent="0.2">
      <c r="A351" s="10" t="s">
        <v>251</v>
      </c>
      <c r="B351" s="17"/>
      <c r="C351" s="18"/>
    </row>
    <row r="352" spans="1:3" ht="16" x14ac:dyDescent="0.2">
      <c r="A352" s="11" t="s">
        <v>127</v>
      </c>
      <c r="B352" s="17">
        <v>121</v>
      </c>
      <c r="C352" s="18">
        <v>47115.68</v>
      </c>
    </row>
    <row r="353" spans="1:3" ht="16" x14ac:dyDescent="0.2">
      <c r="A353" s="10" t="s">
        <v>3</v>
      </c>
      <c r="B353" s="13">
        <f>+B352</f>
        <v>121</v>
      </c>
      <c r="C353" s="12">
        <f>+C352</f>
        <v>47115.68</v>
      </c>
    </row>
    <row r="354" spans="1:3" ht="16" x14ac:dyDescent="0.2">
      <c r="A354" s="11"/>
      <c r="B354" s="17"/>
      <c r="C354" s="18"/>
    </row>
    <row r="355" spans="1:3" ht="16" x14ac:dyDescent="0.2">
      <c r="A355" s="10" t="s">
        <v>252</v>
      </c>
      <c r="B355" s="17"/>
      <c r="C355" s="18"/>
    </row>
    <row r="356" spans="1:3" ht="16" x14ac:dyDescent="0.2">
      <c r="A356" s="11" t="s">
        <v>253</v>
      </c>
      <c r="B356" s="17">
        <v>9</v>
      </c>
      <c r="C356" s="18">
        <v>3504.47</v>
      </c>
    </row>
    <row r="357" spans="1:3" ht="16" x14ac:dyDescent="0.2">
      <c r="A357" s="10" t="s">
        <v>3</v>
      </c>
      <c r="B357" s="13">
        <f>+B356</f>
        <v>9</v>
      </c>
      <c r="C357" s="12">
        <f>+C356</f>
        <v>3504.47</v>
      </c>
    </row>
    <row r="358" spans="1:3" ht="16" x14ac:dyDescent="0.2">
      <c r="A358" s="11"/>
      <c r="B358" s="17"/>
      <c r="C358" s="18"/>
    </row>
    <row r="359" spans="1:3" ht="16" x14ac:dyDescent="0.2">
      <c r="A359" s="10" t="s">
        <v>254</v>
      </c>
      <c r="B359" s="17"/>
      <c r="C359" s="18"/>
    </row>
    <row r="360" spans="1:3" ht="16" x14ac:dyDescent="0.2">
      <c r="A360" s="11" t="s">
        <v>128</v>
      </c>
      <c r="B360" s="17">
        <v>771</v>
      </c>
      <c r="C360" s="18">
        <v>300216.45</v>
      </c>
    </row>
    <row r="361" spans="1:3" ht="16" x14ac:dyDescent="0.2">
      <c r="A361" s="11" t="s">
        <v>255</v>
      </c>
      <c r="B361" s="17">
        <v>39</v>
      </c>
      <c r="C361" s="18">
        <v>15186.05</v>
      </c>
    </row>
    <row r="362" spans="1:3" ht="16" x14ac:dyDescent="0.2">
      <c r="A362" s="11" t="s">
        <v>129</v>
      </c>
      <c r="B362" s="17">
        <v>90</v>
      </c>
      <c r="C362" s="18">
        <v>35044.720000000001</v>
      </c>
    </row>
    <row r="363" spans="1:3" ht="16" x14ac:dyDescent="0.2">
      <c r="A363" s="11" t="s">
        <v>256</v>
      </c>
      <c r="B363" s="17">
        <v>14</v>
      </c>
      <c r="C363" s="18">
        <v>5451.4</v>
      </c>
    </row>
    <row r="364" spans="1:3" ht="16" x14ac:dyDescent="0.2">
      <c r="A364" s="10" t="s">
        <v>3</v>
      </c>
      <c r="B364" s="13">
        <f>+B360+B361+B362+B363</f>
        <v>914</v>
      </c>
      <c r="C364" s="12">
        <f>+C360+C361+C362+C363</f>
        <v>355898.62</v>
      </c>
    </row>
    <row r="365" spans="1:3" ht="16" x14ac:dyDescent="0.2">
      <c r="A365" s="11"/>
      <c r="B365" s="17"/>
      <c r="C365" s="18"/>
    </row>
    <row r="366" spans="1:3" ht="16" x14ac:dyDescent="0.2">
      <c r="A366" s="10" t="s">
        <v>257</v>
      </c>
      <c r="B366" s="17"/>
      <c r="C366" s="18"/>
    </row>
    <row r="367" spans="1:3" ht="16" x14ac:dyDescent="0.2">
      <c r="A367" s="11" t="s">
        <v>130</v>
      </c>
      <c r="B367" s="17">
        <v>1237</v>
      </c>
      <c r="C367" s="18">
        <v>481670.23</v>
      </c>
    </row>
    <row r="368" spans="1:3" ht="16" x14ac:dyDescent="0.2">
      <c r="A368" s="11" t="s">
        <v>258</v>
      </c>
      <c r="B368" s="17">
        <v>225</v>
      </c>
      <c r="C368" s="18">
        <v>87611.8</v>
      </c>
    </row>
    <row r="369" spans="1:3" ht="16" x14ac:dyDescent="0.2">
      <c r="A369" s="11" t="s">
        <v>131</v>
      </c>
      <c r="B369" s="17">
        <v>44</v>
      </c>
      <c r="C369" s="18">
        <v>17132.98</v>
      </c>
    </row>
    <row r="370" spans="1:3" ht="16" x14ac:dyDescent="0.2">
      <c r="A370" s="10" t="s">
        <v>3</v>
      </c>
      <c r="B370" s="13">
        <f>+B367+B368+B369</f>
        <v>1506</v>
      </c>
      <c r="C370" s="12">
        <f>+C367+C368+C369</f>
        <v>586415.01</v>
      </c>
    </row>
    <row r="371" spans="1:3" ht="16" x14ac:dyDescent="0.2">
      <c r="A371" s="11"/>
      <c r="B371" s="17"/>
      <c r="C371" s="18"/>
    </row>
    <row r="372" spans="1:3" ht="16" x14ac:dyDescent="0.2">
      <c r="A372" s="10" t="s">
        <v>259</v>
      </c>
      <c r="B372" s="17"/>
      <c r="C372" s="18"/>
    </row>
    <row r="373" spans="1:3" ht="16" x14ac:dyDescent="0.2">
      <c r="A373" s="11" t="s">
        <v>132</v>
      </c>
      <c r="B373" s="17">
        <v>159</v>
      </c>
      <c r="C373" s="18">
        <v>61912.34</v>
      </c>
    </row>
    <row r="374" spans="1:3" ht="16" x14ac:dyDescent="0.2">
      <c r="A374" s="11" t="s">
        <v>260</v>
      </c>
      <c r="B374" s="17">
        <v>3</v>
      </c>
      <c r="C374" s="18">
        <v>1168.1600000000001</v>
      </c>
    </row>
    <row r="375" spans="1:3" ht="16" x14ac:dyDescent="0.2">
      <c r="A375" s="11" t="s">
        <v>133</v>
      </c>
      <c r="B375" s="17">
        <v>51</v>
      </c>
      <c r="C375" s="18">
        <v>19858.68</v>
      </c>
    </row>
    <row r="376" spans="1:3" ht="16" x14ac:dyDescent="0.2">
      <c r="A376" s="10" t="s">
        <v>3</v>
      </c>
      <c r="B376" s="13">
        <f>+B373+B374+B375</f>
        <v>213</v>
      </c>
      <c r="C376" s="12">
        <f>+C373+C374+C375</f>
        <v>82939.179999999993</v>
      </c>
    </row>
    <row r="377" spans="1:3" ht="16" x14ac:dyDescent="0.2">
      <c r="A377" s="11"/>
      <c r="B377" s="17"/>
      <c r="C377" s="18"/>
    </row>
    <row r="378" spans="1:3" ht="16" x14ac:dyDescent="0.2">
      <c r="A378" s="10" t="s">
        <v>261</v>
      </c>
      <c r="B378" s="17"/>
      <c r="C378" s="18"/>
    </row>
    <row r="379" spans="1:3" ht="16" x14ac:dyDescent="0.2">
      <c r="A379" s="11" t="s">
        <v>134</v>
      </c>
      <c r="B379" s="17">
        <v>891</v>
      </c>
      <c r="C379" s="18">
        <v>346942.75</v>
      </c>
    </row>
    <row r="380" spans="1:3" ht="16" x14ac:dyDescent="0.2">
      <c r="A380" s="11" t="s">
        <v>262</v>
      </c>
      <c r="B380" s="17">
        <v>13</v>
      </c>
      <c r="C380" s="18">
        <v>5062.0200000000004</v>
      </c>
    </row>
    <row r="381" spans="1:3" ht="16" x14ac:dyDescent="0.2">
      <c r="A381" s="11" t="s">
        <v>135</v>
      </c>
      <c r="B381" s="17">
        <v>41</v>
      </c>
      <c r="C381" s="18">
        <v>15964.82</v>
      </c>
    </row>
    <row r="382" spans="1:3" ht="16" x14ac:dyDescent="0.2">
      <c r="A382" s="10" t="s">
        <v>3</v>
      </c>
      <c r="B382" s="13">
        <f>+B379+B380+B381</f>
        <v>945</v>
      </c>
      <c r="C382" s="12">
        <f>+C379+C380+C381</f>
        <v>367969.59</v>
      </c>
    </row>
    <row r="383" spans="1:3" ht="16" x14ac:dyDescent="0.2">
      <c r="A383" s="11"/>
      <c r="B383" s="17"/>
      <c r="C383" s="18"/>
    </row>
    <row r="384" spans="1:3" ht="16" x14ac:dyDescent="0.2">
      <c r="A384" s="10" t="s">
        <v>263</v>
      </c>
      <c r="B384" s="17"/>
      <c r="C384" s="18"/>
    </row>
    <row r="385" spans="1:3" ht="16" x14ac:dyDescent="0.2">
      <c r="A385" s="11" t="s">
        <v>136</v>
      </c>
      <c r="B385" s="17">
        <v>113</v>
      </c>
      <c r="C385" s="18">
        <v>44000.6</v>
      </c>
    </row>
    <row r="386" spans="1:3" ht="16" x14ac:dyDescent="0.2">
      <c r="A386" s="11" t="s">
        <v>264</v>
      </c>
      <c r="B386" s="17">
        <v>29</v>
      </c>
      <c r="C386" s="18">
        <v>11292.19</v>
      </c>
    </row>
    <row r="387" spans="1:3" ht="16" x14ac:dyDescent="0.2">
      <c r="A387" s="10" t="s">
        <v>3</v>
      </c>
      <c r="B387" s="13">
        <f>+B385+B386</f>
        <v>142</v>
      </c>
      <c r="C387" s="12">
        <f>+C385+C386</f>
        <v>55292.79</v>
      </c>
    </row>
    <row r="388" spans="1:3" ht="16" x14ac:dyDescent="0.2">
      <c r="A388" s="11"/>
      <c r="B388" s="17"/>
      <c r="C388" s="18"/>
    </row>
    <row r="389" spans="1:3" ht="16" x14ac:dyDescent="0.2">
      <c r="A389" s="11"/>
      <c r="B389" s="17"/>
      <c r="C389" s="18"/>
    </row>
    <row r="390" spans="1:3" ht="16" x14ac:dyDescent="0.2">
      <c r="A390" s="28" t="s">
        <v>137</v>
      </c>
      <c r="B390" s="27">
        <f>SUM(B19:B389)</f>
        <v>112274</v>
      </c>
      <c r="C390" s="29">
        <f>SUM(C19:C389)</f>
        <v>43717901.227999985</v>
      </c>
    </row>
    <row r="391" spans="1:3" ht="19" x14ac:dyDescent="0.3">
      <c r="B391" s="19" t="s">
        <v>273</v>
      </c>
      <c r="C391" s="20" t="s">
        <v>273</v>
      </c>
    </row>
  </sheetData>
  <mergeCells count="11">
    <mergeCell ref="A7:C7"/>
    <mergeCell ref="A1:C1"/>
    <mergeCell ref="A2:C2"/>
    <mergeCell ref="A4:C4"/>
    <mergeCell ref="A5:C5"/>
    <mergeCell ref="A6:C6"/>
    <mergeCell ref="A12:C12"/>
    <mergeCell ref="A14:C14"/>
    <mergeCell ref="A15:C15"/>
    <mergeCell ref="A16:C16"/>
    <mergeCell ref="A8:C8"/>
  </mergeCells>
  <phoneticPr fontId="19" type="noConversion"/>
  <hyperlinks>
    <hyperlink ref="A3" r:id="rId1" xr:uid="{00000000-0004-0000-0000-000001000000}"/>
    <hyperlink ref="A10" r:id="rId2" xr:uid="{5DDAFF08-A84D-F64B-B190-30C3439C9CD8}"/>
    <hyperlink ref="A12" r:id="rId3" xr:uid="{00000000-0004-0000-0000-000000000000}"/>
  </hyperlinks>
  <pageMargins left="0.7" right="0.7" top="0.75" bottom="0.75" header="0.3" footer="0.3"/>
  <pageSetup orientation="portrait" verticalDpi="0"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H p B T h 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A o e k 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H p B T i i K R 7 g O A A A A E Q A A A B M A H A B G b 3 J t d W x h c y 9 T Z W N 0 a W 9 u M S 5 t I K I Y A C i g F A A A A A A A A A A A A A A A A A A A A A A A A A A A A C t O T S 7 J z M 9 T C I b Q h t Y A U E s B A i 0 A F A A C A A g A K H p B T h r 1 H x + m A A A A + Q A A A B I A A A A A A A A A A A A A A A A A A A A A A E N v b m Z p Z y 9 Q Y W N r Y W d l L n h t b F B L A Q I t A B Q A A g A I A C h 6 Q U 4 P y u m r p A A A A O k A A A A T A A A A A A A A A A A A A A A A A P I A A A B b Q 2 9 u d G V u d F 9 U e X B l c 1 0 u e G 1 s U E s B A i 0 A F A A C A A g A K H p B T 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D q T m F + q p U I R r N N U W f g L v j d A A A A A A I A A A A A A B B m A A A A A Q A A I A A A A K + o + 9 6 I 2 X P 5 Q g L N D F M z l k 4 X k U 1 i 4 p S x U n E j M q u Z l u x 6 A A A A A A 6 A A A A A A g A A I A A A A E 9 e m 7 T W 6 8 j M t f P 0 o C 5 D 8 a 3 u m A 2 7 L b e B n 7 v 5 U k k Z y b 3 u U A A A A J w S j V B t 9 c x G 4 3 6 D c / c B U s s y 2 J 7 6 i n G F 4 0 6 u A q Q 8 g j b P s N W 4 n I s d N g l + l U q H J I g O y f + w x S + Z b g U J O H Y 3 G C S 1 f B e 4 B H N b J 6 2 q r w R C K g k 3 W 1 S n Q A A A A N u X M g r L p d 0 b 8 I 2 f H 5 M R B e 3 M u i 1 j N C 1 Q 6 P c 6 I v i / 8 8 J j E z m r Y P q z e e K z I W M X / E g k 8 w H E Z R 4 t m v u u e z d 2 X r y M X 0 E = < / D a t a M a s h u p > 
</file>

<file path=customXml/itemProps1.xml><?xml version="1.0" encoding="utf-8"?>
<ds:datastoreItem xmlns:ds="http://schemas.openxmlformats.org/officeDocument/2006/customXml" ds:itemID="{4A50B7EA-F7E7-451E-9CC0-59F631598E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Year 2019</vt:lpstr>
      <vt:lpstr>'Fiscal Year 2019'!distribution_of_students_2017_1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limoges@me.com</dc:creator>
  <cp:lastModifiedBy>Microsoft Office User</cp:lastModifiedBy>
  <dcterms:created xsi:type="dcterms:W3CDTF">2018-05-30T11:53:17Z</dcterms:created>
  <dcterms:modified xsi:type="dcterms:W3CDTF">2021-01-19T17:34:06Z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2018-05-30T11:53:21.2825709Z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