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BC62B773-38E8-4784-9E86-98F049C31C2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nnual Data" sheetId="1" r:id="rId1"/>
    <sheet name="Monthly Data" sheetId="3" r:id="rId2"/>
    <sheet name="Figure 1" sheetId="4" r:id="rId3"/>
    <sheet name="Figure 2" sheetId="23" r:id="rId4"/>
    <sheet name="Figure 3" sheetId="6" r:id="rId5"/>
    <sheet name="Figure 4" sheetId="7" r:id="rId6"/>
    <sheet name="Figure 5" sheetId="8" r:id="rId7"/>
    <sheet name="DATA Figure 6" sheetId="21" r:id="rId8"/>
    <sheet name="Figure 6" sheetId="20" r:id="rId9"/>
    <sheet name="Figure 7" sheetId="9" r:id="rId10"/>
    <sheet name="Figure 8" sheetId="19" r:id="rId11"/>
    <sheet name="Figure 9" sheetId="11" r:id="rId12"/>
    <sheet name="Figure 10" sheetId="12" r:id="rId13"/>
    <sheet name="Figure 11" sheetId="13" r:id="rId14"/>
    <sheet name="Figure 12" sheetId="14" r:id="rId15"/>
    <sheet name="Figure 13" sheetId="16" r:id="rId16"/>
    <sheet name="Figure 14" sheetId="18" r:id="rId17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1" i="23" l="1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D59" i="21" l="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61" i="16" l="1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C60" i="18" l="1"/>
  <c r="B60" i="18"/>
  <c r="B60" i="11" l="1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5" i="9"/>
  <c r="B5" i="9"/>
  <c r="C4" i="9"/>
  <c r="B4" i="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4" i="12" l="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D19" i="12"/>
  <c r="C19" i="12"/>
  <c r="C18" i="12"/>
  <c r="D18" i="12"/>
  <c r="D27" i="14"/>
  <c r="C27" i="14"/>
  <c r="B27" i="14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1" i="14"/>
  <c r="C21" i="14"/>
  <c r="B22" i="14"/>
  <c r="C22" i="14"/>
  <c r="B23" i="14"/>
  <c r="C23" i="14"/>
  <c r="B24" i="14"/>
  <c r="C24" i="14"/>
  <c r="B25" i="14"/>
  <c r="C25" i="14"/>
  <c r="B26" i="14"/>
  <c r="C26" i="14"/>
  <c r="C4" i="14"/>
  <c r="B4" i="14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B5" i="18"/>
  <c r="C5" i="18"/>
  <c r="B6" i="18"/>
  <c r="C6" i="18"/>
  <c r="B7" i="18"/>
  <c r="C7" i="18"/>
  <c r="B8" i="18"/>
  <c r="C8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27" i="18"/>
  <c r="C27" i="18"/>
  <c r="B28" i="18"/>
  <c r="C28" i="18"/>
  <c r="B29" i="18"/>
  <c r="C29" i="18"/>
  <c r="B30" i="18"/>
  <c r="C30" i="18"/>
  <c r="B31" i="18"/>
  <c r="C31" i="18"/>
  <c r="B32" i="18"/>
  <c r="C32" i="18"/>
  <c r="B33" i="18"/>
  <c r="C33" i="18"/>
  <c r="B34" i="18"/>
  <c r="C34" i="18"/>
  <c r="B35" i="18"/>
  <c r="C35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B47" i="18"/>
  <c r="C47" i="18"/>
  <c r="B48" i="18"/>
  <c r="C48" i="18"/>
  <c r="B49" i="18"/>
  <c r="C49" i="18"/>
  <c r="B50" i="18"/>
  <c r="C50" i="18"/>
  <c r="B51" i="18"/>
  <c r="C51" i="18"/>
  <c r="B52" i="18"/>
  <c r="C52" i="18"/>
  <c r="B53" i="18"/>
  <c r="C53" i="18"/>
  <c r="B54" i="18"/>
  <c r="C54" i="18"/>
  <c r="B55" i="18"/>
  <c r="C55" i="18"/>
  <c r="B56" i="18"/>
  <c r="C56" i="18"/>
  <c r="B57" i="18"/>
  <c r="C57" i="18"/>
  <c r="B58" i="18"/>
  <c r="C58" i="18"/>
  <c r="B59" i="18"/>
  <c r="C59" i="18"/>
  <c r="B4" i="18"/>
  <c r="C4" i="18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4" i="14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4" i="12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61" i="8"/>
  <c r="E59" i="21" s="1"/>
  <c r="B60" i="8"/>
  <c r="E58" i="21" s="1"/>
  <c r="B59" i="8"/>
  <c r="E57" i="21" s="1"/>
  <c r="B58" i="8"/>
  <c r="E56" i="21" s="1"/>
  <c r="B57" i="8"/>
  <c r="E55" i="21" s="1"/>
  <c r="B56" i="8"/>
  <c r="E54" i="21" s="1"/>
  <c r="B55" i="8"/>
  <c r="E53" i="21" s="1"/>
  <c r="B54" i="8"/>
  <c r="E52" i="21" s="1"/>
  <c r="B53" i="8"/>
  <c r="E51" i="21" s="1"/>
  <c r="B52" i="8"/>
  <c r="E50" i="21" s="1"/>
  <c r="B51" i="8"/>
  <c r="E49" i="21" s="1"/>
  <c r="B50" i="8"/>
  <c r="E48" i="21" s="1"/>
  <c r="B49" i="8"/>
  <c r="E47" i="21" s="1"/>
  <c r="B48" i="8"/>
  <c r="E46" i="21" s="1"/>
  <c r="B47" i="8"/>
  <c r="E45" i="21" s="1"/>
  <c r="B46" i="8"/>
  <c r="E44" i="21" s="1"/>
  <c r="B45" i="8"/>
  <c r="E43" i="21" s="1"/>
  <c r="B44" i="8"/>
  <c r="E42" i="21" s="1"/>
  <c r="B43" i="8"/>
  <c r="E41" i="21" s="1"/>
  <c r="B42" i="8"/>
  <c r="E40" i="21" s="1"/>
  <c r="B41" i="8"/>
  <c r="E39" i="21" s="1"/>
  <c r="B40" i="8"/>
  <c r="E38" i="21" s="1"/>
  <c r="B39" i="8"/>
  <c r="E37" i="21" s="1"/>
  <c r="B38" i="8"/>
  <c r="E36" i="21" s="1"/>
  <c r="B37" i="8"/>
  <c r="E35" i="21" s="1"/>
  <c r="B36" i="8"/>
  <c r="E34" i="21" s="1"/>
  <c r="B35" i="8"/>
  <c r="E33" i="21" s="1"/>
  <c r="B34" i="8"/>
  <c r="E32" i="21" s="1"/>
  <c r="B33" i="8"/>
  <c r="E31" i="21" s="1"/>
  <c r="B32" i="8"/>
  <c r="E30" i="21" s="1"/>
  <c r="B31" i="8"/>
  <c r="E29" i="21" s="1"/>
  <c r="B30" i="8"/>
  <c r="E28" i="21" s="1"/>
  <c r="B29" i="8"/>
  <c r="E27" i="21" s="1"/>
  <c r="B28" i="8"/>
  <c r="E26" i="21" s="1"/>
  <c r="B27" i="8"/>
  <c r="E25" i="21" s="1"/>
  <c r="B26" i="8"/>
  <c r="E24" i="21" s="1"/>
  <c r="B25" i="8"/>
  <c r="E23" i="21" s="1"/>
  <c r="B24" i="8"/>
  <c r="E22" i="21" s="1"/>
  <c r="B23" i="8"/>
  <c r="E21" i="21" s="1"/>
  <c r="B22" i="8"/>
  <c r="E20" i="21" s="1"/>
  <c r="B21" i="8"/>
  <c r="E19" i="21" s="1"/>
  <c r="B20" i="8"/>
  <c r="E18" i="21" s="1"/>
  <c r="B19" i="8"/>
  <c r="E17" i="21" s="1"/>
  <c r="B18" i="8"/>
  <c r="E16" i="21" s="1"/>
  <c r="B17" i="8"/>
  <c r="E15" i="21" s="1"/>
  <c r="B16" i="8"/>
  <c r="E14" i="21" s="1"/>
  <c r="B15" i="8"/>
  <c r="E13" i="21" s="1"/>
  <c r="B14" i="8"/>
  <c r="E12" i="21" s="1"/>
  <c r="B13" i="8"/>
  <c r="E11" i="21" s="1"/>
  <c r="B12" i="8"/>
  <c r="E10" i="21" s="1"/>
  <c r="B11" i="8"/>
  <c r="E9" i="21" s="1"/>
  <c r="B10" i="8"/>
  <c r="E8" i="21" s="1"/>
  <c r="B9" i="8"/>
  <c r="E7" i="21" s="1"/>
  <c r="B8" i="8"/>
  <c r="E6" i="21" s="1"/>
  <c r="B7" i="8"/>
  <c r="E5" i="21" s="1"/>
  <c r="B6" i="8"/>
  <c r="E4" i="21" s="1"/>
  <c r="B5" i="8"/>
  <c r="E3" i="21" s="1"/>
  <c r="B4" i="8"/>
  <c r="E2" i="21" s="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C4" i="4"/>
  <c r="B4" i="4"/>
  <c r="F6" i="21" l="1"/>
  <c r="C8" i="20" s="1"/>
  <c r="B8" i="20"/>
  <c r="F14" i="21"/>
  <c r="C16" i="20" s="1"/>
  <c r="B16" i="20"/>
  <c r="F22" i="21"/>
  <c r="C24" i="20" s="1"/>
  <c r="B24" i="20"/>
  <c r="F30" i="21"/>
  <c r="C32" i="20" s="1"/>
  <c r="B32" i="20"/>
  <c r="F38" i="21"/>
  <c r="C40" i="20" s="1"/>
  <c r="B40" i="20"/>
  <c r="F46" i="21"/>
  <c r="C48" i="20" s="1"/>
  <c r="B48" i="20"/>
  <c r="F54" i="21"/>
  <c r="C56" i="20" s="1"/>
  <c r="B56" i="20"/>
  <c r="F7" i="21"/>
  <c r="C9" i="20" s="1"/>
  <c r="B9" i="20"/>
  <c r="F15" i="21"/>
  <c r="C17" i="20" s="1"/>
  <c r="B17" i="20"/>
  <c r="F23" i="21"/>
  <c r="C25" i="20" s="1"/>
  <c r="B25" i="20"/>
  <c r="F31" i="21"/>
  <c r="C33" i="20" s="1"/>
  <c r="B33" i="20"/>
  <c r="F39" i="21"/>
  <c r="C41" i="20" s="1"/>
  <c r="B41" i="20"/>
  <c r="F47" i="21"/>
  <c r="C49" i="20" s="1"/>
  <c r="B49" i="20"/>
  <c r="F55" i="21"/>
  <c r="C57" i="20" s="1"/>
  <c r="B57" i="20"/>
  <c r="B6" i="20"/>
  <c r="F4" i="21"/>
  <c r="C6" i="20" s="1"/>
  <c r="B10" i="20"/>
  <c r="F8" i="21"/>
  <c r="C10" i="20" s="1"/>
  <c r="B14" i="20"/>
  <c r="F12" i="21"/>
  <c r="C14" i="20" s="1"/>
  <c r="B18" i="20"/>
  <c r="F16" i="21"/>
  <c r="C18" i="20" s="1"/>
  <c r="B22" i="20"/>
  <c r="F20" i="21"/>
  <c r="C22" i="20" s="1"/>
  <c r="B26" i="20"/>
  <c r="F24" i="21"/>
  <c r="C26" i="20" s="1"/>
  <c r="B30" i="20"/>
  <c r="F28" i="21"/>
  <c r="C30" i="20" s="1"/>
  <c r="B34" i="20"/>
  <c r="F32" i="21"/>
  <c r="C34" i="20" s="1"/>
  <c r="B38" i="20"/>
  <c r="F36" i="21"/>
  <c r="C38" i="20" s="1"/>
  <c r="B42" i="20"/>
  <c r="F40" i="21"/>
  <c r="C42" i="20" s="1"/>
  <c r="B46" i="20"/>
  <c r="F44" i="21"/>
  <c r="C46" i="20" s="1"/>
  <c r="B50" i="20"/>
  <c r="F48" i="21"/>
  <c r="C50" i="20" s="1"/>
  <c r="B54" i="20"/>
  <c r="F52" i="21"/>
  <c r="C54" i="20" s="1"/>
  <c r="B58" i="20"/>
  <c r="F56" i="21"/>
  <c r="C58" i="20" s="1"/>
  <c r="F2" i="21"/>
  <c r="C4" i="20" s="1"/>
  <c r="B4" i="20"/>
  <c r="F10" i="21"/>
  <c r="C12" i="20" s="1"/>
  <c r="B12" i="20"/>
  <c r="F18" i="21"/>
  <c r="C20" i="20" s="1"/>
  <c r="B20" i="20"/>
  <c r="F26" i="21"/>
  <c r="C28" i="20" s="1"/>
  <c r="B28" i="20"/>
  <c r="F34" i="21"/>
  <c r="C36" i="20" s="1"/>
  <c r="B36" i="20"/>
  <c r="F42" i="21"/>
  <c r="C44" i="20" s="1"/>
  <c r="B44" i="20"/>
  <c r="F50" i="21"/>
  <c r="C52" i="20" s="1"/>
  <c r="B52" i="20"/>
  <c r="F58" i="21"/>
  <c r="C60" i="20" s="1"/>
  <c r="B60" i="20"/>
  <c r="F3" i="21"/>
  <c r="C5" i="20" s="1"/>
  <c r="B5" i="20"/>
  <c r="F11" i="21"/>
  <c r="C13" i="20" s="1"/>
  <c r="B13" i="20"/>
  <c r="F19" i="21"/>
  <c r="C21" i="20" s="1"/>
  <c r="B21" i="20"/>
  <c r="F27" i="21"/>
  <c r="C29" i="20" s="1"/>
  <c r="B29" i="20"/>
  <c r="F35" i="21"/>
  <c r="C37" i="20" s="1"/>
  <c r="B37" i="20"/>
  <c r="F43" i="21"/>
  <c r="C45" i="20" s="1"/>
  <c r="B45" i="20"/>
  <c r="F51" i="21"/>
  <c r="C53" i="20" s="1"/>
  <c r="B53" i="20"/>
  <c r="F59" i="21"/>
  <c r="C61" i="20" s="1"/>
  <c r="B61" i="20"/>
  <c r="B7" i="20"/>
  <c r="F5" i="21"/>
  <c r="C7" i="20" s="1"/>
  <c r="B11" i="20"/>
  <c r="F9" i="21"/>
  <c r="C11" i="20" s="1"/>
  <c r="B15" i="20"/>
  <c r="F13" i="21"/>
  <c r="C15" i="20" s="1"/>
  <c r="B19" i="20"/>
  <c r="F17" i="21"/>
  <c r="C19" i="20" s="1"/>
  <c r="B23" i="20"/>
  <c r="F21" i="21"/>
  <c r="C23" i="20" s="1"/>
  <c r="B27" i="20"/>
  <c r="F25" i="21"/>
  <c r="C27" i="20" s="1"/>
  <c r="B31" i="20"/>
  <c r="F29" i="21"/>
  <c r="C31" i="20" s="1"/>
  <c r="B35" i="20"/>
  <c r="F33" i="21"/>
  <c r="C35" i="20" s="1"/>
  <c r="B39" i="20"/>
  <c r="F37" i="21"/>
  <c r="C39" i="20" s="1"/>
  <c r="B43" i="20"/>
  <c r="F41" i="21"/>
  <c r="C43" i="20" s="1"/>
  <c r="B47" i="20"/>
  <c r="F45" i="21"/>
  <c r="C47" i="20" s="1"/>
  <c r="B51" i="20"/>
  <c r="F49" i="21"/>
  <c r="C51" i="20" s="1"/>
  <c r="B55" i="20"/>
  <c r="F53" i="21"/>
  <c r="C55" i="20" s="1"/>
  <c r="B59" i="20"/>
  <c r="F57" i="21"/>
  <c r="C59" i="20" s="1"/>
</calcChain>
</file>

<file path=xl/sharedStrings.xml><?xml version="1.0" encoding="utf-8"?>
<sst xmlns="http://schemas.openxmlformats.org/spreadsheetml/2006/main" count="1507" uniqueCount="161">
  <si>
    <t>Figure 1</t>
  </si>
  <si>
    <t>2% annual growth</t>
  </si>
  <si>
    <t>ARGENTINA</t>
  </si>
  <si>
    <t>Figure 2</t>
  </si>
  <si>
    <t>Figure 3</t>
  </si>
  <si>
    <t>Inflation rate (%)</t>
  </si>
  <si>
    <t>Deficit (% GDP)</t>
  </si>
  <si>
    <t>Figure 4</t>
  </si>
  <si>
    <t>Figure 5</t>
  </si>
  <si>
    <t>Public debt (% GDP)</t>
  </si>
  <si>
    <t>Log of pc real GDP</t>
  </si>
  <si>
    <t>Figure 6</t>
  </si>
  <si>
    <t>Figure 8</t>
  </si>
  <si>
    <t>Interest payments (% GDP)</t>
  </si>
  <si>
    <t>Exchange rate (USD in pesos)</t>
  </si>
  <si>
    <t>Int reserves (thousand USD)</t>
  </si>
  <si>
    <t>Other CB assets (thousand USD)</t>
  </si>
  <si>
    <t xml:space="preserve"> Financial exposure (% GDP)</t>
  </si>
  <si>
    <t>Figure 10</t>
  </si>
  <si>
    <t>Figure 12</t>
  </si>
  <si>
    <t>Figure 13</t>
  </si>
  <si>
    <t>Figure 9 / Figure 11</t>
  </si>
  <si>
    <t>Central Bank Liabilities / Liabilities of Financial Sector</t>
  </si>
  <si>
    <t>Actual Debt (% of GDP)</t>
  </si>
  <si>
    <t>Simulated Debt (% of GDP)</t>
  </si>
  <si>
    <t>Public debt (million 1996 USD)</t>
  </si>
  <si>
    <t>Foreign currency + indexed (% of total)</t>
  </si>
  <si>
    <t>Foreign currency (% of total)</t>
  </si>
  <si>
    <t>Title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</si>
  <si>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</si>
  <si>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</si>
  <si>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</si>
  <si>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</si>
  <si>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</si>
  <si>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</si>
  <si>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</si>
  <si>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</si>
  <si>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</si>
  <si>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</si>
  <si>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</si>
  <si>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</si>
  <si>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</si>
  <si>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</si>
  <si>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</si>
  <si>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</si>
  <si>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</si>
  <si>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</si>
  <si>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</si>
  <si>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</si>
  <si>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</si>
  <si>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</si>
  <si>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</si>
  <si>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</si>
  <si>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</si>
  <si>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</si>
  <si>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</si>
  <si>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</si>
  <si>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</si>
  <si>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</si>
  <si>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</si>
  <si>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</si>
  <si>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</si>
  <si>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</si>
  <si>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</si>
  <si>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</si>
  <si>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</si>
  <si>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</si>
  <si>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</si>
  <si>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</si>
  <si>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</si>
  <si>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</si>
  <si>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</si>
  <si>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</si>
  <si>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</si>
  <si>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</si>
  <si>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</si>
  <si>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</si>
  <si>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</si>
  <si>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</si>
  <si>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</si>
  <si>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</si>
  <si>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</si>
  <si>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</si>
  <si>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</si>
  <si>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</si>
  <si>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</si>
  <si>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</si>
  <si>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Jan-1961</t>
  </si>
  <si>
    <t>Feb-1961</t>
  </si>
  <si>
    <t>Mar-1961</t>
  </si>
  <si>
    <t>Apr-1961</t>
  </si>
  <si>
    <t>Jun-1961</t>
  </si>
  <si>
    <t>Jul-1961</t>
  </si>
  <si>
    <t>Aug-1961</t>
  </si>
  <si>
    <t>Sep-1961</t>
  </si>
  <si>
    <t>Oct-1961</t>
  </si>
  <si>
    <t>Nov-1961</t>
  </si>
  <si>
    <t>Dec-1961</t>
  </si>
  <si>
    <t>Jan-1962</t>
  </si>
  <si>
    <t>Feb-1962</t>
  </si>
  <si>
    <t>Mar-1962</t>
  </si>
  <si>
    <t>Apr-1962</t>
  </si>
  <si>
    <t>Jul-1979</t>
  </si>
  <si>
    <t>Aug-1979</t>
  </si>
  <si>
    <t>Sep-1979</t>
  </si>
  <si>
    <t>Oct-1979</t>
  </si>
  <si>
    <t>Nov-1979</t>
  </si>
  <si>
    <t>Dec-1979</t>
  </si>
  <si>
    <t>Jan-1980</t>
  </si>
  <si>
    <t>Feb-1980</t>
  </si>
  <si>
    <t>Mar-1980</t>
  </si>
  <si>
    <t>Apr-1980</t>
  </si>
  <si>
    <t>May-1980</t>
  </si>
  <si>
    <t>Jun-1980</t>
  </si>
  <si>
    <t>Jul-1980</t>
  </si>
  <si>
    <t>Aug-1980</t>
  </si>
  <si>
    <t>Sep-1980</t>
  </si>
  <si>
    <t>Oct-1980</t>
  </si>
  <si>
    <t>Nov-1980</t>
  </si>
  <si>
    <t>Dec-1981</t>
  </si>
  <si>
    <t>Jan-1981</t>
  </si>
  <si>
    <t>Feb-1981</t>
  </si>
  <si>
    <t>Mar-1981</t>
  </si>
  <si>
    <t>Apr-1981</t>
  </si>
  <si>
    <t>May-1981</t>
  </si>
  <si>
    <t>Jun-1981</t>
  </si>
  <si>
    <t>Int reserves (Jan-61 same as other CB assets)</t>
  </si>
  <si>
    <t>Log of per-capita GDP</t>
  </si>
  <si>
    <t>GDP</t>
  </si>
  <si>
    <t>1981, BoP crisis (billion USD, ER in pesos/USD)</t>
  </si>
  <si>
    <t>1962 BoP crisis (billion USD, ER in pesos/USD)</t>
  </si>
  <si>
    <t>Inflation, log scale</t>
  </si>
  <si>
    <t>May-1961</t>
  </si>
  <si>
    <t>2% trend</t>
  </si>
  <si>
    <t>Government deficit, percent of GDP</t>
  </si>
  <si>
    <t>Total public debt, 1996 billion US dollars</t>
  </si>
  <si>
    <t>Total public debt, percent of GDP</t>
  </si>
  <si>
    <t>Types of public debt, percent of total public debt</t>
  </si>
  <si>
    <t>Interest payments, percent of GDP</t>
  </si>
  <si>
    <t>Financial exposure as a fraction of GDP</t>
  </si>
  <si>
    <t>Central bank liabilities, percent of liabilities of financial sector</t>
  </si>
  <si>
    <t>Simulated vs actual debt, percent of GDP</t>
  </si>
  <si>
    <t>actual</t>
  </si>
  <si>
    <t>simulated</t>
  </si>
  <si>
    <t>reserves</t>
  </si>
  <si>
    <t>other CB assets</t>
  </si>
  <si>
    <t>exchange rate (right axis)</t>
  </si>
  <si>
    <t>foreign currency + indexed</t>
  </si>
  <si>
    <t>foreign currency</t>
  </si>
  <si>
    <t>Simulated public national debt fixing the RER, percent of GDP</t>
  </si>
  <si>
    <t>fixed RER</t>
  </si>
  <si>
    <t>Figure 7</t>
  </si>
  <si>
    <t>Short-term public debt (% total debt)</t>
  </si>
  <si>
    <t>short</t>
  </si>
  <si>
    <t>Short-term public debt, percent of total</t>
  </si>
  <si>
    <t>CPI</t>
  </si>
  <si>
    <t>Fixed RER old</t>
  </si>
  <si>
    <t>Actual old</t>
  </si>
  <si>
    <t>factor</t>
  </si>
  <si>
    <t>Actual new</t>
  </si>
  <si>
    <t>Fixed RER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</si>
</sst>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7" fontId="0" fillId="0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0" borderId="0" xfId="0"/>
    <xf numFmtId="1" fontId="0" fillId="0" borderId="0" xfId="0" applyNumberFormat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1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  <cellStyle name="Percent 2" xfId="10" xr:uid="{00000000-0005-0000-0000-00000A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6'!$B$3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6'!$B$4:$B$61</c:f>
              <c:numCache>
                <c:formatCode>General</c:formatCode>
                <c:ptCount val="58"/>
                <c:pt idx="0">
                  <c:v>9.3020045091146919</c:v>
                </c:pt>
                <c:pt idx="1">
                  <c:v>9.766547153801417</c:v>
                </c:pt>
                <c:pt idx="2">
                  <c:v>21.009951110875171</c:v>
                </c:pt>
                <c:pt idx="3">
                  <c:v>21.662047063720401</c:v>
                </c:pt>
                <c:pt idx="4">
                  <c:v>16.841298671792341</c:v>
                </c:pt>
                <c:pt idx="5">
                  <c:v>17.697729524122245</c:v>
                </c:pt>
                <c:pt idx="6">
                  <c:v>15.098083339247982</c:v>
                </c:pt>
                <c:pt idx="7">
                  <c:v>15.580249291381346</c:v>
                </c:pt>
                <c:pt idx="8">
                  <c:v>15.330044590229255</c:v>
                </c:pt>
                <c:pt idx="9">
                  <c:v>14.22051231997826</c:v>
                </c:pt>
                <c:pt idx="10">
                  <c:v>14.374000560598187</c:v>
                </c:pt>
                <c:pt idx="11">
                  <c:v>17.626653668968121</c:v>
                </c:pt>
                <c:pt idx="12">
                  <c:v>19.9651083667625</c:v>
                </c:pt>
                <c:pt idx="13">
                  <c:v>15.880657487718109</c:v>
                </c:pt>
                <c:pt idx="14">
                  <c:v>17.860352268720771</c:v>
                </c:pt>
                <c:pt idx="15">
                  <c:v>24.01272493517121</c:v>
                </c:pt>
                <c:pt idx="16">
                  <c:v>21.319170476799343</c:v>
                </c:pt>
                <c:pt idx="17">
                  <c:v>13.275722369393453</c:v>
                </c:pt>
                <c:pt idx="18">
                  <c:v>16.747921993994709</c:v>
                </c:pt>
                <c:pt idx="19">
                  <c:v>15.147586026710226</c:v>
                </c:pt>
                <c:pt idx="20">
                  <c:v>14.854913178964042</c:v>
                </c:pt>
                <c:pt idx="21">
                  <c:v>31.593042176507147</c:v>
                </c:pt>
                <c:pt idx="22">
                  <c:v>72.070575212825432</c:v>
                </c:pt>
                <c:pt idx="23">
                  <c:v>68.267139516784255</c:v>
                </c:pt>
                <c:pt idx="24">
                  <c:v>57.526579424109457</c:v>
                </c:pt>
                <c:pt idx="25">
                  <c:v>70.146992907947705</c:v>
                </c:pt>
                <c:pt idx="26">
                  <c:v>59.609136679634197</c:v>
                </c:pt>
                <c:pt idx="27">
                  <c:v>76.234610999052336</c:v>
                </c:pt>
                <c:pt idx="28">
                  <c:v>66.551470341594481</c:v>
                </c:pt>
                <c:pt idx="29">
                  <c:v>99.44819506320421</c:v>
                </c:pt>
                <c:pt idx="30">
                  <c:v>43.234219186439823</c:v>
                </c:pt>
                <c:pt idx="31">
                  <c:v>28.679511943267645</c:v>
                </c:pt>
                <c:pt idx="32">
                  <c:v>25.30804625773515</c:v>
                </c:pt>
                <c:pt idx="33">
                  <c:v>26.051775210477619</c:v>
                </c:pt>
                <c:pt idx="34">
                  <c:v>28.458049244370304</c:v>
                </c:pt>
                <c:pt idx="35">
                  <c:v>28.39574130027961</c:v>
                </c:pt>
                <c:pt idx="36">
                  <c:v>33.609642189168476</c:v>
                </c:pt>
                <c:pt idx="37">
                  <c:v>32.090994354237523</c:v>
                </c:pt>
                <c:pt idx="38">
                  <c:v>35.021774733940035</c:v>
                </c:pt>
                <c:pt idx="39">
                  <c:v>40.736617799153294</c:v>
                </c:pt>
                <c:pt idx="40">
                  <c:v>44.333958747547946</c:v>
                </c:pt>
                <c:pt idx="41">
                  <c:v>53.572321767208763</c:v>
                </c:pt>
                <c:pt idx="42">
                  <c:v>150.47388198264778</c:v>
                </c:pt>
                <c:pt idx="43">
                  <c:v>122.3095246151881</c:v>
                </c:pt>
                <c:pt idx="44">
                  <c:v>107.37495822352155</c:v>
                </c:pt>
                <c:pt idx="45">
                  <c:v>82.507260696384392</c:v>
                </c:pt>
                <c:pt idx="46">
                  <c:v>74.828041362601581</c:v>
                </c:pt>
                <c:pt idx="47">
                  <c:v>64.60264995862056</c:v>
                </c:pt>
                <c:pt idx="48">
                  <c:v>51.703046349437898</c:v>
                </c:pt>
                <c:pt idx="49">
                  <c:v>57.603465168606917</c:v>
                </c:pt>
                <c:pt idx="50">
                  <c:v>42.525338837512329</c:v>
                </c:pt>
                <c:pt idx="51">
                  <c:v>38.227000690697515</c:v>
                </c:pt>
                <c:pt idx="52">
                  <c:v>43.89953552420463</c:v>
                </c:pt>
                <c:pt idx="53">
                  <c:v>53.260915488205072</c:v>
                </c:pt>
                <c:pt idx="54">
                  <c:v>59.783596959504784</c:v>
                </c:pt>
                <c:pt idx="55">
                  <c:v>54.693928142729689</c:v>
                </c:pt>
                <c:pt idx="56">
                  <c:v>50.550556016472626</c:v>
                </c:pt>
                <c:pt idx="57">
                  <c:v>52.936610313476393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4-4D49-B8CA-CF1C59D581D9}"/>
            </c:ext>
          </c:extLst>
        </c:ser>
        <c:ser>
          <c:idx val="1"/>
          <c:order val="1"/>
          <c:tx>
            <c:strRef>
              <c:f>'Figure 6'!$C$3</c:f>
              <c:strCache>
                <c:ptCount val="1"/>
                <c:pt idx="0">
                  <c:v>fixed RER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6'!$C$4:$C$61</c:f>
              <c:numCache>
                <c:formatCode>General</c:formatCode>
                <c:ptCount val="58"/>
                <c:pt idx="0">
                  <c:v>5.1674624121337853</c:v>
                </c:pt>
                <c:pt idx="1">
                  <c:v>6.0743101001264233</c:v>
                </c:pt>
                <c:pt idx="2">
                  <c:v>12.621936023159297</c:v>
                </c:pt>
                <c:pt idx="3">
                  <c:v>12.773556763195984</c:v>
                </c:pt>
                <c:pt idx="4">
                  <c:v>10.664304021888348</c:v>
                </c:pt>
                <c:pt idx="5">
                  <c:v>9.6044560121406697</c:v>
                </c:pt>
                <c:pt idx="6">
                  <c:v>10.240748386905956</c:v>
                </c:pt>
                <c:pt idx="7">
                  <c:v>9.4226674878334311</c:v>
                </c:pt>
                <c:pt idx="8">
                  <c:v>9.3537744393096176</c:v>
                </c:pt>
                <c:pt idx="9">
                  <c:v>8.7365431205584194</c:v>
                </c:pt>
                <c:pt idx="10">
                  <c:v>9.3545117337860013</c:v>
                </c:pt>
                <c:pt idx="11">
                  <c:v>10.776457719336491</c:v>
                </c:pt>
                <c:pt idx="12">
                  <c:v>9.6845931791809861</c:v>
                </c:pt>
                <c:pt idx="13">
                  <c:v>9.1934338415049943</c:v>
                </c:pt>
                <c:pt idx="14">
                  <c:v>8.1752390255556673</c:v>
                </c:pt>
                <c:pt idx="15">
                  <c:v>7.8099349252033736</c:v>
                </c:pt>
                <c:pt idx="16">
                  <c:v>12.728131385411231</c:v>
                </c:pt>
                <c:pt idx="17">
                  <c:v>10.505952359358924</c:v>
                </c:pt>
                <c:pt idx="18">
                  <c:v>15.406596131525067</c:v>
                </c:pt>
                <c:pt idx="19">
                  <c:v>17.689062882873596</c:v>
                </c:pt>
                <c:pt idx="20">
                  <c:v>20.329403381400475</c:v>
                </c:pt>
                <c:pt idx="21">
                  <c:v>27.816205663872662</c:v>
                </c:pt>
                <c:pt idx="22">
                  <c:v>28.431580234983688</c:v>
                </c:pt>
                <c:pt idx="23">
                  <c:v>25.789682886799536</c:v>
                </c:pt>
                <c:pt idx="24">
                  <c:v>25.090773840913805</c:v>
                </c:pt>
                <c:pt idx="25">
                  <c:v>28.104677721007082</c:v>
                </c:pt>
                <c:pt idx="26">
                  <c:v>29.723255515588185</c:v>
                </c:pt>
                <c:pt idx="27">
                  <c:v>34.444096126803949</c:v>
                </c:pt>
                <c:pt idx="28">
                  <c:v>31.77115572147644</c:v>
                </c:pt>
                <c:pt idx="29">
                  <c:v>42.657331396671267</c:v>
                </c:pt>
                <c:pt idx="30">
                  <c:v>30.635492201384928</c:v>
                </c:pt>
                <c:pt idx="31">
                  <c:v>26.742951309997569</c:v>
                </c:pt>
                <c:pt idx="32">
                  <c:v>27.944355784124049</c:v>
                </c:pt>
                <c:pt idx="33">
                  <c:v>30.466189086220062</c:v>
                </c:pt>
                <c:pt idx="34">
                  <c:v>33.40134505322181</c:v>
                </c:pt>
                <c:pt idx="35">
                  <c:v>33.785747168668834</c:v>
                </c:pt>
                <c:pt idx="36">
                  <c:v>39.034326699552722</c:v>
                </c:pt>
                <c:pt idx="37">
                  <c:v>36.769682744574339</c:v>
                </c:pt>
                <c:pt idx="38">
                  <c:v>38.978781591309385</c:v>
                </c:pt>
                <c:pt idx="39">
                  <c:v>43.997121676548417</c:v>
                </c:pt>
                <c:pt idx="40">
                  <c:v>46.014467251666652</c:v>
                </c:pt>
                <c:pt idx="41">
                  <c:v>53.572321767208756</c:v>
                </c:pt>
                <c:pt idx="42">
                  <c:v>80.049129871986437</c:v>
                </c:pt>
                <c:pt idx="43">
                  <c:v>72.699087432346019</c:v>
                </c:pt>
                <c:pt idx="44">
                  <c:v>65.356289285130842</c:v>
                </c:pt>
                <c:pt idx="45">
                  <c:v>60.034066342975542</c:v>
                </c:pt>
                <c:pt idx="46">
                  <c:v>53.873445467399137</c:v>
                </c:pt>
                <c:pt idx="47">
                  <c:v>49.858085187061391</c:v>
                </c:pt>
                <c:pt idx="48">
                  <c:v>45.49698256284718</c:v>
                </c:pt>
                <c:pt idx="49">
                  <c:v>48.130108417704413</c:v>
                </c:pt>
                <c:pt idx="50">
                  <c:v>39.290454613563718</c:v>
                </c:pt>
                <c:pt idx="51">
                  <c:v>38.851189343340224</c:v>
                </c:pt>
                <c:pt idx="52">
                  <c:v>43.071042112138549</c:v>
                </c:pt>
                <c:pt idx="53">
                  <c:v>45.201151748520587</c:v>
                </c:pt>
                <c:pt idx="54">
                  <c:v>45.279639033765051</c:v>
                </c:pt>
                <c:pt idx="55">
                  <c:v>43.175523996067398</c:v>
                </c:pt>
                <c:pt idx="56">
                  <c:v>47.821599997754049</c:v>
                </c:pt>
                <c:pt idx="57">
                  <c:v>52.287731474253562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4-4D49-B8CA-CF1C59D5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571055"/>
        <c:axId val="1158245839"/>
      </c:lineChart>
      <c:catAx>
        <c:axId val="13795710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245839"/>
        <c:crosses val="autoZero"/>
        <c:auto val="1"/>
        <c:lblAlgn val="ctr"/>
        <c:lblOffset val="100"/>
        <c:noMultiLvlLbl val="0"/>
      </c:catAx>
      <c:valAx>
        <c:axId val="115824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57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674370</xdr:colOff>
      <xdr:row>41</xdr:row>
      <xdr:rowOff>22860</xdr:rowOff>
    </xdr:from>
    <xdr:to>
      <xdr:col>13</xdr:col>
      <xdr:colOff>445770</xdr:colOff>
      <xdr:row>54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080A04-456F-449C-8394-94C0B3882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1048576"/>
    </sheetView>
  </sheetViews>
  <sheetFormatPr defaultColWidth="11" defaultRowHeight="15.6" x14ac:dyDescent="0.3"/>
  <cols>
    <col min="1" max="1" width="11.09765625" bestFit="1" customWidth="1"/>
    <col min="2" max="2" width="16.09765625" bestFit="1" customWidth="1"/>
    <col min="3" max="3" width="16" bestFit="1" customWidth="1"/>
    <col min="4" max="4" width="15" style="1" bestFit="1" customWidth="1"/>
    <col min="5" max="5" width="13.5" style="1" bestFit="1" customWidth="1"/>
    <col min="6" max="6" width="26" style="1" bestFit="1" customWidth="1"/>
    <col min="7" max="7" width="17.5" bestFit="1" customWidth="1"/>
    <col min="8" max="8" width="32.59765625" style="1" bestFit="1" customWidth="1"/>
    <col min="9" max="9" width="24.3984375" style="1" bestFit="1" customWidth="1"/>
    <col min="10" max="10" width="31" style="1" bestFit="1" customWidth="1"/>
    <col min="11" max="11" width="23.09765625" style="1" bestFit="1" customWidth="1"/>
    <col min="12" max="12" width="23.8984375" bestFit="1" customWidth="1"/>
    <col min="13" max="13" width="44.09765625" bestFit="1" customWidth="1"/>
    <col min="14" max="14" width="20" bestFit="1" customWidth="1"/>
    <col min="15" max="15" width="23" bestFit="1" customWidth="1"/>
  </cols>
  <sheetData>
    <row r="1" spans="1:15" s="2" customFormat="1" x14ac:dyDescent="0.3">
      <c r="A1" s="21" t="s">
        <v>2</v>
      </c>
      <c r="B1" s="20" t="s">
        <v>0</v>
      </c>
      <c r="C1" s="20"/>
      <c r="D1" s="3" t="s">
        <v>3</v>
      </c>
      <c r="E1" s="3" t="s">
        <v>4</v>
      </c>
      <c r="F1" s="3" t="s">
        <v>7</v>
      </c>
      <c r="G1" s="3" t="s">
        <v>8</v>
      </c>
      <c r="H1" s="20" t="s">
        <v>11</v>
      </c>
      <c r="I1" s="20"/>
      <c r="J1" s="18" t="s">
        <v>151</v>
      </c>
      <c r="K1" s="3" t="s">
        <v>12</v>
      </c>
      <c r="L1" s="18" t="s">
        <v>18</v>
      </c>
      <c r="M1" s="3" t="s">
        <v>19</v>
      </c>
      <c r="N1" s="20" t="s">
        <v>20</v>
      </c>
      <c r="O1" s="20"/>
    </row>
    <row r="2" spans="1:15" s="1" customFormat="1" x14ac:dyDescent="0.3">
      <c r="A2" s="21"/>
      <c r="B2" s="1" t="s">
        <v>10</v>
      </c>
      <c r="C2" s="1" t="s">
        <v>1</v>
      </c>
      <c r="D2" s="1" t="s">
        <v>5</v>
      </c>
      <c r="E2" s="1" t="s">
        <v>6</v>
      </c>
      <c r="F2" s="1" t="s">
        <v>25</v>
      </c>
      <c r="G2" s="1" t="s">
        <v>9</v>
      </c>
      <c r="H2" s="5" t="s">
        <v>26</v>
      </c>
      <c r="I2" s="5" t="s">
        <v>27</v>
      </c>
      <c r="J2" s="1" t="s">
        <v>152</v>
      </c>
      <c r="K2" s="1" t="s">
        <v>13</v>
      </c>
      <c r="L2" s="5" t="s">
        <v>17</v>
      </c>
      <c r="M2" s="1" t="s">
        <v>22</v>
      </c>
      <c r="N2" s="1" t="s">
        <v>23</v>
      </c>
      <c r="O2" s="1" t="s">
        <v>24</v>
      </c>
    </row>
    <row r="3" spans="1:15" x14ac:dyDescent="0.3">
      <c r="A3" s="1">
        <v>1960</v>
      </c>
      <c r="B3" s="4">
        <v>1</v>
      </c>
      <c r="C3" s="4">
        <v>1</v>
      </c>
      <c r="D3" s="4">
        <v>18.50598522308573</v>
      </c>
      <c r="F3" s="4">
        <v>7156.9226156621216</v>
      </c>
      <c r="G3" s="5">
        <v>9.3020045091146919E-2</v>
      </c>
      <c r="H3" s="5">
        <v>0</v>
      </c>
      <c r="I3" s="5">
        <v>0</v>
      </c>
      <c r="J3" s="5">
        <v>6.1458931648477891E-2</v>
      </c>
      <c r="L3" s="5">
        <v>0.12073874414112744</v>
      </c>
      <c r="M3" s="5">
        <v>1.9317633845458782E-3</v>
      </c>
      <c r="N3" s="5">
        <v>9.3020045091146919E-2</v>
      </c>
    </row>
    <row r="4" spans="1:15" x14ac:dyDescent="0.3">
      <c r="A4" s="1">
        <v>1961</v>
      </c>
      <c r="B4" s="4">
        <v>1.0367876883073794</v>
      </c>
      <c r="C4" s="4">
        <v>1.0198026272961789</v>
      </c>
      <c r="D4" s="4">
        <v>16.428436217472363</v>
      </c>
      <c r="E4" s="5">
        <v>3.3743589302476784E-2</v>
      </c>
      <c r="F4" s="4">
        <v>8974.7054810379232</v>
      </c>
      <c r="G4" s="5">
        <v>9.7665471538014179E-2</v>
      </c>
      <c r="H4" s="5">
        <v>8.3705848054910548E-2</v>
      </c>
      <c r="I4" s="5">
        <v>8.3705848054910548E-2</v>
      </c>
      <c r="J4" s="5">
        <v>4.5874948247496265E-2</v>
      </c>
      <c r="K4" s="5">
        <v>7.2455984412824435E-3</v>
      </c>
      <c r="L4" s="5">
        <v>0.12415464415642131</v>
      </c>
      <c r="M4" s="5">
        <v>-7.5507512086150877E-2</v>
      </c>
      <c r="N4" s="5">
        <v>9.7665471538014179E-2</v>
      </c>
      <c r="O4" s="5">
        <v>0.1110018402099536</v>
      </c>
    </row>
    <row r="5" spans="1:15" x14ac:dyDescent="0.3">
      <c r="A5" s="1">
        <v>1962</v>
      </c>
      <c r="B5" s="4">
        <v>1.0123878820609189</v>
      </c>
      <c r="C5" s="4">
        <v>1.0396052545923586</v>
      </c>
      <c r="D5" s="4">
        <v>30.675005794263342</v>
      </c>
      <c r="E5" s="5">
        <v>6.0022472455185799E-2</v>
      </c>
      <c r="F5" s="4">
        <v>16893.646663919306</v>
      </c>
      <c r="G5" s="5">
        <v>0.21009951110875172</v>
      </c>
      <c r="H5" s="5">
        <v>0.62647336879879811</v>
      </c>
      <c r="I5" s="5">
        <v>0.62647336879879811</v>
      </c>
      <c r="J5" s="5">
        <v>5.863097621243147E-2</v>
      </c>
      <c r="K5" s="5">
        <v>9.2053857159034649E-3</v>
      </c>
      <c r="L5" s="5">
        <v>0.11898779449757188</v>
      </c>
      <c r="M5" s="5">
        <v>-2.8621065576851814E-2</v>
      </c>
      <c r="N5" s="5">
        <v>0.22848736653957258</v>
      </c>
      <c r="O5" s="5">
        <v>0.18003526637796352</v>
      </c>
    </row>
    <row r="6" spans="1:15" x14ac:dyDescent="0.3">
      <c r="A6" s="1">
        <v>1963</v>
      </c>
      <c r="B6" s="4">
        <v>0.94226981739833882</v>
      </c>
      <c r="C6" s="4">
        <v>1.0594078818885384</v>
      </c>
      <c r="D6" s="4">
        <v>23.826352599840696</v>
      </c>
      <c r="E6" s="5">
        <v>5.4122893369397594E-2</v>
      </c>
      <c r="F6" s="4">
        <v>17928.408575441168</v>
      </c>
      <c r="G6" s="5">
        <v>0.21662047063720402</v>
      </c>
      <c r="H6" s="5">
        <v>0.6004888284527371</v>
      </c>
      <c r="I6" s="5">
        <v>0.6004888284527371</v>
      </c>
      <c r="J6" s="5">
        <v>0.10744433954365736</v>
      </c>
      <c r="K6" s="5">
        <v>8.4701254256175293E-3</v>
      </c>
      <c r="L6" s="5">
        <v>0.11436199212091208</v>
      </c>
      <c r="M6" s="5">
        <v>3.8025015192170723E-3</v>
      </c>
      <c r="N6" s="5">
        <v>0.2395725238868035</v>
      </c>
      <c r="O6" s="5">
        <v>0.215544683096416</v>
      </c>
    </row>
    <row r="7" spans="1:15" x14ac:dyDescent="0.3">
      <c r="A7" s="1">
        <v>1964</v>
      </c>
      <c r="B7" s="4">
        <v>1.0235216141498444</v>
      </c>
      <c r="C7" s="4">
        <v>1.0792105091847182</v>
      </c>
      <c r="D7" s="4">
        <v>18.104194681449126</v>
      </c>
      <c r="E7" s="5">
        <v>5.1831745420212849E-2</v>
      </c>
      <c r="F7" s="4">
        <v>16778.903801821416</v>
      </c>
      <c r="G7" s="5">
        <v>0.1684129867179234</v>
      </c>
      <c r="H7" s="5">
        <v>0.54193448952723466</v>
      </c>
      <c r="I7" s="5">
        <v>0.54193448952723466</v>
      </c>
      <c r="J7" s="5">
        <v>0.24850026330804745</v>
      </c>
      <c r="K7" s="5">
        <v>1.0436466557649168E-2</v>
      </c>
      <c r="L7" s="5">
        <v>0.12065909808969408</v>
      </c>
      <c r="M7" s="5">
        <v>1.5771075946533063E-2</v>
      </c>
      <c r="N7" s="5">
        <v>0.18903622653223365</v>
      </c>
      <c r="O7" s="5">
        <v>0.20572428027370207</v>
      </c>
    </row>
    <row r="8" spans="1:15" x14ac:dyDescent="0.3">
      <c r="A8" s="1">
        <v>1965</v>
      </c>
      <c r="B8" s="4">
        <v>1.1090996711495329</v>
      </c>
      <c r="C8" s="4">
        <v>1.0990131364808979</v>
      </c>
      <c r="D8" s="4">
        <v>38.202131260600815</v>
      </c>
      <c r="E8" s="5">
        <v>3.2231867730775077E-2</v>
      </c>
      <c r="F8" s="4">
        <v>15432.726821116372</v>
      </c>
      <c r="G8" s="5">
        <v>0.17697729524122244</v>
      </c>
      <c r="H8" s="5">
        <v>0.56635849750695577</v>
      </c>
      <c r="I8" s="5">
        <v>0.56635849750695577</v>
      </c>
      <c r="J8" s="5">
        <v>0.18269075113317504</v>
      </c>
      <c r="K8" s="5">
        <v>7.7933769737098015E-3</v>
      </c>
      <c r="L8" s="5">
        <v>0.12127791511674839</v>
      </c>
      <c r="M8" s="5">
        <v>4.8138381652686628E-2</v>
      </c>
      <c r="N8" s="5">
        <v>0.20340095224656141</v>
      </c>
      <c r="O8" s="5">
        <v>0.23382357866348918</v>
      </c>
    </row>
    <row r="9" spans="1:15" x14ac:dyDescent="0.3">
      <c r="A9" s="1">
        <v>1966</v>
      </c>
      <c r="B9" s="4">
        <v>1.0879851981687398</v>
      </c>
      <c r="C9" s="4">
        <v>1.1188157637770777</v>
      </c>
      <c r="D9" s="4">
        <v>29.936161406596675</v>
      </c>
      <c r="E9" s="5">
        <v>3.9444506310960303E-2</v>
      </c>
      <c r="F9" s="4">
        <v>15817.057732781239</v>
      </c>
      <c r="G9" s="5">
        <v>0.15098083339247981</v>
      </c>
      <c r="H9" s="5">
        <v>0.53908880704927375</v>
      </c>
      <c r="I9" s="5">
        <v>0.53908880704927375</v>
      </c>
      <c r="J9" s="5">
        <v>0.21097075779192911</v>
      </c>
      <c r="K9" s="5">
        <v>7.7470432777733411E-3</v>
      </c>
      <c r="L9" s="5">
        <v>0.12183173968101904</v>
      </c>
      <c r="M9" s="5">
        <v>9.2531330085610305E-3</v>
      </c>
      <c r="N9" s="5">
        <v>0.17403916105277242</v>
      </c>
      <c r="O9" s="5">
        <v>0.20625186774716003</v>
      </c>
    </row>
    <row r="10" spans="1:15" x14ac:dyDescent="0.3">
      <c r="A10" s="1">
        <v>1967</v>
      </c>
      <c r="B10" s="4">
        <v>1.1052010538841159</v>
      </c>
      <c r="C10" s="4">
        <v>1.1386183910732575</v>
      </c>
      <c r="D10" s="4">
        <v>27.351829096807201</v>
      </c>
      <c r="E10" s="5">
        <v>1.6852121918362079E-2</v>
      </c>
      <c r="F10" s="4">
        <v>14678.513544037083</v>
      </c>
      <c r="G10" s="5">
        <v>0.15580249291381346</v>
      </c>
      <c r="H10" s="5">
        <v>0.57957658235225551</v>
      </c>
      <c r="I10" s="5">
        <v>0.57957658235225551</v>
      </c>
      <c r="J10" s="5">
        <v>0.20537554032931613</v>
      </c>
      <c r="K10" s="5">
        <v>7.6130456893017829E-3</v>
      </c>
      <c r="L10" s="5">
        <v>0.12418625135858354</v>
      </c>
      <c r="M10" s="5">
        <v>-2.6618491560629069E-2</v>
      </c>
      <c r="N10" s="5">
        <v>0.17989691984533213</v>
      </c>
      <c r="O10" s="5">
        <v>0.21284625646451871</v>
      </c>
    </row>
    <row r="11" spans="1:15" x14ac:dyDescent="0.3">
      <c r="A11" s="1">
        <v>1968</v>
      </c>
      <c r="B11" s="4">
        <v>1.1380513964267411</v>
      </c>
      <c r="C11" s="4">
        <v>1.1584210183694372</v>
      </c>
      <c r="D11" s="4">
        <v>9.5631594361201167</v>
      </c>
      <c r="E11" s="5">
        <v>1.8223989110196216E-2</v>
      </c>
      <c r="F11" s="4">
        <v>15240.840917505031</v>
      </c>
      <c r="G11" s="5">
        <v>0.15330044590229255</v>
      </c>
      <c r="H11" s="5">
        <v>0.51427394107508084</v>
      </c>
      <c r="I11" s="5">
        <v>0.51427394107508084</v>
      </c>
      <c r="J11" s="5">
        <v>0.22856416577362121</v>
      </c>
      <c r="K11" s="5">
        <v>7.6130239255802774E-3</v>
      </c>
      <c r="L11" s="5">
        <v>0.15136670496429949</v>
      </c>
      <c r="M11" s="5">
        <v>-6.0191266713626651E-2</v>
      </c>
      <c r="N11" s="5">
        <v>0.16691652126610351</v>
      </c>
      <c r="O11" s="5">
        <v>0.1917578469183415</v>
      </c>
    </row>
    <row r="12" spans="1:15" x14ac:dyDescent="0.3">
      <c r="A12" s="1">
        <v>1969</v>
      </c>
      <c r="B12" s="4">
        <v>1.2157336474858482</v>
      </c>
      <c r="C12" s="4">
        <v>1.178223645665617</v>
      </c>
      <c r="D12" s="4">
        <v>6.6622839020092028</v>
      </c>
      <c r="E12" s="5">
        <v>1.4490168340949402E-2</v>
      </c>
      <c r="F12" s="4">
        <v>15459.460155160177</v>
      </c>
      <c r="G12" s="5">
        <v>0.1422051231997826</v>
      </c>
      <c r="H12" s="5">
        <v>0.54324196976591521</v>
      </c>
      <c r="I12" s="5">
        <v>0.54324196976591521</v>
      </c>
      <c r="J12" s="5">
        <v>0.18868062733831054</v>
      </c>
      <c r="K12" s="5">
        <v>6.5137974362980879E-3</v>
      </c>
      <c r="L12" s="5">
        <v>0.17591569892436676</v>
      </c>
      <c r="M12" s="5">
        <v>-7.5364469872884365E-2</v>
      </c>
      <c r="N12" s="5">
        <v>0.15483211287113058</v>
      </c>
      <c r="O12" s="5">
        <v>0.17162568255171498</v>
      </c>
    </row>
    <row r="13" spans="1:15" x14ac:dyDescent="0.3">
      <c r="A13" s="1">
        <v>1970</v>
      </c>
      <c r="B13" s="4">
        <v>1.2303052404430339</v>
      </c>
      <c r="C13" s="4">
        <v>1.1980262729617968</v>
      </c>
      <c r="D13" s="4">
        <v>21.742310844401569</v>
      </c>
      <c r="E13" s="5">
        <v>1.5635514409801047E-2</v>
      </c>
      <c r="F13" s="4">
        <v>15584.895879628826</v>
      </c>
      <c r="G13" s="5">
        <v>0.14374000560598188</v>
      </c>
      <c r="H13" s="5">
        <v>0.54804905359363565</v>
      </c>
      <c r="I13" s="5">
        <v>0.54804905359363565</v>
      </c>
      <c r="J13" s="5">
        <v>8.8048555259218231E-2</v>
      </c>
      <c r="K13" s="5">
        <v>6.3949187292597943E-3</v>
      </c>
      <c r="L13" s="5">
        <v>0.17882669365976353</v>
      </c>
      <c r="M13" s="5">
        <v>-7.213385647303984E-2</v>
      </c>
      <c r="N13" s="5">
        <v>0.15873526650299041</v>
      </c>
      <c r="O13" s="5">
        <v>0.16428401592611711</v>
      </c>
    </row>
    <row r="14" spans="1:15" x14ac:dyDescent="0.3">
      <c r="A14" s="1">
        <v>1971</v>
      </c>
      <c r="B14" s="4">
        <v>1.2690676397760168</v>
      </c>
      <c r="C14" s="4">
        <v>1.2178289002579765</v>
      </c>
      <c r="D14" s="4">
        <v>39.121750934662614</v>
      </c>
      <c r="E14" s="5">
        <v>3.6733435295245948E-2</v>
      </c>
      <c r="F14" s="4">
        <v>16631.596758813477</v>
      </c>
      <c r="G14" s="5">
        <v>0.1762665366896812</v>
      </c>
      <c r="H14" s="5">
        <v>0.74434677591798093</v>
      </c>
      <c r="I14" s="5">
        <v>0.74434677591798093</v>
      </c>
      <c r="J14" s="5">
        <v>5.4139727349832002E-2</v>
      </c>
      <c r="K14" s="5">
        <v>7.0764597940824354E-3</v>
      </c>
      <c r="L14" s="5">
        <v>0.16646564162666805</v>
      </c>
      <c r="M14" s="5">
        <v>-3.8903878906175242E-2</v>
      </c>
      <c r="N14" s="5">
        <v>0.19968038373136249</v>
      </c>
      <c r="O14" s="5">
        <v>0.20756826788534066</v>
      </c>
    </row>
    <row r="15" spans="1:15" x14ac:dyDescent="0.3">
      <c r="A15" s="1">
        <v>1972</v>
      </c>
      <c r="B15" s="4">
        <v>1.2682714982415408</v>
      </c>
      <c r="C15" s="4">
        <v>1.2376315275541563</v>
      </c>
      <c r="D15" s="4">
        <v>64.148634544095074</v>
      </c>
      <c r="E15" s="5">
        <v>4.8433738116083702E-2</v>
      </c>
      <c r="F15" s="4">
        <v>16115.150538457516</v>
      </c>
      <c r="G15" s="5">
        <v>0.19965108366762502</v>
      </c>
      <c r="H15" s="5">
        <v>0.70533514971030653</v>
      </c>
      <c r="I15" s="5">
        <v>0.70533514971030653</v>
      </c>
      <c r="J15" s="5">
        <v>5.8613264725286912E-2</v>
      </c>
      <c r="K15" s="5">
        <v>8.7136548517150261E-3</v>
      </c>
      <c r="L15" s="5">
        <v>0.14850474215040332</v>
      </c>
      <c r="M15" s="5">
        <v>-2.4658281531145152E-3</v>
      </c>
      <c r="N15" s="5">
        <v>0.22869924297255725</v>
      </c>
      <c r="O15" s="5">
        <v>0.26681371816027788</v>
      </c>
    </row>
    <row r="16" spans="1:15" x14ac:dyDescent="0.3">
      <c r="A16" s="1">
        <v>1973</v>
      </c>
      <c r="B16" s="4">
        <v>1.278781750757469</v>
      </c>
      <c r="C16" s="4">
        <v>1.257434154850336</v>
      </c>
      <c r="D16" s="4">
        <v>43.767342712710743</v>
      </c>
      <c r="E16" s="5">
        <v>6.2583219728955114E-2</v>
      </c>
      <c r="F16" s="4">
        <v>20489.978254097092</v>
      </c>
      <c r="G16" s="5">
        <v>0.15880657487718108</v>
      </c>
      <c r="H16" s="5">
        <v>0.5591549247105323</v>
      </c>
      <c r="I16" s="5">
        <v>0.55563118976929715</v>
      </c>
      <c r="J16" s="5">
        <v>0.28949461228238699</v>
      </c>
      <c r="K16" s="5">
        <v>8.1899063216009232E-3</v>
      </c>
      <c r="L16" s="5">
        <v>0.14553310519430585</v>
      </c>
      <c r="M16" s="5">
        <v>0.37511786126258068</v>
      </c>
      <c r="N16" s="5">
        <v>0.17324327642728213</v>
      </c>
      <c r="O16" s="5">
        <v>0.18689311797780703</v>
      </c>
    </row>
    <row r="17" spans="1:15" x14ac:dyDescent="0.3">
      <c r="A17" s="1">
        <v>1974</v>
      </c>
      <c r="B17" s="4">
        <v>1.3156886528091363</v>
      </c>
      <c r="C17" s="4">
        <v>1.2772367821465158</v>
      </c>
      <c r="D17" s="4">
        <v>40.101571012439429</v>
      </c>
      <c r="E17" s="5">
        <v>6.4725012001587576E-2</v>
      </c>
      <c r="F17" s="4">
        <v>20396.510613417413</v>
      </c>
      <c r="G17" s="5">
        <v>0.17860352268720772</v>
      </c>
      <c r="H17" s="5">
        <v>0.66154420334089525</v>
      </c>
      <c r="I17" s="5">
        <v>0.64419611940235888</v>
      </c>
      <c r="J17" s="5">
        <v>0.45321852848175542</v>
      </c>
      <c r="K17" s="5">
        <v>9.3882118477333007E-3</v>
      </c>
      <c r="L17" s="5">
        <v>0.1768908865755231</v>
      </c>
      <c r="M17" s="5">
        <v>0.97838284840499234</v>
      </c>
      <c r="N17" s="5">
        <v>0.19579350786199337</v>
      </c>
      <c r="O17" s="5">
        <v>0.20633673134525951</v>
      </c>
    </row>
    <row r="18" spans="1:15" x14ac:dyDescent="0.3">
      <c r="A18" s="1">
        <v>1975</v>
      </c>
      <c r="B18" s="4">
        <v>1.2990646615952048</v>
      </c>
      <c r="C18" s="4">
        <v>1.2970394094426956</v>
      </c>
      <c r="D18" s="4">
        <v>334.95972326374851</v>
      </c>
      <c r="E18" s="5">
        <v>0.11558374614076404</v>
      </c>
      <c r="F18" s="4">
        <v>17739.801947359119</v>
      </c>
      <c r="G18" s="5">
        <v>0.24012724935171212</v>
      </c>
      <c r="H18" s="5">
        <v>0.77595659763557889</v>
      </c>
      <c r="I18" s="5">
        <v>0.75169800278851673</v>
      </c>
      <c r="J18" s="5">
        <v>0.20008854847981225</v>
      </c>
      <c r="K18" s="5">
        <v>9.7033959291609878E-3</v>
      </c>
      <c r="L18" s="5">
        <v>0.1070636661186863</v>
      </c>
      <c r="M18" s="5">
        <v>1.0788045729604068</v>
      </c>
      <c r="N18" s="5">
        <v>0.2610152387710723</v>
      </c>
      <c r="O18" s="5">
        <v>0.3729048578555707</v>
      </c>
    </row>
    <row r="19" spans="1:15" x14ac:dyDescent="0.3">
      <c r="A19" s="1">
        <v>1976</v>
      </c>
      <c r="B19" s="4">
        <v>1.2630627120099991</v>
      </c>
      <c r="C19" s="4">
        <v>1.3168420367388753</v>
      </c>
      <c r="D19" s="4">
        <v>347.54960847125682</v>
      </c>
      <c r="E19" s="5">
        <v>8.5750231693105874E-2</v>
      </c>
      <c r="F19" s="4">
        <v>23310.62739262413</v>
      </c>
      <c r="G19" s="5">
        <v>0.21319170476799343</v>
      </c>
      <c r="H19" s="5">
        <v>0.71613210421230855</v>
      </c>
      <c r="I19" s="5">
        <v>0.69819240892389189</v>
      </c>
      <c r="J19" s="5">
        <v>0.33361649897483114</v>
      </c>
      <c r="K19" s="5">
        <v>1.4793738608921733E-2</v>
      </c>
      <c r="L19" s="5">
        <v>7.9680095685286861E-2</v>
      </c>
      <c r="M19" s="5">
        <v>1.0234367184975315</v>
      </c>
      <c r="N19" s="5">
        <v>0.23126570708766997</v>
      </c>
      <c r="O19" s="5">
        <v>0.28168195357737036</v>
      </c>
    </row>
    <row r="20" spans="1:15" x14ac:dyDescent="0.3">
      <c r="A20" s="1">
        <v>1977</v>
      </c>
      <c r="B20" s="4">
        <v>1.3150587730846865</v>
      </c>
      <c r="C20" s="4">
        <v>1.3366446640350551</v>
      </c>
      <c r="D20" s="4">
        <v>160.43517701589255</v>
      </c>
      <c r="E20" s="5">
        <v>3.308578909920213E-2</v>
      </c>
      <c r="F20" s="4">
        <v>23774.362894027363</v>
      </c>
      <c r="G20" s="5">
        <v>0.13275722369393453</v>
      </c>
      <c r="H20" s="5">
        <v>0.74674110434349861</v>
      </c>
      <c r="I20" s="5">
        <v>0.74609427058443423</v>
      </c>
      <c r="J20" s="5">
        <v>0.2738688558997317</v>
      </c>
      <c r="K20" s="5">
        <v>3.306687765830961E-2</v>
      </c>
      <c r="L20" s="5">
        <v>9.5325650311256768E-2</v>
      </c>
      <c r="M20" s="5">
        <v>0.30577404541709163</v>
      </c>
      <c r="N20" s="5">
        <v>0.14392671863217812</v>
      </c>
      <c r="O20" s="5">
        <v>0.14201311508411846</v>
      </c>
    </row>
    <row r="21" spans="1:15" x14ac:dyDescent="0.3">
      <c r="A21" s="1">
        <v>1978</v>
      </c>
      <c r="B21" s="4">
        <v>1.2542088056538745</v>
      </c>
      <c r="C21" s="4">
        <v>1.3564472913312349</v>
      </c>
      <c r="D21" s="4">
        <v>169.84445080637559</v>
      </c>
      <c r="E21" s="5">
        <v>4.3635488228177151E-2</v>
      </c>
      <c r="F21" s="4">
        <v>37842.191545868693</v>
      </c>
      <c r="G21" s="5">
        <v>0.16747921993994708</v>
      </c>
      <c r="H21" s="5">
        <v>0.84322225126782047</v>
      </c>
      <c r="I21" s="5">
        <v>0.77358715726299132</v>
      </c>
      <c r="J21" s="5">
        <v>0.40090342501345266</v>
      </c>
      <c r="K21" s="5">
        <v>2.0464477017824043E-2</v>
      </c>
      <c r="L21" s="5">
        <v>0.10134227658445953</v>
      </c>
      <c r="M21" s="5">
        <v>-4.2368474025056863E-2</v>
      </c>
      <c r="N21" s="5">
        <v>0.16747921993994708</v>
      </c>
      <c r="O21" s="5">
        <v>0.10422251610745452</v>
      </c>
    </row>
    <row r="22" spans="1:15" x14ac:dyDescent="0.3">
      <c r="A22" s="1">
        <v>1979</v>
      </c>
      <c r="B22" s="4">
        <v>1.3367391637849302</v>
      </c>
      <c r="C22" s="4">
        <v>1.3762499186274146</v>
      </c>
      <c r="D22" s="4">
        <v>139.73547406019026</v>
      </c>
      <c r="E22" s="5">
        <v>4.6535233096562129E-2</v>
      </c>
      <c r="F22" s="4">
        <v>49842.117652255765</v>
      </c>
      <c r="G22" s="5">
        <v>0.15147586026710225</v>
      </c>
      <c r="H22" s="5">
        <v>0.85367800366864455</v>
      </c>
      <c r="I22" s="5">
        <v>0.790035670678922</v>
      </c>
      <c r="J22" s="5">
        <v>0.49927733417724013</v>
      </c>
      <c r="K22" s="5">
        <v>2.0921232993026017E-2</v>
      </c>
      <c r="L22" s="5">
        <v>0.10113782917474894</v>
      </c>
      <c r="M22" s="5">
        <v>-9.711176119704916E-2</v>
      </c>
      <c r="N22" s="5">
        <v>0.15147586026710225</v>
      </c>
      <c r="O22" s="5">
        <v>8.7828018188640944E-2</v>
      </c>
    </row>
    <row r="23" spans="1:15" x14ac:dyDescent="0.3">
      <c r="A23" s="1">
        <v>1980</v>
      </c>
      <c r="B23" s="4">
        <v>1.3623128927128185</v>
      </c>
      <c r="C23" s="4">
        <v>1.3960525459235944</v>
      </c>
      <c r="D23" s="4">
        <v>87.634606874170757</v>
      </c>
      <c r="E23" s="5">
        <v>5.4101901638956319E-2</v>
      </c>
      <c r="F23" s="4">
        <v>62304.121059203506</v>
      </c>
      <c r="G23" s="5">
        <v>0.14854913178964041</v>
      </c>
      <c r="H23" s="5">
        <v>0.90561145161122514</v>
      </c>
      <c r="I23" s="5">
        <v>0.80119339153350666</v>
      </c>
      <c r="J23" s="5">
        <v>0.28874749291098972</v>
      </c>
      <c r="K23" s="5">
        <v>2.2996980700171234E-2</v>
      </c>
      <c r="L23" s="5">
        <v>0.12624290409810157</v>
      </c>
      <c r="M23" s="5">
        <v>-4.4818653528313213E-2</v>
      </c>
      <c r="N23" s="5">
        <v>0.14854913178964041</v>
      </c>
      <c r="O23" s="5">
        <v>0.10024298779926619</v>
      </c>
    </row>
    <row r="24" spans="1:15" x14ac:dyDescent="0.3">
      <c r="A24" s="1">
        <v>1981</v>
      </c>
      <c r="B24" s="4">
        <v>1.2882895570345632</v>
      </c>
      <c r="C24" s="4">
        <v>1.4158551732197742</v>
      </c>
      <c r="D24" s="4">
        <v>131.27419957153151</v>
      </c>
      <c r="E24" s="5">
        <v>9.4139846567184229E-2</v>
      </c>
      <c r="F24" s="4">
        <v>71679.820655705524</v>
      </c>
      <c r="G24" s="5">
        <v>0.31593042176507147</v>
      </c>
      <c r="H24" s="5">
        <v>0.91056427836564002</v>
      </c>
      <c r="I24" s="5">
        <v>0.86148204160057418</v>
      </c>
      <c r="J24" s="5">
        <v>0.30578306032760688</v>
      </c>
      <c r="K24" s="5">
        <v>4.9312855373386068E-2</v>
      </c>
      <c r="L24" s="5">
        <v>0.13872337159112688</v>
      </c>
      <c r="M24" s="5">
        <v>0.11950420308883791</v>
      </c>
      <c r="N24" s="5">
        <v>0.31593042176507147</v>
      </c>
      <c r="O24" s="5">
        <v>0.24161629417181948</v>
      </c>
    </row>
    <row r="25" spans="1:15" x14ac:dyDescent="0.3">
      <c r="A25" s="1">
        <v>1982</v>
      </c>
      <c r="B25" s="4">
        <v>1.2217829246190615</v>
      </c>
      <c r="C25" s="4">
        <v>1.4356578005159539</v>
      </c>
      <c r="D25" s="4">
        <v>209.73060253250694</v>
      </c>
      <c r="E25" s="5">
        <v>9.4931694708682512E-2</v>
      </c>
      <c r="F25" s="4">
        <v>77782.560310301807</v>
      </c>
      <c r="G25" s="5">
        <v>0.72070575212825427</v>
      </c>
      <c r="H25" s="5">
        <v>0.93317511413051124</v>
      </c>
      <c r="I25" s="5">
        <v>0.93048857430918108</v>
      </c>
      <c r="J25" s="5"/>
      <c r="K25" s="5">
        <v>6.375037421406958E-2</v>
      </c>
      <c r="L25" s="5">
        <v>0.10990225374100729</v>
      </c>
      <c r="M25" s="5">
        <v>0.57380196597484889</v>
      </c>
      <c r="N25" s="5">
        <v>0.72070575212825427</v>
      </c>
      <c r="O25" s="5">
        <v>0.51512033720346884</v>
      </c>
    </row>
    <row r="26" spans="1:15" x14ac:dyDescent="0.3">
      <c r="A26" s="1">
        <v>1983</v>
      </c>
      <c r="B26" s="4">
        <v>1.2440358636536644</v>
      </c>
      <c r="C26" s="4">
        <v>1.4554604278121337</v>
      </c>
      <c r="D26" s="4">
        <v>433.69368380617857</v>
      </c>
      <c r="E26" s="5">
        <v>8.6685917233547516E-2</v>
      </c>
      <c r="F26" s="4">
        <v>81759.27514334138</v>
      </c>
      <c r="G26" s="5">
        <v>0.68267139516784248</v>
      </c>
      <c r="H26" s="5">
        <v>0.88781678381208107</v>
      </c>
      <c r="I26" s="5">
        <v>0.88781678381208107</v>
      </c>
      <c r="J26" s="5"/>
      <c r="K26" s="5">
        <v>3.3167782801632822E-2</v>
      </c>
      <c r="L26" s="5">
        <v>8.3159586500291094E-2</v>
      </c>
      <c r="M26" s="5">
        <v>0.71576579216692304</v>
      </c>
      <c r="N26" s="5">
        <v>0.68267139516784248</v>
      </c>
      <c r="O26" s="5">
        <v>0.47115163571323715</v>
      </c>
    </row>
    <row r="27" spans="1:15" x14ac:dyDescent="0.3">
      <c r="A27" s="1">
        <v>1984</v>
      </c>
      <c r="B27" s="4">
        <v>1.2502099628801329</v>
      </c>
      <c r="C27" s="4">
        <v>1.4752630551083135</v>
      </c>
      <c r="D27" s="4">
        <v>687.98005243946295</v>
      </c>
      <c r="E27" s="5">
        <v>7.2924239923888662E-2</v>
      </c>
      <c r="F27" s="4">
        <v>77387.554308395265</v>
      </c>
      <c r="G27" s="5">
        <v>0.57526579424109459</v>
      </c>
      <c r="H27" s="5">
        <v>0.94928917285398717</v>
      </c>
      <c r="I27" s="5">
        <v>0.94928917285398717</v>
      </c>
      <c r="J27" s="5"/>
      <c r="K27" s="5">
        <v>3.0130949753324074E-2</v>
      </c>
      <c r="L27" s="5">
        <v>7.2522337096402309E-2</v>
      </c>
      <c r="M27" s="5">
        <v>0.56725972595685759</v>
      </c>
      <c r="N27" s="5">
        <v>0.57526579424109459</v>
      </c>
      <c r="O27" s="5">
        <v>0.42515895703226436</v>
      </c>
    </row>
    <row r="28" spans="1:15" x14ac:dyDescent="0.3">
      <c r="A28" s="1">
        <v>1985</v>
      </c>
      <c r="B28" s="4">
        <v>1.1557947379592513</v>
      </c>
      <c r="C28" s="4">
        <v>1.4950656824044932</v>
      </c>
      <c r="D28" s="4">
        <v>385.41788999804334</v>
      </c>
      <c r="E28" s="5">
        <v>4.1384117162823135E-2</v>
      </c>
      <c r="F28" s="4">
        <v>82415.295097243972</v>
      </c>
      <c r="G28" s="5">
        <v>0.70146992907947703</v>
      </c>
      <c r="H28" s="5">
        <v>0.96242634392717186</v>
      </c>
      <c r="I28" s="5">
        <v>0.96242634392717186</v>
      </c>
      <c r="J28" s="5"/>
      <c r="K28" s="5">
        <v>3.7002168578031874E-2</v>
      </c>
      <c r="L28" s="5">
        <v>8.8420271985127905E-2</v>
      </c>
      <c r="M28" s="5">
        <v>0.53169810037775478</v>
      </c>
      <c r="N28" s="5">
        <v>0.70146992907947703</v>
      </c>
      <c r="O28" s="5">
        <v>0.47727136081539301</v>
      </c>
    </row>
    <row r="29" spans="1:15" x14ac:dyDescent="0.3">
      <c r="A29" s="1">
        <v>1986</v>
      </c>
      <c r="B29" s="4">
        <v>1.2163069540253257</v>
      </c>
      <c r="C29" s="4">
        <v>1.514868309700673</v>
      </c>
      <c r="D29" s="4">
        <v>81.90860215053759</v>
      </c>
      <c r="E29" s="5">
        <v>3.4207708747640751E-2</v>
      </c>
      <c r="F29" s="4">
        <v>86557.476632637728</v>
      </c>
      <c r="G29" s="5">
        <v>0.596091366796342</v>
      </c>
      <c r="H29" s="5">
        <v>0.96937993469256456</v>
      </c>
      <c r="I29" s="5">
        <v>0.96937993469256456</v>
      </c>
      <c r="J29" s="5"/>
      <c r="K29" s="5">
        <v>2.6100942883209716E-2</v>
      </c>
      <c r="L29" s="5">
        <v>0.12532781477838073</v>
      </c>
      <c r="M29" s="5">
        <v>0.64292724560565429</v>
      </c>
      <c r="N29" s="5">
        <v>0.596091366796342</v>
      </c>
      <c r="O29" s="5">
        <v>0.38715438077572178</v>
      </c>
    </row>
    <row r="30" spans="1:15" x14ac:dyDescent="0.3">
      <c r="A30" s="1">
        <v>1987</v>
      </c>
      <c r="B30" s="4">
        <v>1.2298995347136454</v>
      </c>
      <c r="C30" s="4">
        <v>1.5346709369968528</v>
      </c>
      <c r="D30" s="4">
        <v>174.78941924043218</v>
      </c>
      <c r="E30" s="5">
        <v>5.8772627262186315E-2</v>
      </c>
      <c r="F30" s="4">
        <v>93784.992756900989</v>
      </c>
      <c r="G30" s="5">
        <v>0.76234610999052332</v>
      </c>
      <c r="H30" s="5">
        <v>0.98231732654088233</v>
      </c>
      <c r="I30" s="5">
        <v>0.96678939441715406</v>
      </c>
      <c r="J30" s="5"/>
      <c r="K30" s="5">
        <v>2.4683567580257387E-2</v>
      </c>
      <c r="L30" s="5">
        <v>0.12102053901217609</v>
      </c>
      <c r="M30" s="5">
        <v>0.64760885583979688</v>
      </c>
      <c r="N30" s="5">
        <v>0.76234610999052332</v>
      </c>
      <c r="O30" s="5">
        <v>0.47900329883428117</v>
      </c>
    </row>
    <row r="31" spans="1:15" x14ac:dyDescent="0.3">
      <c r="A31" s="1">
        <v>1988</v>
      </c>
      <c r="B31" s="4">
        <v>1.1891361343973745</v>
      </c>
      <c r="C31" s="4">
        <v>1.5544735642930316</v>
      </c>
      <c r="D31" s="4">
        <v>387.73863941919649</v>
      </c>
      <c r="E31" s="5">
        <v>6.6225918452163759E-2</v>
      </c>
      <c r="F31" s="4">
        <v>95216.855665380543</v>
      </c>
      <c r="G31" s="5">
        <v>0.66551470341594487</v>
      </c>
      <c r="H31" s="5">
        <v>0.88349734025175164</v>
      </c>
      <c r="I31" s="5">
        <v>0.87535587594963693</v>
      </c>
      <c r="J31" s="5"/>
      <c r="K31" s="5">
        <v>2.3233671939013829E-2</v>
      </c>
      <c r="L31" s="5">
        <v>0.10233663433376816</v>
      </c>
      <c r="M31" s="5">
        <v>0.6074356827390639</v>
      </c>
      <c r="N31" s="5">
        <v>0.6745025265783644</v>
      </c>
      <c r="O31" s="5">
        <v>0.44135285243419803</v>
      </c>
    </row>
    <row r="32" spans="1:15" x14ac:dyDescent="0.3">
      <c r="A32" s="1">
        <v>1989</v>
      </c>
      <c r="B32" s="4">
        <v>1.0966026397920707</v>
      </c>
      <c r="C32" s="4">
        <v>1.5742761915892114</v>
      </c>
      <c r="D32" s="4">
        <v>4923.5679834478742</v>
      </c>
      <c r="E32" s="5">
        <v>6.5254788689810356E-2</v>
      </c>
      <c r="F32" s="4">
        <v>81087.370110171818</v>
      </c>
      <c r="G32" s="5">
        <v>0.99448195063204214</v>
      </c>
      <c r="H32" s="5">
        <v>0.97088202035431592</v>
      </c>
      <c r="I32" s="5">
        <v>0.97088202035431592</v>
      </c>
      <c r="J32" s="5"/>
      <c r="K32" s="5">
        <v>3.4682197644018559E-2</v>
      </c>
      <c r="L32" s="5">
        <v>8.2442120949282563E-2</v>
      </c>
      <c r="M32" s="5">
        <v>0.21492296086427809</v>
      </c>
      <c r="N32" s="5">
        <v>1.0230803361446477</v>
      </c>
      <c r="O32" s="5">
        <v>0.77504016659658326</v>
      </c>
    </row>
    <row r="33" spans="1:15" x14ac:dyDescent="0.3">
      <c r="A33" s="1">
        <v>1990</v>
      </c>
      <c r="B33" s="4">
        <v>1.0579749477432099</v>
      </c>
      <c r="C33" s="4">
        <v>1.5940788188853912</v>
      </c>
      <c r="D33" s="4">
        <v>1343.9288142282046</v>
      </c>
      <c r="E33" s="5">
        <v>3.9548452261096115E-2</v>
      </c>
      <c r="F33" s="4">
        <v>75620.195309795949</v>
      </c>
      <c r="G33" s="5">
        <v>0.43234219186439826</v>
      </c>
      <c r="H33" s="5">
        <v>1</v>
      </c>
      <c r="I33" s="5">
        <v>1</v>
      </c>
      <c r="J33" s="5"/>
      <c r="K33" s="5">
        <v>1.38437404072938E-2</v>
      </c>
      <c r="L33" s="5">
        <v>3.4579557780459895E-2</v>
      </c>
      <c r="M33" s="5">
        <v>0.94359163013188418</v>
      </c>
      <c r="N33" s="5">
        <v>0.43234219186439826</v>
      </c>
      <c r="O33" s="5">
        <v>0.35825397901928591</v>
      </c>
    </row>
    <row r="34" spans="1:15" x14ac:dyDescent="0.3">
      <c r="A34" s="1">
        <v>1991</v>
      </c>
      <c r="B34" s="4">
        <v>1.1631828286288108</v>
      </c>
      <c r="C34" s="4">
        <v>1.6138814461815709</v>
      </c>
      <c r="D34" s="4">
        <v>83.986926771981047</v>
      </c>
      <c r="E34" s="5">
        <v>1.1881780774454908E-2</v>
      </c>
      <c r="F34" s="4">
        <v>66356.675852066706</v>
      </c>
      <c r="G34" s="5">
        <v>0.28679511943267644</v>
      </c>
      <c r="H34" s="5">
        <v>1</v>
      </c>
      <c r="I34" s="5">
        <v>1</v>
      </c>
      <c r="J34" s="5"/>
      <c r="K34" s="5">
        <v>1.2127725186862139E-2</v>
      </c>
      <c r="L34" s="5">
        <v>5.055292841714637E-2</v>
      </c>
      <c r="M34" s="5">
        <v>0.34097241494883457</v>
      </c>
      <c r="N34" s="5">
        <v>0.28679511943267644</v>
      </c>
      <c r="O34" s="5">
        <v>0.25731342069402874</v>
      </c>
    </row>
    <row r="35" spans="1:15" x14ac:dyDescent="0.3">
      <c r="A35" s="1">
        <v>1992</v>
      </c>
      <c r="B35" s="4">
        <v>1.2621831232532656</v>
      </c>
      <c r="C35" s="4">
        <v>1.6336840734777507</v>
      </c>
      <c r="D35" s="4">
        <v>17.545880582493069</v>
      </c>
      <c r="E35" s="5">
        <v>3.7572979510523173E-3</v>
      </c>
      <c r="F35" s="4">
        <v>71121.873150105705</v>
      </c>
      <c r="G35" s="5">
        <v>0.25308046257735151</v>
      </c>
      <c r="H35" s="5">
        <v>0.97359860449766633</v>
      </c>
      <c r="I35" s="5">
        <v>0.97359860449766633</v>
      </c>
      <c r="J35" s="5"/>
      <c r="K35" s="5">
        <v>1.7910535578799347E-2</v>
      </c>
      <c r="L35" s="5">
        <v>6.3255455619691314E-2</v>
      </c>
      <c r="M35" s="5">
        <v>-6.4687002267335619E-2</v>
      </c>
      <c r="N35" s="5">
        <v>0.25308046257735151</v>
      </c>
      <c r="O35" s="5">
        <v>0.19415460740607218</v>
      </c>
    </row>
    <row r="36" spans="1:15" x14ac:dyDescent="0.3">
      <c r="A36" s="1">
        <v>1993</v>
      </c>
      <c r="B36" s="4">
        <v>1.3061221680787956</v>
      </c>
      <c r="C36" s="4">
        <v>1.6534867007739305</v>
      </c>
      <c r="D36" s="4">
        <v>7.3649715926901171</v>
      </c>
      <c r="E36" s="5">
        <v>1.1656829793101405E-4</v>
      </c>
      <c r="F36" s="4">
        <v>80284.451303155001</v>
      </c>
      <c r="G36" s="5">
        <v>0.26051775210477618</v>
      </c>
      <c r="H36" s="5">
        <v>0.9259128785312648</v>
      </c>
      <c r="I36" s="5">
        <v>0.9259128785312648</v>
      </c>
      <c r="J36" s="5">
        <v>4.7069981708556329E-2</v>
      </c>
      <c r="K36" s="5">
        <v>1.1944718165264347E-2</v>
      </c>
      <c r="L36" s="5">
        <v>8.0972534729785939E-2</v>
      </c>
      <c r="M36" s="5">
        <v>-0.16617692949176507</v>
      </c>
      <c r="N36" s="5">
        <v>0.26051775210477618</v>
      </c>
      <c r="O36" s="5">
        <v>0.16003621930976178</v>
      </c>
    </row>
    <row r="37" spans="1:15" x14ac:dyDescent="0.3">
      <c r="A37" s="1">
        <v>1994</v>
      </c>
      <c r="B37" s="4">
        <v>1.3498196847082671</v>
      </c>
      <c r="C37" s="4">
        <v>1.6732893280701102</v>
      </c>
      <c r="D37" s="4">
        <v>3.8543824356611411</v>
      </c>
      <c r="E37" s="5">
        <v>1.3925137226933636E-2</v>
      </c>
      <c r="F37" s="4">
        <v>92965.874415497659</v>
      </c>
      <c r="G37" s="5">
        <v>0.28458049244370304</v>
      </c>
      <c r="H37" s="5">
        <v>0.91183945116183662</v>
      </c>
      <c r="I37" s="5">
        <v>0.91183945116183662</v>
      </c>
      <c r="J37" s="5">
        <v>7.6354146485999835E-2</v>
      </c>
      <c r="K37" s="5">
        <v>1.2504098893715022E-2</v>
      </c>
      <c r="L37" s="5">
        <v>0.12401924809703539</v>
      </c>
      <c r="M37" s="5">
        <v>-0.12121954377479836</v>
      </c>
      <c r="N37" s="5">
        <v>0.2225648480008395</v>
      </c>
      <c r="O37" s="5">
        <v>0.15238578893288396</v>
      </c>
    </row>
    <row r="38" spans="1:15" x14ac:dyDescent="0.3">
      <c r="A38" s="1">
        <v>1995</v>
      </c>
      <c r="B38" s="4">
        <v>1.3083975030765433</v>
      </c>
      <c r="C38" s="4">
        <v>1.69309195536629</v>
      </c>
      <c r="D38" s="4">
        <v>1.6077590443448031</v>
      </c>
      <c r="E38" s="5">
        <v>2.410741424413362E-2</v>
      </c>
      <c r="F38" s="4">
        <v>90621.043648208477</v>
      </c>
      <c r="G38" s="5">
        <v>0.28395741300279609</v>
      </c>
      <c r="H38" s="5">
        <v>0.92590101132178726</v>
      </c>
      <c r="I38" s="5">
        <v>0.92590101132178726</v>
      </c>
      <c r="J38" s="5">
        <v>6.6528327271483459E-2</v>
      </c>
      <c r="K38" s="5">
        <v>1.6330839448207707E-2</v>
      </c>
      <c r="L38" s="5">
        <v>0.13119672062796137</v>
      </c>
      <c r="M38" s="5">
        <v>-8.7093858461705656E-2</v>
      </c>
      <c r="N38" s="5">
        <v>0.23588904048638018</v>
      </c>
      <c r="O38" s="5">
        <v>0.18987118911474501</v>
      </c>
    </row>
    <row r="39" spans="1:15" x14ac:dyDescent="0.3">
      <c r="A39" s="1">
        <v>1996</v>
      </c>
      <c r="B39" s="4">
        <v>1.3501234468996337</v>
      </c>
      <c r="C39" s="4">
        <v>1.7128945826624697</v>
      </c>
      <c r="D39" s="4">
        <v>1</v>
      </c>
      <c r="E39" s="5">
        <v>2.6363067824080176E-2</v>
      </c>
      <c r="F39" s="4">
        <v>109494.92455070592</v>
      </c>
      <c r="G39" s="5">
        <v>0.33609642189168476</v>
      </c>
      <c r="H39" s="5">
        <v>0.91029774516125728</v>
      </c>
      <c r="I39" s="5">
        <v>0.91029774516125728</v>
      </c>
      <c r="J39" s="5">
        <v>8.608695652173913E-2</v>
      </c>
      <c r="K39" s="5">
        <v>1.6011355883562103E-2</v>
      </c>
      <c r="L39" s="5">
        <v>0.13845048040777899</v>
      </c>
      <c r="M39" s="5">
        <v>-0.13277622758380778</v>
      </c>
      <c r="N39" s="5">
        <v>0.28689355391631732</v>
      </c>
      <c r="O39" s="5">
        <v>0.20312572581538937</v>
      </c>
    </row>
    <row r="40" spans="1:15" x14ac:dyDescent="0.3">
      <c r="A40" s="1">
        <v>1997</v>
      </c>
      <c r="B40" s="4">
        <v>1.4164835266879976</v>
      </c>
      <c r="C40" s="4">
        <v>1.7326972099586495</v>
      </c>
      <c r="D40" s="4">
        <v>1</v>
      </c>
      <c r="E40" s="5">
        <v>1.2565635761542196E-2</v>
      </c>
      <c r="F40" s="4">
        <v>110615.10450922222</v>
      </c>
      <c r="G40" s="5">
        <v>0.32090994354237523</v>
      </c>
      <c r="H40" s="5">
        <v>0.89826015568589823</v>
      </c>
      <c r="I40" s="5">
        <v>0.89826015568589823</v>
      </c>
      <c r="J40" s="5">
        <v>3.0034825580803035E-2</v>
      </c>
      <c r="K40" s="5">
        <v>1.9262230451596543E-2</v>
      </c>
      <c r="L40" s="5">
        <v>0.16456234945344572</v>
      </c>
      <c r="M40" s="5">
        <v>-0.12676077250832624</v>
      </c>
      <c r="N40" s="5">
        <v>0.32090994354237523</v>
      </c>
      <c r="O40" s="5">
        <v>0.19660895412320928</v>
      </c>
    </row>
    <row r="41" spans="1:15" x14ac:dyDescent="0.3">
      <c r="A41" s="1">
        <v>1998</v>
      </c>
      <c r="B41" s="4">
        <v>1.4429515571236902</v>
      </c>
      <c r="C41" s="4">
        <v>1.7524998372548293</v>
      </c>
      <c r="D41" s="4">
        <v>1</v>
      </c>
      <c r="E41" s="5">
        <v>2.020034647891604E-2</v>
      </c>
      <c r="F41" s="4">
        <v>121224.08549807196</v>
      </c>
      <c r="G41" s="5">
        <v>0.35021774733940036</v>
      </c>
      <c r="H41" s="5">
        <v>0.92018298815383104</v>
      </c>
      <c r="I41" s="5">
        <v>0.92018298815383104</v>
      </c>
      <c r="J41" s="5">
        <v>2.9325620886079744E-2</v>
      </c>
      <c r="K41" s="5">
        <v>2.2022387829715405E-2</v>
      </c>
      <c r="L41" s="5">
        <v>0.20525318183635452</v>
      </c>
      <c r="M41" s="5">
        <v>-0.12065761185583175</v>
      </c>
      <c r="N41" s="5">
        <v>0.35021774733940036</v>
      </c>
      <c r="O41" s="5">
        <v>0.20945276888196579</v>
      </c>
    </row>
    <row r="42" spans="1:15" x14ac:dyDescent="0.3">
      <c r="A42" s="1">
        <v>1999</v>
      </c>
      <c r="B42" s="4">
        <v>1.3973572915681718</v>
      </c>
      <c r="C42" s="4">
        <v>1.772302464551009</v>
      </c>
      <c r="D42" s="4">
        <v>1</v>
      </c>
      <c r="E42" s="5">
        <v>3.7641990756606722E-2</v>
      </c>
      <c r="F42" s="4">
        <v>130219.40391826161</v>
      </c>
      <c r="G42" s="5">
        <v>0.40736617799153296</v>
      </c>
      <c r="H42" s="5">
        <v>0.93323596740976555</v>
      </c>
      <c r="I42" s="5">
        <v>0.93323596740976555</v>
      </c>
      <c r="J42" s="5">
        <v>3.4245832902878824E-2</v>
      </c>
      <c r="K42" s="5">
        <v>2.8357901418541408E-2</v>
      </c>
      <c r="L42" s="5">
        <v>0.22544744215548645</v>
      </c>
      <c r="M42" s="5">
        <v>-0.12307270057163894</v>
      </c>
      <c r="N42" s="5">
        <v>0.40736617799153296</v>
      </c>
      <c r="O42" s="5">
        <v>0.25965307587473563</v>
      </c>
    </row>
    <row r="43" spans="1:15" x14ac:dyDescent="0.3">
      <c r="A43" s="1">
        <v>2000</v>
      </c>
      <c r="B43" s="4">
        <v>1.3783272584660704</v>
      </c>
      <c r="C43" s="4">
        <v>1.7921050918471888</v>
      </c>
      <c r="D43" s="4">
        <v>1</v>
      </c>
      <c r="E43" s="5">
        <v>2.757655702878082E-2</v>
      </c>
      <c r="F43" s="4">
        <v>137545.09713762015</v>
      </c>
      <c r="G43" s="5">
        <v>0.44333958747547947</v>
      </c>
      <c r="H43" s="5">
        <v>0.94328323699421968</v>
      </c>
      <c r="I43" s="5">
        <v>0.94328323699421968</v>
      </c>
      <c r="J43" s="5">
        <v>3.9904064774657272E-2</v>
      </c>
      <c r="K43" s="5">
        <v>3.3911819274783865E-2</v>
      </c>
      <c r="L43" s="5">
        <v>0.24243190128868378</v>
      </c>
      <c r="M43" s="5">
        <v>-0.12353563327102426</v>
      </c>
      <c r="N43" s="5">
        <v>0.44333958747547947</v>
      </c>
      <c r="O43" s="5">
        <v>0.28887650465569792</v>
      </c>
    </row>
    <row r="44" spans="1:15" x14ac:dyDescent="0.3">
      <c r="A44" s="1">
        <v>2001</v>
      </c>
      <c r="B44" s="4">
        <v>1.3221260038693607</v>
      </c>
      <c r="C44" s="4">
        <v>1.8119077191433686</v>
      </c>
      <c r="D44" s="4">
        <v>1</v>
      </c>
      <c r="E44" s="5">
        <v>5.2995179698379441E-2</v>
      </c>
      <c r="F44" s="4">
        <v>152730.12936894619</v>
      </c>
      <c r="G44" s="5">
        <v>0.53572321767208764</v>
      </c>
      <c r="H44" s="5">
        <v>0.96935280331710838</v>
      </c>
      <c r="I44" s="5">
        <v>0.96935280331710838</v>
      </c>
      <c r="J44" s="5">
        <v>4.6700327708772769E-2</v>
      </c>
      <c r="K44" s="5">
        <v>4.1083016928596207E-2</v>
      </c>
      <c r="L44" s="5">
        <v>0.23886124530693076</v>
      </c>
      <c r="M44" s="5">
        <v>-3.786214505825037E-2</v>
      </c>
      <c r="N44" s="5">
        <v>0.53572321767208764</v>
      </c>
      <c r="O44" s="5">
        <v>0.36559429666255827</v>
      </c>
    </row>
    <row r="45" spans="1:15" x14ac:dyDescent="0.3">
      <c r="A45" s="1">
        <v>2002</v>
      </c>
      <c r="B45" s="4">
        <v>1.195687335509982</v>
      </c>
      <c r="C45" s="4">
        <v>1.8317103464395483</v>
      </c>
      <c r="D45" s="4">
        <v>40.946523907008434</v>
      </c>
      <c r="E45" s="5">
        <v>8.5998518596829485E-3</v>
      </c>
      <c r="F45" s="4">
        <v>152230.03137838596</v>
      </c>
      <c r="G45" s="5">
        <v>1.5047388198264779</v>
      </c>
      <c r="H45" s="5">
        <v>0.9898831038806275</v>
      </c>
      <c r="I45" s="5">
        <v>0.81191679133428196</v>
      </c>
      <c r="J45" s="5">
        <v>8.7592149909202305E-2</v>
      </c>
      <c r="K45" s="5">
        <v>2.15687181815668E-2</v>
      </c>
      <c r="L45" s="5">
        <v>0.21605378579157355</v>
      </c>
      <c r="M45" s="5">
        <v>0.17065808304467076</v>
      </c>
      <c r="N45" s="5">
        <v>1.5047388198264779</v>
      </c>
      <c r="O45" s="5">
        <v>0.98845173313742063</v>
      </c>
    </row>
    <row r="46" spans="1:15" x14ac:dyDescent="0.3">
      <c r="A46" s="1">
        <v>2003</v>
      </c>
      <c r="B46" s="4">
        <v>1.2693447235944149</v>
      </c>
      <c r="C46" s="4">
        <v>1.8515129737357281</v>
      </c>
      <c r="D46" s="4">
        <v>3.6610311889295533</v>
      </c>
      <c r="E46" s="5">
        <v>-6.0602826091441251E-3</v>
      </c>
      <c r="F46" s="4">
        <v>160588.75982257677</v>
      </c>
      <c r="G46" s="5">
        <v>1.2230952461518809</v>
      </c>
      <c r="H46" s="5">
        <v>0.98905381670925852</v>
      </c>
      <c r="I46" s="5">
        <v>0.84765088179967474</v>
      </c>
      <c r="J46" s="5">
        <v>0.14765868669490692</v>
      </c>
      <c r="K46" s="5">
        <v>1.9542739052956958E-2</v>
      </c>
      <c r="L46" s="5">
        <v>0.18929814921309063</v>
      </c>
      <c r="M46" s="5">
        <v>0.24588600984352221</v>
      </c>
      <c r="N46" s="5">
        <v>1.2230952461518809</v>
      </c>
      <c r="O46" s="5">
        <v>0.71085733006844731</v>
      </c>
    </row>
    <row r="47" spans="1:15" x14ac:dyDescent="0.3">
      <c r="A47" s="1">
        <v>2004</v>
      </c>
      <c r="B47" s="4">
        <v>1.3449076224663461</v>
      </c>
      <c r="C47" s="4">
        <v>1.8713156010319079</v>
      </c>
      <c r="D47" s="4">
        <v>6.0967695519775988</v>
      </c>
      <c r="E47" s="5">
        <v>-2.5762184880222767E-2</v>
      </c>
      <c r="F47" s="4">
        <v>162200.29832745058</v>
      </c>
      <c r="G47" s="5">
        <v>1.0737495822352154</v>
      </c>
      <c r="H47" s="5">
        <v>0.98761531205264041</v>
      </c>
      <c r="I47" s="5">
        <v>0.85364423688522284</v>
      </c>
      <c r="J47" s="5">
        <v>0.21013097622634427</v>
      </c>
      <c r="K47" s="5">
        <v>1.3751614323999486E-2</v>
      </c>
      <c r="L47" s="5">
        <v>0.15232088468687713</v>
      </c>
      <c r="M47" s="5">
        <v>0.23629664952303778</v>
      </c>
      <c r="N47" s="5">
        <v>1.0737495822352154</v>
      </c>
      <c r="O47" s="5">
        <v>0.55507302038744055</v>
      </c>
    </row>
    <row r="48" spans="1:15" x14ac:dyDescent="0.3">
      <c r="A48" s="1">
        <v>2005</v>
      </c>
      <c r="B48" s="4">
        <v>1.4190191308697404</v>
      </c>
      <c r="C48" s="4">
        <v>1.8911182283280876</v>
      </c>
      <c r="D48" s="4">
        <v>12.328987027508775</v>
      </c>
      <c r="E48" s="5">
        <v>-7.2549752039255426E-3</v>
      </c>
      <c r="F48" s="4">
        <v>132048.42612875561</v>
      </c>
      <c r="G48" s="5">
        <v>0.82507260696384399</v>
      </c>
      <c r="H48" s="5">
        <v>0.95941971891206146</v>
      </c>
      <c r="I48" s="5">
        <v>0.56978001090232544</v>
      </c>
      <c r="J48" s="5">
        <v>9.472690405447419E-2</v>
      </c>
      <c r="K48" s="5">
        <v>2.0818893187461277E-2</v>
      </c>
      <c r="L48" s="5">
        <v>0.13377991183602322</v>
      </c>
      <c r="M48" s="5">
        <v>7.6564989675115269E-2</v>
      </c>
      <c r="N48" s="5">
        <v>0.82507260696384399</v>
      </c>
      <c r="O48" s="5">
        <v>0.48172694499257385</v>
      </c>
    </row>
    <row r="49" spans="1:15" x14ac:dyDescent="0.3">
      <c r="A49" s="1">
        <v>2006</v>
      </c>
      <c r="B49" s="4">
        <v>1.4859113837332405</v>
      </c>
      <c r="C49" s="4">
        <v>1.9109208556242674</v>
      </c>
      <c r="D49" s="4">
        <v>9.8390284047229493</v>
      </c>
      <c r="E49" s="5">
        <v>-1.0589264932921616E-2</v>
      </c>
      <c r="F49" s="4">
        <v>136712.86731484433</v>
      </c>
      <c r="G49" s="5">
        <v>0.74828041362601583</v>
      </c>
      <c r="H49" s="5">
        <v>0.96581660280233395</v>
      </c>
      <c r="I49" s="5">
        <v>0.58064614768862555</v>
      </c>
      <c r="J49" s="5">
        <v>9.7215542649128073E-2</v>
      </c>
      <c r="K49" s="5">
        <v>1.8968318162303745E-2</v>
      </c>
      <c r="L49" s="5">
        <v>0.13037911005514147</v>
      </c>
      <c r="M49" s="5">
        <v>-0.10505437962602993</v>
      </c>
      <c r="N49" s="5">
        <v>0.74828041362601583</v>
      </c>
      <c r="O49" s="5">
        <v>0.38615511098211763</v>
      </c>
    </row>
    <row r="50" spans="1:15" x14ac:dyDescent="0.3">
      <c r="A50" s="1">
        <v>2007</v>
      </c>
      <c r="B50" s="4">
        <v>1.5618149398302652</v>
      </c>
      <c r="C50" s="4">
        <v>1.9307234829204472</v>
      </c>
      <c r="D50" s="4">
        <v>21.520578071002184</v>
      </c>
      <c r="E50" s="5">
        <v>-4.7034484394989293E-3</v>
      </c>
      <c r="F50" s="4">
        <v>139992.81582179517</v>
      </c>
      <c r="G50" s="5">
        <v>0.64602649958620562</v>
      </c>
      <c r="H50" s="5">
        <v>0.95452397225494845</v>
      </c>
      <c r="I50" s="5">
        <v>0.59024988886519103</v>
      </c>
      <c r="J50" s="5">
        <v>0.1062224780019565</v>
      </c>
      <c r="K50" s="5">
        <v>2.194574703991398E-2</v>
      </c>
      <c r="L50" s="5">
        <v>9.1783965665890449E-2</v>
      </c>
      <c r="M50" s="5">
        <v>-0.18188814408939388</v>
      </c>
      <c r="N50" s="5">
        <v>0.64602649958620562</v>
      </c>
      <c r="O50" s="5">
        <v>0.28310825583234378</v>
      </c>
    </row>
    <row r="51" spans="1:15" x14ac:dyDescent="0.3">
      <c r="A51" s="1">
        <v>2008</v>
      </c>
      <c r="B51" s="4">
        <v>1.5913268227405926</v>
      </c>
      <c r="C51" s="4">
        <v>1.9505261102166269</v>
      </c>
      <c r="D51" s="4">
        <v>20.598500517063091</v>
      </c>
      <c r="E51" s="5">
        <v>1.5300360818930897E-4</v>
      </c>
      <c r="F51" s="4">
        <v>140935.75410398917</v>
      </c>
      <c r="G51" s="5">
        <v>0.51703046349437898</v>
      </c>
      <c r="H51" s="5">
        <v>0.92628725484498109</v>
      </c>
      <c r="I51" s="5">
        <v>0.58822813755937975</v>
      </c>
      <c r="J51" s="5">
        <v>0.13340624839250886</v>
      </c>
      <c r="K51" s="5">
        <v>2.1115889662770941E-2</v>
      </c>
      <c r="L51" s="5">
        <v>8.9416150914014683E-2</v>
      </c>
      <c r="M51" s="5">
        <v>-0.17822184353236842</v>
      </c>
      <c r="N51" s="5">
        <v>0.51703046349437898</v>
      </c>
      <c r="O51" s="5">
        <v>0.21261203363253894</v>
      </c>
    </row>
    <row r="52" spans="1:15" x14ac:dyDescent="0.3">
      <c r="A52" s="1">
        <v>2009</v>
      </c>
      <c r="B52" s="4">
        <v>1.5200440252104723</v>
      </c>
      <c r="C52" s="4">
        <v>1.9703287375128058</v>
      </c>
      <c r="D52" s="4">
        <v>18.473658824159923</v>
      </c>
      <c r="E52" s="5">
        <v>1.9448938817588003E-2</v>
      </c>
      <c r="F52" s="4">
        <v>140214.18203307409</v>
      </c>
      <c r="G52" s="5">
        <v>0.57603465168606915</v>
      </c>
      <c r="H52" s="5">
        <v>0.83123155751730637</v>
      </c>
      <c r="I52" s="5">
        <v>0.59954894933399139</v>
      </c>
      <c r="J52" s="5">
        <v>0.13757071514005184</v>
      </c>
      <c r="K52" s="5">
        <v>2.344620062097286E-2</v>
      </c>
      <c r="L52" s="5">
        <v>7.6343180623851203E-2</v>
      </c>
      <c r="M52" s="5">
        <v>-0.23253338021280984</v>
      </c>
      <c r="N52" s="5">
        <v>0.57603465168606915</v>
      </c>
      <c r="O52" s="5">
        <v>0.24529513851784945</v>
      </c>
    </row>
    <row r="53" spans="1:15" x14ac:dyDescent="0.3">
      <c r="A53" s="1">
        <v>2010</v>
      </c>
      <c r="B53" s="4">
        <v>1.6061431675393028</v>
      </c>
      <c r="C53" s="4">
        <v>1.9901313648089856</v>
      </c>
      <c r="D53" s="4">
        <v>27.028860942730493</v>
      </c>
      <c r="E53" s="5">
        <v>1.6080919234263674E-3</v>
      </c>
      <c r="F53" s="4">
        <v>128453.82119959133</v>
      </c>
      <c r="G53" s="5">
        <v>0.42525338837512328</v>
      </c>
      <c r="H53" s="5">
        <v>0.8724321760512711</v>
      </c>
      <c r="I53" s="5">
        <v>0.64225231200017185</v>
      </c>
      <c r="J53" s="5">
        <v>0.13543995460657529</v>
      </c>
      <c r="K53" s="5">
        <v>1.6495188555454281E-2</v>
      </c>
      <c r="L53" s="5">
        <v>9.3387935409062456E-2</v>
      </c>
      <c r="M53" s="5">
        <v>-0.12166114852428296</v>
      </c>
      <c r="N53" s="5">
        <v>0.42525338837512328</v>
      </c>
      <c r="O53" s="5">
        <v>0.17765249623196239</v>
      </c>
    </row>
    <row r="54" spans="1:15" x14ac:dyDescent="0.3">
      <c r="A54" s="1">
        <v>2011</v>
      </c>
      <c r="B54" s="4">
        <v>1.6540007564653258</v>
      </c>
      <c r="C54" s="4">
        <v>2.0099339921051653</v>
      </c>
      <c r="D54" s="4">
        <v>22.825372352660889</v>
      </c>
      <c r="E54" s="5">
        <v>2.8404871656476004E-2</v>
      </c>
      <c r="F54" s="4">
        <v>133610.0350250559</v>
      </c>
      <c r="G54" s="5">
        <v>0.38227000690697516</v>
      </c>
      <c r="H54" s="5">
        <v>0.874842563617242</v>
      </c>
      <c r="I54" s="5">
        <v>0.66577393566049792</v>
      </c>
      <c r="J54" s="5">
        <v>0.13276092780477111</v>
      </c>
      <c r="K54" s="5">
        <v>2.0762184284523123E-2</v>
      </c>
      <c r="L54" s="5">
        <v>0.11912807904884537</v>
      </c>
      <c r="M54" s="5">
        <v>-6.3780718111134102E-2</v>
      </c>
      <c r="N54" s="5">
        <v>0.38227000690697516</v>
      </c>
      <c r="O54" s="5">
        <v>0.15503969161801642</v>
      </c>
    </row>
    <row r="55" spans="1:15" x14ac:dyDescent="0.3">
      <c r="A55" s="1">
        <v>2012</v>
      </c>
      <c r="B55" s="4">
        <v>1.6331797495016751</v>
      </c>
      <c r="C55" s="4">
        <v>2.0297366194013451</v>
      </c>
      <c r="D55" s="4">
        <v>25.20201317546902</v>
      </c>
      <c r="E55" s="5">
        <v>2.3658126683028968E-2</v>
      </c>
      <c r="F55" s="4">
        <v>136952.17398021609</v>
      </c>
      <c r="G55" s="5">
        <v>0.4389953552420463</v>
      </c>
      <c r="H55" s="5">
        <v>0.86947226707282654</v>
      </c>
      <c r="I55" s="5">
        <v>0.6815832611552054</v>
      </c>
      <c r="J55" s="5">
        <v>0.14780520174653522</v>
      </c>
      <c r="K55" s="5">
        <v>2.0313741495480882E-2</v>
      </c>
      <c r="L55" s="5">
        <v>0.13921918087472657</v>
      </c>
      <c r="M55" s="5">
        <v>-8.1867355123644153E-3</v>
      </c>
      <c r="N55" s="5">
        <v>0.4389953552420463</v>
      </c>
      <c r="O55" s="5">
        <v>0.16820829452617858</v>
      </c>
    </row>
    <row r="56" spans="1:15" x14ac:dyDescent="0.3">
      <c r="A56" s="1">
        <v>2013</v>
      </c>
      <c r="B56" s="4">
        <v>1.6464754973463567</v>
      </c>
      <c r="C56" s="4">
        <v>2.0495392466975249</v>
      </c>
      <c r="D56" s="4">
        <v>27.949045300151674</v>
      </c>
      <c r="E56" s="5">
        <v>2.5815691804958411E-2</v>
      </c>
      <c r="F56" s="4">
        <v>137516.50041965439</v>
      </c>
      <c r="G56" s="5">
        <v>0.53260915488205074</v>
      </c>
      <c r="H56" s="5">
        <v>0.86639234286952649</v>
      </c>
      <c r="I56" s="5">
        <v>0.7183309142812172</v>
      </c>
      <c r="J56" s="5">
        <v>0.12560938538625546</v>
      </c>
      <c r="K56" s="5">
        <v>1.4664240219394118E-2</v>
      </c>
      <c r="L56" s="5">
        <v>0.15752256508382689</v>
      </c>
      <c r="M56" s="5">
        <v>6.7181916774681091E-2</v>
      </c>
      <c r="N56" s="5">
        <v>0.53260915488205074</v>
      </c>
      <c r="O56" s="5">
        <v>0.20286348709201879</v>
      </c>
    </row>
    <row r="57" spans="1:15" x14ac:dyDescent="0.3">
      <c r="A57" s="1">
        <v>2014</v>
      </c>
      <c r="B57" s="4">
        <v>1.6107012002628007</v>
      </c>
      <c r="C57" s="4">
        <v>2.0693418739937046</v>
      </c>
      <c r="D57" s="4">
        <v>38.420349296985101</v>
      </c>
      <c r="E57" s="5">
        <v>3.7502830050782469E-2</v>
      </c>
      <c r="F57" s="4">
        <v>148262.14911801016</v>
      </c>
      <c r="G57" s="5">
        <v>0.59783596959504781</v>
      </c>
      <c r="H57" s="5">
        <v>0.84859355044943541</v>
      </c>
      <c r="I57" s="5">
        <v>0.74569280671528271</v>
      </c>
      <c r="J57" s="5">
        <v>0.1001548230542417</v>
      </c>
      <c r="K57" s="5">
        <v>2.1068241792654079E-2</v>
      </c>
      <c r="L57" s="5">
        <v>0.15024746921730378</v>
      </c>
      <c r="M57" s="5">
        <v>0.15614177330953274</v>
      </c>
      <c r="N57" s="5">
        <v>0.59783596959504781</v>
      </c>
      <c r="O57" s="5">
        <v>0.21596316797953841</v>
      </c>
    </row>
    <row r="58" spans="1:15" x14ac:dyDescent="0.3">
      <c r="A58" s="1">
        <v>2015</v>
      </c>
      <c r="B58" s="4">
        <v>1.6267310263383301</v>
      </c>
      <c r="C58" s="4">
        <v>2.0891445012898844</v>
      </c>
      <c r="D58" s="4">
        <v>27.735412063818977</v>
      </c>
      <c r="E58" s="5">
        <v>4.8060202594813806E-2</v>
      </c>
      <c r="F58" s="4">
        <v>156181.29859463399</v>
      </c>
      <c r="G58" s="5">
        <v>0.54693928142729686</v>
      </c>
      <c r="H58" s="5">
        <v>0.82699419810579766</v>
      </c>
      <c r="I58" s="5">
        <v>0.75231043736548153</v>
      </c>
      <c r="J58" s="5">
        <v>8.4648997685727062E-2</v>
      </c>
      <c r="K58" s="5">
        <v>2.0691254438568733E-2</v>
      </c>
      <c r="L58" s="5">
        <v>0.15771477326756003</v>
      </c>
      <c r="M58" s="5">
        <v>0.21411765239905114</v>
      </c>
      <c r="N58" s="5">
        <v>0.54693928142729686</v>
      </c>
      <c r="O58" s="5">
        <v>0.20652820635535604</v>
      </c>
    </row>
    <row r="59" spans="1:15" x14ac:dyDescent="0.3">
      <c r="A59" s="1">
        <v>2016</v>
      </c>
      <c r="B59" s="4">
        <v>1.59417424937112</v>
      </c>
      <c r="C59" s="4">
        <v>2.1089471285860641</v>
      </c>
      <c r="D59" s="4">
        <v>39.78804809237959</v>
      </c>
      <c r="E59" s="5">
        <v>6.5495585856519961E-2</v>
      </c>
      <c r="F59" s="4">
        <v>181148.71869332783</v>
      </c>
      <c r="G59" s="5">
        <v>0.50550556016472625</v>
      </c>
      <c r="H59" s="5">
        <v>0.81830310297235065</v>
      </c>
      <c r="I59" s="5">
        <v>0.74008486973555754</v>
      </c>
      <c r="J59" s="5">
        <v>0.13893102770459584</v>
      </c>
      <c r="K59" s="5">
        <v>3.9505034035603036E-2</v>
      </c>
      <c r="L59" s="5">
        <v>0.14754413465639901</v>
      </c>
      <c r="M59" s="5">
        <v>0.281949890590595</v>
      </c>
      <c r="N59" s="5">
        <v>0.50550556016472625</v>
      </c>
      <c r="O59" s="5">
        <v>0.20305864283551506</v>
      </c>
    </row>
    <row r="60" spans="1:15" x14ac:dyDescent="0.3">
      <c r="A60" s="1">
        <v>2017</v>
      </c>
      <c r="D60" s="4">
        <v>25.03919999999993</v>
      </c>
      <c r="F60" s="4">
        <v>211838.85850127172</v>
      </c>
      <c r="G60" s="5">
        <v>0.52936610313476395</v>
      </c>
      <c r="H60" s="5">
        <v>0.830599025411493</v>
      </c>
      <c r="I60" s="5">
        <v>0.74330885150441606</v>
      </c>
      <c r="J60" s="5">
        <v>0.12464575948948826</v>
      </c>
      <c r="K60" s="5">
        <v>2.1301061381344993E-2</v>
      </c>
      <c r="L60" s="5">
        <v>0.14076824629490392</v>
      </c>
      <c r="M60" s="5">
        <v>0.27323688106918675</v>
      </c>
      <c r="N60" s="5">
        <v>0.52936610313944543</v>
      </c>
      <c r="O60" s="5">
        <v>0.24024111882612206</v>
      </c>
    </row>
  </sheetData>
  <mergeCells count="4">
    <mergeCell ref="B1:C1"/>
    <mergeCell ref="A1:A2"/>
    <mergeCell ref="H1:I1"/>
    <mergeCell ref="N1:O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9"/>
  <sheetViews>
    <sheetView workbookViewId="0"/>
  </sheetViews>
  <sheetFormatPr defaultColWidth="9" defaultRowHeight="15.6" x14ac:dyDescent="0.3"/>
  <sheetData>
    <row r="1" spans="1:3" x14ac:dyDescent="0.3">
      <c r="A1" t="s">
        <v>28</v>
      </c>
      <c r="B1" t="s">
        <v>137</v>
      </c>
    </row>
    <row r="3" spans="1:3" x14ac:dyDescent="0.3">
      <c r="B3" s="14" t="s">
        <v>147</v>
      </c>
      <c r="C3" t="s">
        <v>148</v>
      </c>
    </row>
    <row r="4" spans="1:3" x14ac:dyDescent="0.3">
      <c r="A4" s="14" t="s">
        <v>31</v>
      </c>
      <c r="B4" s="12">
        <f>100*'Annual Data'!H5</f>
        <v>62.647336879879809</v>
      </c>
      <c r="C4" s="12">
        <f>100*'Annual Data'!I5</f>
        <v>62.647336879879809</v>
      </c>
    </row>
    <row r="5" spans="1:3" x14ac:dyDescent="0.3">
      <c r="A5" s="14" t="s">
        <v>32</v>
      </c>
      <c r="B5" s="12">
        <f>100*'Annual Data'!H6</f>
        <v>60.04888284527371</v>
      </c>
      <c r="C5" s="12">
        <f>100*'Annual Data'!I6</f>
        <v>60.04888284527371</v>
      </c>
    </row>
    <row r="6" spans="1:3" x14ac:dyDescent="0.3">
      <c r="A6" s="14" t="s">
        <v>33</v>
      </c>
      <c r="B6" s="12">
        <f>100*'Annual Data'!H7</f>
        <v>54.193448952723465</v>
      </c>
      <c r="C6" s="12">
        <f>100*'Annual Data'!I7</f>
        <v>54.193448952723465</v>
      </c>
    </row>
    <row r="7" spans="1:3" x14ac:dyDescent="0.3">
      <c r="A7" s="14" t="s">
        <v>34</v>
      </c>
      <c r="B7" s="12">
        <f>100*'Annual Data'!H8</f>
        <v>56.635849750695577</v>
      </c>
      <c r="C7" s="12">
        <f>100*'Annual Data'!I8</f>
        <v>56.635849750695577</v>
      </c>
    </row>
    <row r="8" spans="1:3" x14ac:dyDescent="0.3">
      <c r="A8" s="14" t="s">
        <v>35</v>
      </c>
      <c r="B8" s="12">
        <f>100*'Annual Data'!H9</f>
        <v>53.908880704927377</v>
      </c>
      <c r="C8" s="12">
        <f>100*'Annual Data'!I9</f>
        <v>53.908880704927377</v>
      </c>
    </row>
    <row r="9" spans="1:3" x14ac:dyDescent="0.3">
      <c r="A9" s="14" t="s">
        <v>36</v>
      </c>
      <c r="B9" s="12">
        <f>100*'Annual Data'!H10</f>
        <v>57.957658235225551</v>
      </c>
      <c r="C9" s="12">
        <f>100*'Annual Data'!I10</f>
        <v>57.957658235225551</v>
      </c>
    </row>
    <row r="10" spans="1:3" x14ac:dyDescent="0.3">
      <c r="A10" s="14" t="s">
        <v>37</v>
      </c>
      <c r="B10" s="12">
        <f>100*'Annual Data'!H11</f>
        <v>51.427394107508086</v>
      </c>
      <c r="C10" s="12">
        <f>100*'Annual Data'!I11</f>
        <v>51.427394107508086</v>
      </c>
    </row>
    <row r="11" spans="1:3" x14ac:dyDescent="0.3">
      <c r="A11" s="14" t="s">
        <v>38</v>
      </c>
      <c r="B11" s="12">
        <f>100*'Annual Data'!H12</f>
        <v>54.324196976591523</v>
      </c>
      <c r="C11" s="12">
        <f>100*'Annual Data'!I12</f>
        <v>54.324196976591523</v>
      </c>
    </row>
    <row r="12" spans="1:3" x14ac:dyDescent="0.3">
      <c r="A12" s="14" t="s">
        <v>39</v>
      </c>
      <c r="B12" s="12">
        <f>100*'Annual Data'!H13</f>
        <v>54.804905359363566</v>
      </c>
      <c r="C12" s="12">
        <f>100*'Annual Data'!I13</f>
        <v>54.804905359363566</v>
      </c>
    </row>
    <row r="13" spans="1:3" x14ac:dyDescent="0.3">
      <c r="A13" s="14" t="s">
        <v>40</v>
      </c>
      <c r="B13" s="12">
        <f>100*'Annual Data'!H14</f>
        <v>74.434677591798092</v>
      </c>
      <c r="C13" s="12">
        <f>100*'Annual Data'!I14</f>
        <v>74.434677591798092</v>
      </c>
    </row>
    <row r="14" spans="1:3" x14ac:dyDescent="0.3">
      <c r="A14" s="14" t="s">
        <v>41</v>
      </c>
      <c r="B14" s="12">
        <f>100*'Annual Data'!H15</f>
        <v>70.533514971030655</v>
      </c>
      <c r="C14" s="12">
        <f>100*'Annual Data'!I15</f>
        <v>70.533514971030655</v>
      </c>
    </row>
    <row r="15" spans="1:3" x14ac:dyDescent="0.3">
      <c r="A15" s="14" t="s">
        <v>42</v>
      </c>
      <c r="B15" s="12">
        <f>100*'Annual Data'!H16</f>
        <v>55.915492471053227</v>
      </c>
      <c r="C15" s="12">
        <f>100*'Annual Data'!I16</f>
        <v>55.563118976929715</v>
      </c>
    </row>
    <row r="16" spans="1:3" x14ac:dyDescent="0.3">
      <c r="A16" s="14" t="s">
        <v>43</v>
      </c>
      <c r="B16" s="12">
        <f>100*'Annual Data'!H17</f>
        <v>66.154420334089522</v>
      </c>
      <c r="C16" s="12">
        <f>100*'Annual Data'!I17</f>
        <v>64.419611940235882</v>
      </c>
    </row>
    <row r="17" spans="1:3" x14ac:dyDescent="0.3">
      <c r="A17" s="14" t="s">
        <v>44</v>
      </c>
      <c r="B17" s="12">
        <f>100*'Annual Data'!H18</f>
        <v>77.59565976355789</v>
      </c>
      <c r="C17" s="12">
        <f>100*'Annual Data'!I18</f>
        <v>75.169800278851667</v>
      </c>
    </row>
    <row r="18" spans="1:3" x14ac:dyDescent="0.3">
      <c r="A18" s="14" t="s">
        <v>45</v>
      </c>
      <c r="B18" s="12">
        <f>100*'Annual Data'!H19</f>
        <v>71.61321042123086</v>
      </c>
      <c r="C18" s="12">
        <f>100*'Annual Data'!I19</f>
        <v>69.819240892389189</v>
      </c>
    </row>
    <row r="19" spans="1:3" x14ac:dyDescent="0.3">
      <c r="A19" s="14" t="s">
        <v>46</v>
      </c>
      <c r="B19" s="12">
        <f>100*'Annual Data'!H20</f>
        <v>74.674110434349856</v>
      </c>
      <c r="C19" s="12">
        <f>100*'Annual Data'!I20</f>
        <v>74.60942705844343</v>
      </c>
    </row>
    <row r="20" spans="1:3" x14ac:dyDescent="0.3">
      <c r="A20" s="14" t="s">
        <v>47</v>
      </c>
      <c r="B20" s="12">
        <f>100*'Annual Data'!H21</f>
        <v>84.322225126782044</v>
      </c>
      <c r="C20" s="12">
        <f>100*'Annual Data'!I21</f>
        <v>77.358715726299138</v>
      </c>
    </row>
    <row r="21" spans="1:3" x14ac:dyDescent="0.3">
      <c r="A21" s="14" t="s">
        <v>48</v>
      </c>
      <c r="B21" s="12">
        <f>100*'Annual Data'!H22</f>
        <v>85.367800366864458</v>
      </c>
      <c r="C21" s="12">
        <f>100*'Annual Data'!I22</f>
        <v>79.003567067892206</v>
      </c>
    </row>
    <row r="22" spans="1:3" x14ac:dyDescent="0.3">
      <c r="A22" s="14" t="s">
        <v>49</v>
      </c>
      <c r="B22" s="12">
        <f>100*'Annual Data'!H23</f>
        <v>90.561145161122511</v>
      </c>
      <c r="C22" s="12">
        <f>100*'Annual Data'!I23</f>
        <v>80.119339153350666</v>
      </c>
    </row>
    <row r="23" spans="1:3" x14ac:dyDescent="0.3">
      <c r="A23" s="14" t="s">
        <v>50</v>
      </c>
      <c r="B23" s="12">
        <f>100*'Annual Data'!H24</f>
        <v>91.056427836563998</v>
      </c>
      <c r="C23" s="12">
        <f>100*'Annual Data'!I24</f>
        <v>86.148204160057418</v>
      </c>
    </row>
    <row r="24" spans="1:3" x14ac:dyDescent="0.3">
      <c r="A24" s="14" t="s">
        <v>51</v>
      </c>
      <c r="B24" s="12">
        <f>100*'Annual Data'!H25</f>
        <v>93.317511413051122</v>
      </c>
      <c r="C24" s="12">
        <f>100*'Annual Data'!I25</f>
        <v>93.048857430918105</v>
      </c>
    </row>
    <row r="25" spans="1:3" x14ac:dyDescent="0.3">
      <c r="A25" s="14" t="s">
        <v>52</v>
      </c>
      <c r="B25" s="12">
        <f>100*'Annual Data'!H26</f>
        <v>88.78167838120811</v>
      </c>
      <c r="C25" s="12">
        <f>100*'Annual Data'!I26</f>
        <v>88.78167838120811</v>
      </c>
    </row>
    <row r="26" spans="1:3" x14ac:dyDescent="0.3">
      <c r="A26" s="14" t="s">
        <v>53</v>
      </c>
      <c r="B26" s="12">
        <f>100*'Annual Data'!H27</f>
        <v>94.928917285398711</v>
      </c>
      <c r="C26" s="12">
        <f>100*'Annual Data'!I27</f>
        <v>94.928917285398711</v>
      </c>
    </row>
    <row r="27" spans="1:3" x14ac:dyDescent="0.3">
      <c r="A27" s="14" t="s">
        <v>54</v>
      </c>
      <c r="B27" s="12">
        <f>100*'Annual Data'!H28</f>
        <v>96.242634392717179</v>
      </c>
      <c r="C27" s="12">
        <f>100*'Annual Data'!I28</f>
        <v>96.242634392717179</v>
      </c>
    </row>
    <row r="28" spans="1:3" x14ac:dyDescent="0.3">
      <c r="A28" s="14" t="s">
        <v>55</v>
      </c>
      <c r="B28" s="12">
        <f>100*'Annual Data'!H29</f>
        <v>96.937993469256455</v>
      </c>
      <c r="C28" s="12">
        <f>100*'Annual Data'!I29</f>
        <v>96.937993469256455</v>
      </c>
    </row>
    <row r="29" spans="1:3" x14ac:dyDescent="0.3">
      <c r="A29" s="14" t="s">
        <v>56</v>
      </c>
      <c r="B29" s="12">
        <f>100*'Annual Data'!H30</f>
        <v>98.231732654088233</v>
      </c>
      <c r="C29" s="12">
        <f>100*'Annual Data'!I30</f>
        <v>96.6789394417154</v>
      </c>
    </row>
    <row r="30" spans="1:3" x14ac:dyDescent="0.3">
      <c r="A30" s="14" t="s">
        <v>57</v>
      </c>
      <c r="B30" s="12">
        <f>100*'Annual Data'!H31</f>
        <v>88.349734025175167</v>
      </c>
      <c r="C30" s="12">
        <f>100*'Annual Data'!I31</f>
        <v>87.535587594963687</v>
      </c>
    </row>
    <row r="31" spans="1:3" x14ac:dyDescent="0.3">
      <c r="A31" s="14" t="s">
        <v>58</v>
      </c>
      <c r="B31" s="12">
        <f>100*'Annual Data'!H32</f>
        <v>97.088202035431593</v>
      </c>
      <c r="C31" s="12">
        <f>100*'Annual Data'!I32</f>
        <v>97.088202035431593</v>
      </c>
    </row>
    <row r="32" spans="1:3" x14ac:dyDescent="0.3">
      <c r="A32" s="14" t="s">
        <v>59</v>
      </c>
      <c r="B32" s="12">
        <f>100*'Annual Data'!H33</f>
        <v>100</v>
      </c>
      <c r="C32" s="12">
        <f>100*'Annual Data'!I33</f>
        <v>100</v>
      </c>
    </row>
    <row r="33" spans="1:3" x14ac:dyDescent="0.3">
      <c r="A33" s="14" t="s">
        <v>60</v>
      </c>
      <c r="B33" s="12">
        <f>100*'Annual Data'!H34</f>
        <v>100</v>
      </c>
      <c r="C33" s="12">
        <f>100*'Annual Data'!I34</f>
        <v>100</v>
      </c>
    </row>
    <row r="34" spans="1:3" x14ac:dyDescent="0.3">
      <c r="A34" s="14" t="s">
        <v>61</v>
      </c>
      <c r="B34" s="12">
        <f>100*'Annual Data'!H35</f>
        <v>97.359860449766629</v>
      </c>
      <c r="C34" s="12">
        <f>100*'Annual Data'!I35</f>
        <v>97.359860449766629</v>
      </c>
    </row>
    <row r="35" spans="1:3" x14ac:dyDescent="0.3">
      <c r="A35" s="14" t="s">
        <v>62</v>
      </c>
      <c r="B35" s="12">
        <f>100*'Annual Data'!H36</f>
        <v>92.591287853126474</v>
      </c>
      <c r="C35" s="12">
        <f>100*'Annual Data'!I36</f>
        <v>92.591287853126474</v>
      </c>
    </row>
    <row r="36" spans="1:3" x14ac:dyDescent="0.3">
      <c r="A36" s="14" t="s">
        <v>63</v>
      </c>
      <c r="B36" s="12">
        <f>100*'Annual Data'!H37</f>
        <v>91.183945116183665</v>
      </c>
      <c r="C36" s="12">
        <f>100*'Annual Data'!I37</f>
        <v>91.183945116183665</v>
      </c>
    </row>
    <row r="37" spans="1:3" x14ac:dyDescent="0.3">
      <c r="A37" s="14" t="s">
        <v>64</v>
      </c>
      <c r="B37" s="12">
        <f>100*'Annual Data'!H38</f>
        <v>92.590101132178731</v>
      </c>
      <c r="C37" s="12">
        <f>100*'Annual Data'!I38</f>
        <v>92.590101132178731</v>
      </c>
    </row>
    <row r="38" spans="1:3" x14ac:dyDescent="0.3">
      <c r="A38" s="14" t="s">
        <v>65</v>
      </c>
      <c r="B38" s="12">
        <f>100*'Annual Data'!H39</f>
        <v>91.029774516125727</v>
      </c>
      <c r="C38" s="12">
        <f>100*'Annual Data'!I39</f>
        <v>91.029774516125727</v>
      </c>
    </row>
    <row r="39" spans="1:3" x14ac:dyDescent="0.3">
      <c r="A39" s="14" t="s">
        <v>66</v>
      </c>
      <c r="B39" s="12">
        <f>100*'Annual Data'!H40</f>
        <v>89.826015568589824</v>
      </c>
      <c r="C39" s="12">
        <f>100*'Annual Data'!I40</f>
        <v>89.826015568589824</v>
      </c>
    </row>
    <row r="40" spans="1:3" x14ac:dyDescent="0.3">
      <c r="A40" s="14" t="s">
        <v>67</v>
      </c>
      <c r="B40" s="12">
        <f>100*'Annual Data'!H41</f>
        <v>92.018298815383105</v>
      </c>
      <c r="C40" s="12">
        <f>100*'Annual Data'!I41</f>
        <v>92.018298815383105</v>
      </c>
    </row>
    <row r="41" spans="1:3" x14ac:dyDescent="0.3">
      <c r="A41" s="14" t="s">
        <v>68</v>
      </c>
      <c r="B41" s="12">
        <f>100*'Annual Data'!H42</f>
        <v>93.323596740976555</v>
      </c>
      <c r="C41" s="12">
        <f>100*'Annual Data'!I42</f>
        <v>93.323596740976555</v>
      </c>
    </row>
    <row r="42" spans="1:3" x14ac:dyDescent="0.3">
      <c r="A42" s="14" t="s">
        <v>69</v>
      </c>
      <c r="B42" s="12">
        <f>100*'Annual Data'!H43</f>
        <v>94.328323699421972</v>
      </c>
      <c r="C42" s="12">
        <f>100*'Annual Data'!I43</f>
        <v>94.328323699421972</v>
      </c>
    </row>
    <row r="43" spans="1:3" x14ac:dyDescent="0.3">
      <c r="A43" s="14" t="s">
        <v>70</v>
      </c>
      <c r="B43" s="12">
        <f>100*'Annual Data'!H44</f>
        <v>96.935280331710842</v>
      </c>
      <c r="C43" s="12">
        <f>100*'Annual Data'!I44</f>
        <v>96.935280331710842</v>
      </c>
    </row>
    <row r="44" spans="1:3" x14ac:dyDescent="0.3">
      <c r="A44" s="14" t="s">
        <v>71</v>
      </c>
      <c r="B44" s="12">
        <f>100*'Annual Data'!H45</f>
        <v>98.988310388062757</v>
      </c>
      <c r="C44" s="12">
        <f>100*'Annual Data'!I45</f>
        <v>81.191679133428195</v>
      </c>
    </row>
    <row r="45" spans="1:3" x14ac:dyDescent="0.3">
      <c r="A45" s="14" t="s">
        <v>72</v>
      </c>
      <c r="B45" s="12">
        <f>100*'Annual Data'!H46</f>
        <v>98.905381670925848</v>
      </c>
      <c r="C45" s="12">
        <f>100*'Annual Data'!I46</f>
        <v>84.765088179967478</v>
      </c>
    </row>
    <row r="46" spans="1:3" x14ac:dyDescent="0.3">
      <c r="A46" s="14" t="s">
        <v>73</v>
      </c>
      <c r="B46" s="12">
        <f>100*'Annual Data'!H47</f>
        <v>98.761531205264035</v>
      </c>
      <c r="C46" s="12">
        <f>100*'Annual Data'!I47</f>
        <v>85.36442368852228</v>
      </c>
    </row>
    <row r="47" spans="1:3" x14ac:dyDescent="0.3">
      <c r="A47" s="14" t="s">
        <v>74</v>
      </c>
      <c r="B47" s="12">
        <f>100*'Annual Data'!H48</f>
        <v>95.941971891206151</v>
      </c>
      <c r="C47" s="12">
        <f>100*'Annual Data'!I48</f>
        <v>56.978001090232546</v>
      </c>
    </row>
    <row r="48" spans="1:3" x14ac:dyDescent="0.3">
      <c r="A48" s="14" t="s">
        <v>75</v>
      </c>
      <c r="B48" s="12">
        <f>100*'Annual Data'!H49</f>
        <v>96.581660280233393</v>
      </c>
      <c r="C48" s="12">
        <f>100*'Annual Data'!I49</f>
        <v>58.064614768862555</v>
      </c>
    </row>
    <row r="49" spans="1:3" x14ac:dyDescent="0.3">
      <c r="A49" s="14" t="s">
        <v>76</v>
      </c>
      <c r="B49" s="12">
        <f>100*'Annual Data'!H50</f>
        <v>95.452397225494849</v>
      </c>
      <c r="C49" s="12">
        <f>100*'Annual Data'!I50</f>
        <v>59.024988886519104</v>
      </c>
    </row>
    <row r="50" spans="1:3" x14ac:dyDescent="0.3">
      <c r="A50" s="14" t="s">
        <v>77</v>
      </c>
      <c r="B50" s="12">
        <f>100*'Annual Data'!H51</f>
        <v>92.628725484498105</v>
      </c>
      <c r="C50" s="12">
        <f>100*'Annual Data'!I51</f>
        <v>58.822813755937972</v>
      </c>
    </row>
    <row r="51" spans="1:3" x14ac:dyDescent="0.3">
      <c r="A51" s="14" t="s">
        <v>78</v>
      </c>
      <c r="B51" s="12">
        <f>100*'Annual Data'!H52</f>
        <v>83.123155751730636</v>
      </c>
      <c r="C51" s="12">
        <f>100*'Annual Data'!I52</f>
        <v>59.954894933399139</v>
      </c>
    </row>
    <row r="52" spans="1:3" x14ac:dyDescent="0.3">
      <c r="A52" s="14" t="s">
        <v>79</v>
      </c>
      <c r="B52" s="12">
        <f>100*'Annual Data'!H53</f>
        <v>87.243217605127114</v>
      </c>
      <c r="C52" s="12">
        <f>100*'Annual Data'!I53</f>
        <v>64.225231200017191</v>
      </c>
    </row>
    <row r="53" spans="1:3" x14ac:dyDescent="0.3">
      <c r="A53" s="14" t="s">
        <v>80</v>
      </c>
      <c r="B53" s="12">
        <f>100*'Annual Data'!H54</f>
        <v>87.484256361724206</v>
      </c>
      <c r="C53" s="12">
        <f>100*'Annual Data'!I54</f>
        <v>66.577393566049793</v>
      </c>
    </row>
    <row r="54" spans="1:3" x14ac:dyDescent="0.3">
      <c r="A54" s="14" t="s">
        <v>81</v>
      </c>
      <c r="B54" s="12">
        <f>100*'Annual Data'!H55</f>
        <v>86.947226707282653</v>
      </c>
      <c r="C54" s="12">
        <f>100*'Annual Data'!I55</f>
        <v>68.158326115520538</v>
      </c>
    </row>
    <row r="55" spans="1:3" x14ac:dyDescent="0.3">
      <c r="A55" s="14" t="s">
        <v>82</v>
      </c>
      <c r="B55" s="12">
        <f>100*'Annual Data'!H56</f>
        <v>86.639234286952643</v>
      </c>
      <c r="C55" s="12">
        <f>100*'Annual Data'!I56</f>
        <v>71.833091428121719</v>
      </c>
    </row>
    <row r="56" spans="1:3" x14ac:dyDescent="0.3">
      <c r="A56" s="14" t="s">
        <v>83</v>
      </c>
      <c r="B56" s="12">
        <f>100*'Annual Data'!H57</f>
        <v>84.859355044943541</v>
      </c>
      <c r="C56" s="12">
        <f>100*'Annual Data'!I57</f>
        <v>74.569280671528276</v>
      </c>
    </row>
    <row r="57" spans="1:3" x14ac:dyDescent="0.3">
      <c r="A57" s="14" t="s">
        <v>84</v>
      </c>
      <c r="B57" s="12">
        <f>100*'Annual Data'!H58</f>
        <v>82.699419810579769</v>
      </c>
      <c r="C57" s="12">
        <f>100*'Annual Data'!I58</f>
        <v>75.231043736548159</v>
      </c>
    </row>
    <row r="58" spans="1:3" x14ac:dyDescent="0.3">
      <c r="A58" s="14" t="s">
        <v>85</v>
      </c>
      <c r="B58" s="12">
        <f>100*'Annual Data'!H59</f>
        <v>81.830310297235059</v>
      </c>
      <c r="C58" s="12">
        <f>100*'Annual Data'!I59</f>
        <v>74.008486973555748</v>
      </c>
    </row>
    <row r="59" spans="1:3" x14ac:dyDescent="0.3">
      <c r="A59" s="14" t="s">
        <v>86</v>
      </c>
      <c r="B59" s="12">
        <f>100*'Annual Data'!H60</f>
        <v>83.059902541149299</v>
      </c>
      <c r="C59" s="12">
        <f>100*'Annual Data'!I60</f>
        <v>74.330885150441603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61"/>
  <sheetViews>
    <sheetView workbookViewId="0"/>
  </sheetViews>
  <sheetFormatPr defaultColWidth="9" defaultRowHeight="15.6" x14ac:dyDescent="0.3"/>
  <cols>
    <col min="1" max="2" width="9" style="14"/>
  </cols>
  <sheetData>
    <row r="1" spans="1:2" x14ac:dyDescent="0.3">
      <c r="A1" s="14" t="s">
        <v>28</v>
      </c>
      <c r="B1" s="14" t="s">
        <v>154</v>
      </c>
    </row>
    <row r="3" spans="1:2" x14ac:dyDescent="0.3">
      <c r="B3" s="14" t="s">
        <v>153</v>
      </c>
    </row>
    <row r="4" spans="1:2" x14ac:dyDescent="0.3">
      <c r="A4" s="14" t="s">
        <v>29</v>
      </c>
      <c r="B4" s="14">
        <f>+'Annual Data'!J3*100</f>
        <v>6.1458931648477888</v>
      </c>
    </row>
    <row r="5" spans="1:2" x14ac:dyDescent="0.3">
      <c r="A5" s="14" t="s">
        <v>30</v>
      </c>
      <c r="B5" s="14">
        <f>+'Annual Data'!J4*100</f>
        <v>4.5874948247496263</v>
      </c>
    </row>
    <row r="6" spans="1:2" x14ac:dyDescent="0.3">
      <c r="A6" s="14" t="s">
        <v>31</v>
      </c>
      <c r="B6" s="14">
        <f>+'Annual Data'!J5*100</f>
        <v>5.8630976212431474</v>
      </c>
    </row>
    <row r="7" spans="1:2" x14ac:dyDescent="0.3">
      <c r="A7" s="14" t="s">
        <v>32</v>
      </c>
      <c r="B7" s="14">
        <f>+'Annual Data'!J6*100</f>
        <v>10.744433954365736</v>
      </c>
    </row>
    <row r="8" spans="1:2" x14ac:dyDescent="0.3">
      <c r="A8" s="14" t="s">
        <v>33</v>
      </c>
      <c r="B8" s="14">
        <f>+'Annual Data'!J7*100</f>
        <v>24.850026330804745</v>
      </c>
    </row>
    <row r="9" spans="1:2" x14ac:dyDescent="0.3">
      <c r="A9" s="14" t="s">
        <v>34</v>
      </c>
      <c r="B9" s="14">
        <f>+'Annual Data'!J8*100</f>
        <v>18.269075113317506</v>
      </c>
    </row>
    <row r="10" spans="1:2" x14ac:dyDescent="0.3">
      <c r="A10" s="14" t="s">
        <v>35</v>
      </c>
      <c r="B10" s="14">
        <f>+'Annual Data'!J9*100</f>
        <v>21.097075779192913</v>
      </c>
    </row>
    <row r="11" spans="1:2" x14ac:dyDescent="0.3">
      <c r="A11" s="14" t="s">
        <v>36</v>
      </c>
      <c r="B11" s="14">
        <f>+'Annual Data'!J10*100</f>
        <v>20.537554032931613</v>
      </c>
    </row>
    <row r="12" spans="1:2" x14ac:dyDescent="0.3">
      <c r="A12" s="14" t="s">
        <v>37</v>
      </c>
      <c r="B12" s="14">
        <f>+'Annual Data'!J11*100</f>
        <v>22.856416577362122</v>
      </c>
    </row>
    <row r="13" spans="1:2" x14ac:dyDescent="0.3">
      <c r="A13" s="14" t="s">
        <v>38</v>
      </c>
      <c r="B13" s="14">
        <f>+'Annual Data'!J12*100</f>
        <v>18.868062733831053</v>
      </c>
    </row>
    <row r="14" spans="1:2" x14ac:dyDescent="0.3">
      <c r="A14" s="14" t="s">
        <v>39</v>
      </c>
      <c r="B14" s="14">
        <f>+'Annual Data'!J13*100</f>
        <v>8.8048555259218233</v>
      </c>
    </row>
    <row r="15" spans="1:2" x14ac:dyDescent="0.3">
      <c r="A15" s="14" t="s">
        <v>40</v>
      </c>
      <c r="B15" s="14">
        <f>+'Annual Data'!J14*100</f>
        <v>5.4139727349831999</v>
      </c>
    </row>
    <row r="16" spans="1:2" x14ac:dyDescent="0.3">
      <c r="A16" s="14" t="s">
        <v>41</v>
      </c>
      <c r="B16" s="14">
        <f>+'Annual Data'!J15*100</f>
        <v>5.8613264725286909</v>
      </c>
    </row>
    <row r="17" spans="1:2" x14ac:dyDescent="0.3">
      <c r="A17" s="14" t="s">
        <v>42</v>
      </c>
      <c r="B17" s="14">
        <f>+'Annual Data'!J16*100</f>
        <v>28.9494612282387</v>
      </c>
    </row>
    <row r="18" spans="1:2" x14ac:dyDescent="0.3">
      <c r="A18" s="14" t="s">
        <v>43</v>
      </c>
      <c r="B18" s="14">
        <f>+'Annual Data'!J17*100</f>
        <v>45.321852848175546</v>
      </c>
    </row>
    <row r="19" spans="1:2" x14ac:dyDescent="0.3">
      <c r="A19" s="14" t="s">
        <v>44</v>
      </c>
      <c r="B19" s="14">
        <f>+'Annual Data'!J18*100</f>
        <v>20.008854847981226</v>
      </c>
    </row>
    <row r="20" spans="1:2" x14ac:dyDescent="0.3">
      <c r="A20" s="14" t="s">
        <v>45</v>
      </c>
      <c r="B20" s="14">
        <f>+'Annual Data'!J19*100</f>
        <v>33.361649897483112</v>
      </c>
    </row>
    <row r="21" spans="1:2" x14ac:dyDescent="0.3">
      <c r="A21" s="14" t="s">
        <v>46</v>
      </c>
      <c r="B21" s="14">
        <f>+'Annual Data'!J20*100</f>
        <v>27.386885589973168</v>
      </c>
    </row>
    <row r="22" spans="1:2" x14ac:dyDescent="0.3">
      <c r="A22" s="14" t="s">
        <v>47</v>
      </c>
      <c r="B22" s="14">
        <f>+'Annual Data'!J21*100</f>
        <v>40.090342501345269</v>
      </c>
    </row>
    <row r="23" spans="1:2" x14ac:dyDescent="0.3">
      <c r="A23" s="14" t="s">
        <v>48</v>
      </c>
      <c r="B23" s="14">
        <f>+'Annual Data'!J22*100</f>
        <v>49.927733417724014</v>
      </c>
    </row>
    <row r="24" spans="1:2" x14ac:dyDescent="0.3">
      <c r="A24" s="14" t="s">
        <v>49</v>
      </c>
      <c r="B24" s="14">
        <f>+'Annual Data'!J23*100</f>
        <v>28.874749291098972</v>
      </c>
    </row>
    <row r="25" spans="1:2" x14ac:dyDescent="0.3">
      <c r="A25" s="14" t="s">
        <v>50</v>
      </c>
      <c r="B25" s="14">
        <f>+'Annual Data'!J24*100</f>
        <v>30.57830603276069</v>
      </c>
    </row>
    <row r="26" spans="1:2" x14ac:dyDescent="0.3">
      <c r="A26" s="14" t="s">
        <v>51</v>
      </c>
      <c r="B26" s="14">
        <f>+'Annual Data'!J25*100</f>
        <v>0</v>
      </c>
    </row>
    <row r="27" spans="1:2" x14ac:dyDescent="0.3">
      <c r="A27" s="14" t="s">
        <v>52</v>
      </c>
      <c r="B27" s="14">
        <f>+'Annual Data'!J26*100</f>
        <v>0</v>
      </c>
    </row>
    <row r="28" spans="1:2" x14ac:dyDescent="0.3">
      <c r="A28" s="14" t="s">
        <v>53</v>
      </c>
      <c r="B28" s="14">
        <f>+'Annual Data'!J27*100</f>
        <v>0</v>
      </c>
    </row>
    <row r="29" spans="1:2" x14ac:dyDescent="0.3">
      <c r="A29" s="14" t="s">
        <v>54</v>
      </c>
      <c r="B29" s="14">
        <f>+'Annual Data'!J28*100</f>
        <v>0</v>
      </c>
    </row>
    <row r="30" spans="1:2" x14ac:dyDescent="0.3">
      <c r="A30" s="14" t="s">
        <v>55</v>
      </c>
      <c r="B30" s="14">
        <f>+'Annual Data'!J29*100</f>
        <v>0</v>
      </c>
    </row>
    <row r="31" spans="1:2" x14ac:dyDescent="0.3">
      <c r="A31" s="14" t="s">
        <v>56</v>
      </c>
      <c r="B31" s="14">
        <f>+'Annual Data'!J30*100</f>
        <v>0</v>
      </c>
    </row>
    <row r="32" spans="1:2" x14ac:dyDescent="0.3">
      <c r="A32" s="14" t="s">
        <v>57</v>
      </c>
      <c r="B32" s="14">
        <f>+'Annual Data'!J31*100</f>
        <v>0</v>
      </c>
    </row>
    <row r="33" spans="1:2" x14ac:dyDescent="0.3">
      <c r="A33" s="14" t="s">
        <v>58</v>
      </c>
      <c r="B33" s="14">
        <f>+'Annual Data'!J32*100</f>
        <v>0</v>
      </c>
    </row>
    <row r="34" spans="1:2" x14ac:dyDescent="0.3">
      <c r="A34" s="14" t="s">
        <v>59</v>
      </c>
      <c r="B34" s="14">
        <f>+'Annual Data'!J33*100</f>
        <v>0</v>
      </c>
    </row>
    <row r="35" spans="1:2" x14ac:dyDescent="0.3">
      <c r="A35" s="14" t="s">
        <v>60</v>
      </c>
      <c r="B35" s="14">
        <f>+'Annual Data'!J34*100</f>
        <v>0</v>
      </c>
    </row>
    <row r="36" spans="1:2" x14ac:dyDescent="0.3">
      <c r="A36" s="14" t="s">
        <v>61</v>
      </c>
      <c r="B36" s="14">
        <f>+'Annual Data'!J35*100</f>
        <v>0</v>
      </c>
    </row>
    <row r="37" spans="1:2" x14ac:dyDescent="0.3">
      <c r="A37" s="14" t="s">
        <v>62</v>
      </c>
      <c r="B37" s="14">
        <f>+'Annual Data'!J36*100</f>
        <v>4.7069981708556332</v>
      </c>
    </row>
    <row r="38" spans="1:2" x14ac:dyDescent="0.3">
      <c r="A38" s="14" t="s">
        <v>63</v>
      </c>
      <c r="B38" s="14">
        <f>+'Annual Data'!J37*100</f>
        <v>7.6354146485999834</v>
      </c>
    </row>
    <row r="39" spans="1:2" x14ac:dyDescent="0.3">
      <c r="A39" s="14" t="s">
        <v>64</v>
      </c>
      <c r="B39" s="14">
        <f>+'Annual Data'!J38*100</f>
        <v>6.6528327271483461</v>
      </c>
    </row>
    <row r="40" spans="1:2" x14ac:dyDescent="0.3">
      <c r="A40" s="14" t="s">
        <v>65</v>
      </c>
      <c r="B40" s="14">
        <f>+'Annual Data'!J39*100</f>
        <v>8.6086956521739122</v>
      </c>
    </row>
    <row r="41" spans="1:2" x14ac:dyDescent="0.3">
      <c r="A41" s="14" t="s">
        <v>66</v>
      </c>
      <c r="B41" s="14">
        <f>+'Annual Data'!J40*100</f>
        <v>3.0034825580803037</v>
      </c>
    </row>
    <row r="42" spans="1:2" x14ac:dyDescent="0.3">
      <c r="A42" s="14" t="s">
        <v>67</v>
      </c>
      <c r="B42" s="14">
        <f>+'Annual Data'!J41*100</f>
        <v>2.9325620886079746</v>
      </c>
    </row>
    <row r="43" spans="1:2" x14ac:dyDescent="0.3">
      <c r="A43" s="14" t="s">
        <v>68</v>
      </c>
      <c r="B43" s="14">
        <f>+'Annual Data'!J42*100</f>
        <v>3.4245832902878823</v>
      </c>
    </row>
    <row r="44" spans="1:2" x14ac:dyDescent="0.3">
      <c r="A44" s="14" t="s">
        <v>69</v>
      </c>
      <c r="B44" s="14">
        <f>+'Annual Data'!J43*100</f>
        <v>3.9904064774657271</v>
      </c>
    </row>
    <row r="45" spans="1:2" x14ac:dyDescent="0.3">
      <c r="A45" s="14" t="s">
        <v>70</v>
      </c>
      <c r="B45" s="14">
        <f>+'Annual Data'!J44*100</f>
        <v>4.6700327708772766</v>
      </c>
    </row>
    <row r="46" spans="1:2" x14ac:dyDescent="0.3">
      <c r="A46" s="14" t="s">
        <v>71</v>
      </c>
      <c r="B46" s="14">
        <f>+'Annual Data'!J45*100</f>
        <v>8.7592149909202313</v>
      </c>
    </row>
    <row r="47" spans="1:2" x14ac:dyDescent="0.3">
      <c r="A47" s="14" t="s">
        <v>72</v>
      </c>
      <c r="B47" s="14">
        <f>+'Annual Data'!J46*100</f>
        <v>14.765868669490692</v>
      </c>
    </row>
    <row r="48" spans="1:2" x14ac:dyDescent="0.3">
      <c r="A48" s="14" t="s">
        <v>73</v>
      </c>
      <c r="B48" s="14">
        <f>+'Annual Data'!J47*100</f>
        <v>21.013097622634426</v>
      </c>
    </row>
    <row r="49" spans="1:2" x14ac:dyDescent="0.3">
      <c r="A49" s="14" t="s">
        <v>74</v>
      </c>
      <c r="B49" s="14">
        <f>+'Annual Data'!J48*100</f>
        <v>9.4726904054474197</v>
      </c>
    </row>
    <row r="50" spans="1:2" x14ac:dyDescent="0.3">
      <c r="A50" s="14" t="s">
        <v>75</v>
      </c>
      <c r="B50" s="14">
        <f>+'Annual Data'!J49*100</f>
        <v>9.7215542649128075</v>
      </c>
    </row>
    <row r="51" spans="1:2" x14ac:dyDescent="0.3">
      <c r="A51" s="14" t="s">
        <v>76</v>
      </c>
      <c r="B51" s="14">
        <f>+'Annual Data'!J50*100</f>
        <v>10.62224780019565</v>
      </c>
    </row>
    <row r="52" spans="1:2" x14ac:dyDescent="0.3">
      <c r="A52" s="14" t="s">
        <v>77</v>
      </c>
      <c r="B52" s="14">
        <f>+'Annual Data'!J51*100</f>
        <v>13.340624839250886</v>
      </c>
    </row>
    <row r="53" spans="1:2" x14ac:dyDescent="0.3">
      <c r="A53" s="14" t="s">
        <v>78</v>
      </c>
      <c r="B53" s="14">
        <f>+'Annual Data'!J52*100</f>
        <v>13.757071514005185</v>
      </c>
    </row>
    <row r="54" spans="1:2" x14ac:dyDescent="0.3">
      <c r="A54" s="14" t="s">
        <v>79</v>
      </c>
      <c r="B54" s="14">
        <f>+'Annual Data'!J53*100</f>
        <v>13.543995460657529</v>
      </c>
    </row>
    <row r="55" spans="1:2" x14ac:dyDescent="0.3">
      <c r="A55" s="14" t="s">
        <v>80</v>
      </c>
      <c r="B55" s="14">
        <f>+'Annual Data'!J54*100</f>
        <v>13.276092780477111</v>
      </c>
    </row>
    <row r="56" spans="1:2" x14ac:dyDescent="0.3">
      <c r="A56" s="14" t="s">
        <v>81</v>
      </c>
      <c r="B56" s="14">
        <f>+'Annual Data'!J55*100</f>
        <v>14.780520174653521</v>
      </c>
    </row>
    <row r="57" spans="1:2" x14ac:dyDescent="0.3">
      <c r="A57" s="14" t="s">
        <v>82</v>
      </c>
      <c r="B57" s="14">
        <f>+'Annual Data'!J56*100</f>
        <v>12.560938538625546</v>
      </c>
    </row>
    <row r="58" spans="1:2" x14ac:dyDescent="0.3">
      <c r="A58" s="14" t="s">
        <v>83</v>
      </c>
      <c r="B58" s="14">
        <f>+'Annual Data'!J57*100</f>
        <v>10.01548230542417</v>
      </c>
    </row>
    <row r="59" spans="1:2" x14ac:dyDescent="0.3">
      <c r="A59" s="14" t="s">
        <v>84</v>
      </c>
      <c r="B59" s="14">
        <f>+'Annual Data'!J58*100</f>
        <v>8.4648997685727068</v>
      </c>
    </row>
    <row r="60" spans="1:2" x14ac:dyDescent="0.3">
      <c r="A60" s="14" t="s">
        <v>85</v>
      </c>
      <c r="B60" s="14">
        <f>+'Annual Data'!J59*100</f>
        <v>13.893102770459583</v>
      </c>
    </row>
    <row r="61" spans="1:2" x14ac:dyDescent="0.3">
      <c r="A61" s="14" t="s">
        <v>86</v>
      </c>
      <c r="B61" s="14">
        <f>+'Annual Data'!J60*100</f>
        <v>12.464575948948827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0"/>
  <sheetViews>
    <sheetView workbookViewId="0">
      <selection activeCell="I26" sqref="I26"/>
    </sheetView>
  </sheetViews>
  <sheetFormatPr defaultColWidth="9" defaultRowHeight="15.6" x14ac:dyDescent="0.3"/>
  <sheetData>
    <row r="1" spans="1:3" x14ac:dyDescent="0.3">
      <c r="A1" t="s">
        <v>28</v>
      </c>
      <c r="B1" t="s">
        <v>138</v>
      </c>
    </row>
    <row r="4" spans="1:3" x14ac:dyDescent="0.3">
      <c r="A4" t="s">
        <v>30</v>
      </c>
      <c r="B4">
        <f>100*'Annual Data'!K4</f>
        <v>0.72455984412824437</v>
      </c>
      <c r="C4" s="11"/>
    </row>
    <row r="5" spans="1:3" x14ac:dyDescent="0.3">
      <c r="A5" t="s">
        <v>31</v>
      </c>
      <c r="B5">
        <f>100*'Annual Data'!K5</f>
        <v>0.92053857159034647</v>
      </c>
      <c r="C5" s="11"/>
    </row>
    <row r="6" spans="1:3" x14ac:dyDescent="0.3">
      <c r="A6" t="s">
        <v>32</v>
      </c>
      <c r="B6">
        <f>100*'Annual Data'!K6</f>
        <v>0.84701254256175296</v>
      </c>
      <c r="C6" s="11"/>
    </row>
    <row r="7" spans="1:3" x14ac:dyDescent="0.3">
      <c r="A7" t="s">
        <v>33</v>
      </c>
      <c r="B7">
        <f>100*'Annual Data'!K7</f>
        <v>1.0436466557649169</v>
      </c>
      <c r="C7" s="11"/>
    </row>
    <row r="8" spans="1:3" x14ac:dyDescent="0.3">
      <c r="A8" t="s">
        <v>34</v>
      </c>
      <c r="B8">
        <f>100*'Annual Data'!K8</f>
        <v>0.77933769737098013</v>
      </c>
      <c r="C8" s="11"/>
    </row>
    <row r="9" spans="1:3" x14ac:dyDescent="0.3">
      <c r="A9" t="s">
        <v>35</v>
      </c>
      <c r="B9">
        <f>100*'Annual Data'!K9</f>
        <v>0.77470432777733411</v>
      </c>
      <c r="C9" s="11"/>
    </row>
    <row r="10" spans="1:3" x14ac:dyDescent="0.3">
      <c r="A10" t="s">
        <v>36</v>
      </c>
      <c r="B10">
        <f>100*'Annual Data'!K10</f>
        <v>0.76130456893017828</v>
      </c>
      <c r="C10" s="11"/>
    </row>
    <row r="11" spans="1:3" x14ac:dyDescent="0.3">
      <c r="A11" t="s">
        <v>37</v>
      </c>
      <c r="B11">
        <f>100*'Annual Data'!K11</f>
        <v>0.76130239255802779</v>
      </c>
      <c r="C11" s="11"/>
    </row>
    <row r="12" spans="1:3" x14ac:dyDescent="0.3">
      <c r="A12" t="s">
        <v>38</v>
      </c>
      <c r="B12">
        <f>100*'Annual Data'!K12</f>
        <v>0.65137974362980877</v>
      </c>
      <c r="C12" s="11"/>
    </row>
    <row r="13" spans="1:3" x14ac:dyDescent="0.3">
      <c r="A13" t="s">
        <v>39</v>
      </c>
      <c r="B13">
        <f>100*'Annual Data'!K13</f>
        <v>0.63949187292597942</v>
      </c>
      <c r="C13" s="11"/>
    </row>
    <row r="14" spans="1:3" x14ac:dyDescent="0.3">
      <c r="A14" t="s">
        <v>40</v>
      </c>
      <c r="B14">
        <f>100*'Annual Data'!K14</f>
        <v>0.70764597940824359</v>
      </c>
      <c r="C14" s="11"/>
    </row>
    <row r="15" spans="1:3" x14ac:dyDescent="0.3">
      <c r="A15" t="s">
        <v>41</v>
      </c>
      <c r="B15">
        <f>100*'Annual Data'!K15</f>
        <v>0.87136548517150259</v>
      </c>
      <c r="C15" s="11"/>
    </row>
    <row r="16" spans="1:3" x14ac:dyDescent="0.3">
      <c r="A16" t="s">
        <v>42</v>
      </c>
      <c r="B16">
        <f>100*'Annual Data'!K16</f>
        <v>0.81899063216009238</v>
      </c>
      <c r="C16" s="11"/>
    </row>
    <row r="17" spans="1:3" x14ac:dyDescent="0.3">
      <c r="A17" t="s">
        <v>43</v>
      </c>
      <c r="B17">
        <f>100*'Annual Data'!K17</f>
        <v>0.9388211847733301</v>
      </c>
      <c r="C17" s="11"/>
    </row>
    <row r="18" spans="1:3" x14ac:dyDescent="0.3">
      <c r="A18" t="s">
        <v>44</v>
      </c>
      <c r="B18">
        <f>100*'Annual Data'!K18</f>
        <v>0.97033959291609873</v>
      </c>
      <c r="C18" s="11"/>
    </row>
    <row r="19" spans="1:3" x14ac:dyDescent="0.3">
      <c r="A19" t="s">
        <v>45</v>
      </c>
      <c r="B19">
        <f>100*'Annual Data'!K19</f>
        <v>1.4793738608921734</v>
      </c>
      <c r="C19" s="11"/>
    </row>
    <row r="20" spans="1:3" x14ac:dyDescent="0.3">
      <c r="A20" t="s">
        <v>46</v>
      </c>
      <c r="B20">
        <f>100*'Annual Data'!K20</f>
        <v>3.306687765830961</v>
      </c>
      <c r="C20" s="11"/>
    </row>
    <row r="21" spans="1:3" x14ac:dyDescent="0.3">
      <c r="A21" t="s">
        <v>47</v>
      </c>
      <c r="B21">
        <f>100*'Annual Data'!K21</f>
        <v>2.0464477017824043</v>
      </c>
      <c r="C21" s="11"/>
    </row>
    <row r="22" spans="1:3" x14ac:dyDescent="0.3">
      <c r="A22" t="s">
        <v>48</v>
      </c>
      <c r="B22">
        <f>100*'Annual Data'!K22</f>
        <v>2.0921232993026018</v>
      </c>
      <c r="C22" s="11"/>
    </row>
    <row r="23" spans="1:3" x14ac:dyDescent="0.3">
      <c r="A23" t="s">
        <v>49</v>
      </c>
      <c r="B23">
        <f>100*'Annual Data'!K23</f>
        <v>2.2996980700171235</v>
      </c>
      <c r="C23" s="11"/>
    </row>
    <row r="24" spans="1:3" x14ac:dyDescent="0.3">
      <c r="A24" t="s">
        <v>50</v>
      </c>
      <c r="B24">
        <f>100*'Annual Data'!K24</f>
        <v>4.9312855373386064</v>
      </c>
      <c r="C24" s="11"/>
    </row>
    <row r="25" spans="1:3" x14ac:dyDescent="0.3">
      <c r="A25" t="s">
        <v>51</v>
      </c>
      <c r="B25">
        <f>100*'Annual Data'!K25</f>
        <v>6.3750374214069581</v>
      </c>
      <c r="C25" s="11"/>
    </row>
    <row r="26" spans="1:3" x14ac:dyDescent="0.3">
      <c r="A26" t="s">
        <v>52</v>
      </c>
      <c r="B26">
        <f>100*'Annual Data'!K26</f>
        <v>3.3167782801632821</v>
      </c>
      <c r="C26" s="11"/>
    </row>
    <row r="27" spans="1:3" x14ac:dyDescent="0.3">
      <c r="A27" t="s">
        <v>53</v>
      </c>
      <c r="B27">
        <f>100*'Annual Data'!K27</f>
        <v>3.0130949753324074</v>
      </c>
      <c r="C27" s="11"/>
    </row>
    <row r="28" spans="1:3" x14ac:dyDescent="0.3">
      <c r="A28" t="s">
        <v>54</v>
      </c>
      <c r="B28">
        <f>100*'Annual Data'!K28</f>
        <v>3.7002168578031873</v>
      </c>
      <c r="C28" s="11"/>
    </row>
    <row r="29" spans="1:3" x14ac:dyDescent="0.3">
      <c r="A29" t="s">
        <v>55</v>
      </c>
      <c r="B29">
        <f>100*'Annual Data'!K29</f>
        <v>2.6100942883209717</v>
      </c>
      <c r="C29" s="11"/>
    </row>
    <row r="30" spans="1:3" x14ac:dyDescent="0.3">
      <c r="A30" t="s">
        <v>56</v>
      </c>
      <c r="B30">
        <f>100*'Annual Data'!K30</f>
        <v>2.4683567580257386</v>
      </c>
      <c r="C30" s="11"/>
    </row>
    <row r="31" spans="1:3" x14ac:dyDescent="0.3">
      <c r="A31" t="s">
        <v>57</v>
      </c>
      <c r="B31">
        <f>100*'Annual Data'!K31</f>
        <v>2.3233671939013831</v>
      </c>
      <c r="C31" s="11"/>
    </row>
    <row r="32" spans="1:3" x14ac:dyDescent="0.3">
      <c r="A32" t="s">
        <v>58</v>
      </c>
      <c r="B32">
        <f>100*'Annual Data'!K32</f>
        <v>3.468219764401856</v>
      </c>
      <c r="C32" s="11"/>
    </row>
    <row r="33" spans="1:3" x14ac:dyDescent="0.3">
      <c r="A33" t="s">
        <v>59</v>
      </c>
      <c r="B33">
        <f>100*'Annual Data'!K33</f>
        <v>1.3843740407293799</v>
      </c>
      <c r="C33" s="11"/>
    </row>
    <row r="34" spans="1:3" x14ac:dyDescent="0.3">
      <c r="A34" t="s">
        <v>60</v>
      </c>
      <c r="B34">
        <f>100*'Annual Data'!K34</f>
        <v>1.2127725186862139</v>
      </c>
      <c r="C34" s="11"/>
    </row>
    <row r="35" spans="1:3" x14ac:dyDescent="0.3">
      <c r="A35" t="s">
        <v>61</v>
      </c>
      <c r="B35">
        <f>100*'Annual Data'!K35</f>
        <v>1.7910535578799347</v>
      </c>
      <c r="C35" s="11"/>
    </row>
    <row r="36" spans="1:3" x14ac:dyDescent="0.3">
      <c r="A36" t="s">
        <v>62</v>
      </c>
      <c r="B36">
        <f>100*'Annual Data'!K36</f>
        <v>1.1944718165264347</v>
      </c>
      <c r="C36" s="11"/>
    </row>
    <row r="37" spans="1:3" x14ac:dyDescent="0.3">
      <c r="A37" t="s">
        <v>63</v>
      </c>
      <c r="B37">
        <f>100*'Annual Data'!K37</f>
        <v>1.2504098893715021</v>
      </c>
      <c r="C37" s="11"/>
    </row>
    <row r="38" spans="1:3" x14ac:dyDescent="0.3">
      <c r="A38" t="s">
        <v>64</v>
      </c>
      <c r="B38">
        <f>100*'Annual Data'!K38</f>
        <v>1.6330839448207706</v>
      </c>
      <c r="C38" s="11"/>
    </row>
    <row r="39" spans="1:3" x14ac:dyDescent="0.3">
      <c r="A39" t="s">
        <v>65</v>
      </c>
      <c r="B39">
        <f>100*'Annual Data'!K39</f>
        <v>1.6011355883562104</v>
      </c>
      <c r="C39" s="11"/>
    </row>
    <row r="40" spans="1:3" x14ac:dyDescent="0.3">
      <c r="A40" t="s">
        <v>66</v>
      </c>
      <c r="B40">
        <f>100*'Annual Data'!K40</f>
        <v>1.9262230451596543</v>
      </c>
      <c r="C40" s="11"/>
    </row>
    <row r="41" spans="1:3" x14ac:dyDescent="0.3">
      <c r="A41" t="s">
        <v>67</v>
      </c>
      <c r="B41">
        <f>100*'Annual Data'!K41</f>
        <v>2.2022387829715404</v>
      </c>
      <c r="C41" s="11"/>
    </row>
    <row r="42" spans="1:3" x14ac:dyDescent="0.3">
      <c r="A42" t="s">
        <v>68</v>
      </c>
      <c r="B42">
        <f>100*'Annual Data'!K42</f>
        <v>2.8357901418541407</v>
      </c>
      <c r="C42" s="11"/>
    </row>
    <row r="43" spans="1:3" x14ac:dyDescent="0.3">
      <c r="A43" t="s">
        <v>69</v>
      </c>
      <c r="B43">
        <f>100*'Annual Data'!K43</f>
        <v>3.3911819274783865</v>
      </c>
      <c r="C43" s="11"/>
    </row>
    <row r="44" spans="1:3" x14ac:dyDescent="0.3">
      <c r="A44" t="s">
        <v>70</v>
      </c>
      <c r="B44">
        <f>100*'Annual Data'!K44</f>
        <v>4.1083016928596203</v>
      </c>
      <c r="C44" s="11"/>
    </row>
    <row r="45" spans="1:3" x14ac:dyDescent="0.3">
      <c r="A45" t="s">
        <v>71</v>
      </c>
      <c r="B45">
        <f>100*'Annual Data'!K45</f>
        <v>2.1568718181566799</v>
      </c>
      <c r="C45" s="11"/>
    </row>
    <row r="46" spans="1:3" x14ac:dyDescent="0.3">
      <c r="A46" t="s">
        <v>72</v>
      </c>
      <c r="B46">
        <f>100*'Annual Data'!K46</f>
        <v>1.9542739052956959</v>
      </c>
      <c r="C46" s="11"/>
    </row>
    <row r="47" spans="1:3" x14ac:dyDescent="0.3">
      <c r="A47" t="s">
        <v>73</v>
      </c>
      <c r="B47">
        <f>100*'Annual Data'!K47</f>
        <v>1.3751614323999486</v>
      </c>
      <c r="C47" s="11"/>
    </row>
    <row r="48" spans="1:3" x14ac:dyDescent="0.3">
      <c r="A48" t="s">
        <v>74</v>
      </c>
      <c r="B48">
        <f>100*'Annual Data'!K48</f>
        <v>2.0818893187461276</v>
      </c>
      <c r="C48" s="11"/>
    </row>
    <row r="49" spans="1:3" x14ac:dyDescent="0.3">
      <c r="A49" t="s">
        <v>75</v>
      </c>
      <c r="B49">
        <f>100*'Annual Data'!K49</f>
        <v>1.8968318162303746</v>
      </c>
      <c r="C49" s="11"/>
    </row>
    <row r="50" spans="1:3" x14ac:dyDescent="0.3">
      <c r="A50" t="s">
        <v>76</v>
      </c>
      <c r="B50">
        <f>100*'Annual Data'!K50</f>
        <v>2.1945747039913979</v>
      </c>
      <c r="C50" s="11"/>
    </row>
    <row r="51" spans="1:3" x14ac:dyDescent="0.3">
      <c r="A51" t="s">
        <v>77</v>
      </c>
      <c r="B51">
        <f>100*'Annual Data'!K51</f>
        <v>2.1115889662770941</v>
      </c>
      <c r="C51" s="11"/>
    </row>
    <row r="52" spans="1:3" x14ac:dyDescent="0.3">
      <c r="A52" t="s">
        <v>78</v>
      </c>
      <c r="B52">
        <f>100*'Annual Data'!K52</f>
        <v>2.3446200620972859</v>
      </c>
      <c r="C52" s="11"/>
    </row>
    <row r="53" spans="1:3" x14ac:dyDescent="0.3">
      <c r="A53" t="s">
        <v>79</v>
      </c>
      <c r="B53">
        <f>100*'Annual Data'!K53</f>
        <v>1.6495188555454281</v>
      </c>
      <c r="C53" s="11"/>
    </row>
    <row r="54" spans="1:3" x14ac:dyDescent="0.3">
      <c r="A54" t="s">
        <v>80</v>
      </c>
      <c r="B54">
        <f>100*'Annual Data'!K54</f>
        <v>2.0762184284523122</v>
      </c>
      <c r="C54" s="11"/>
    </row>
    <row r="55" spans="1:3" x14ac:dyDescent="0.3">
      <c r="A55" t="s">
        <v>81</v>
      </c>
      <c r="B55">
        <f>100*'Annual Data'!K55</f>
        <v>2.0313741495480881</v>
      </c>
      <c r="C55" s="11"/>
    </row>
    <row r="56" spans="1:3" x14ac:dyDescent="0.3">
      <c r="A56" t="s">
        <v>82</v>
      </c>
      <c r="B56">
        <f>100*'Annual Data'!K56</f>
        <v>1.4664240219394118</v>
      </c>
      <c r="C56" s="11"/>
    </row>
    <row r="57" spans="1:3" x14ac:dyDescent="0.3">
      <c r="A57" t="s">
        <v>83</v>
      </c>
      <c r="B57">
        <f>100*'Annual Data'!K57</f>
        <v>2.1068241792654079</v>
      </c>
      <c r="C57" s="11"/>
    </row>
    <row r="58" spans="1:3" x14ac:dyDescent="0.3">
      <c r="A58" t="s">
        <v>84</v>
      </c>
      <c r="B58">
        <f>100*'Annual Data'!K58</f>
        <v>2.0691254438568731</v>
      </c>
      <c r="C58" s="11"/>
    </row>
    <row r="59" spans="1:3" x14ac:dyDescent="0.3">
      <c r="A59" t="s">
        <v>85</v>
      </c>
      <c r="B59">
        <f>100*'Annual Data'!K59</f>
        <v>3.9505034035603037</v>
      </c>
      <c r="C59" s="11"/>
    </row>
    <row r="60" spans="1:3" x14ac:dyDescent="0.3">
      <c r="A60" t="s">
        <v>86</v>
      </c>
      <c r="B60" s="14">
        <f>100*'Annual Data'!K60</f>
        <v>2.1301061381344994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0"/>
  <sheetViews>
    <sheetView workbookViewId="0">
      <selection activeCell="D14" sqref="D14"/>
    </sheetView>
  </sheetViews>
  <sheetFormatPr defaultColWidth="9" defaultRowHeight="15.6" x14ac:dyDescent="0.3"/>
  <sheetData>
    <row r="1" spans="1:6" x14ac:dyDescent="0.3">
      <c r="A1" t="s">
        <v>28</v>
      </c>
      <c r="B1" t="s">
        <v>130</v>
      </c>
    </row>
    <row r="3" spans="1:6" x14ac:dyDescent="0.3">
      <c r="B3" t="s">
        <v>144</v>
      </c>
      <c r="C3" t="s">
        <v>145</v>
      </c>
      <c r="D3" t="s">
        <v>146</v>
      </c>
    </row>
    <row r="4" spans="1:6" x14ac:dyDescent="0.3">
      <c r="A4" t="s">
        <v>87</v>
      </c>
      <c r="B4" s="12">
        <f>+'Monthly Data'!E15/1000000</f>
        <v>1.4148700906344416</v>
      </c>
      <c r="C4" s="12">
        <f>+'Monthly Data'!D15/1000000</f>
        <v>1.4148700906344416</v>
      </c>
      <c r="D4">
        <f>+'Monthly Data'!B15</f>
        <v>0.82750000000000001</v>
      </c>
    </row>
    <row r="5" spans="1:6" x14ac:dyDescent="0.3">
      <c r="A5" s="14" t="s">
        <v>88</v>
      </c>
      <c r="B5" s="12">
        <f>+'Monthly Data'!E16/1000000</f>
        <v>1.4442871378097049</v>
      </c>
      <c r="C5" s="12">
        <f>+'Monthly Data'!D16/1000000</f>
        <v>1.3966755447941896</v>
      </c>
      <c r="D5">
        <f>+'Monthly Data'!B16</f>
        <v>0.82599999999999996</v>
      </c>
      <c r="F5" s="14"/>
    </row>
    <row r="6" spans="1:6" x14ac:dyDescent="0.3">
      <c r="A6" s="14" t="s">
        <v>89</v>
      </c>
      <c r="B6" s="12">
        <f>+'Monthly Data'!E17/1000000</f>
        <v>1.4580781956202469</v>
      </c>
      <c r="C6" s="12">
        <f>+'Monthly Data'!D17/1000000</f>
        <v>1.415338962605549</v>
      </c>
      <c r="D6">
        <f>+'Monthly Data'!B17</f>
        <v>0.82899999999999996</v>
      </c>
      <c r="F6" s="14"/>
    </row>
    <row r="7" spans="1:6" x14ac:dyDescent="0.3">
      <c r="A7" s="14" t="s">
        <v>90</v>
      </c>
      <c r="B7" s="12">
        <f>+'Monthly Data'!E18/1000000</f>
        <v>1.4403079291567926</v>
      </c>
      <c r="C7" s="12">
        <f>+'Monthly Data'!D18/1000000</f>
        <v>1.4024778443113779</v>
      </c>
      <c r="D7">
        <f>+'Monthly Data'!B18</f>
        <v>0.83499999999999996</v>
      </c>
      <c r="F7" s="14"/>
    </row>
    <row r="8" spans="1:6" x14ac:dyDescent="0.3">
      <c r="A8" s="14" t="s">
        <v>132</v>
      </c>
      <c r="B8" s="12">
        <f>+'Monthly Data'!E19/1000000</f>
        <v>1.4220180451566768</v>
      </c>
      <c r="C8" s="12">
        <f>+'Monthly Data'!D19/1000000</f>
        <v>1.4226533816425124</v>
      </c>
      <c r="D8">
        <f>+'Monthly Data'!B19</f>
        <v>0.82799999999999996</v>
      </c>
      <c r="F8" s="14"/>
    </row>
    <row r="9" spans="1:6" x14ac:dyDescent="0.3">
      <c r="A9" s="14" t="s">
        <v>91</v>
      </c>
      <c r="B9" s="12">
        <f>+'Monthly Data'!E20/1000000</f>
        <v>1.416667283088155</v>
      </c>
      <c r="C9" s="12">
        <f>+'Monthly Data'!D20/1000000</f>
        <v>1.4275217917675549</v>
      </c>
      <c r="D9">
        <f>+'Monthly Data'!B20</f>
        <v>0.82599999999999996</v>
      </c>
      <c r="F9" s="14"/>
    </row>
    <row r="10" spans="1:6" x14ac:dyDescent="0.3">
      <c r="A10" s="14" t="s">
        <v>92</v>
      </c>
      <c r="B10" s="12">
        <f>+'Monthly Data'!E21/1000000</f>
        <v>1.4040845812579956</v>
      </c>
      <c r="C10" s="12">
        <f>+'Monthly Data'!D21/1000000</f>
        <v>1.3991747747747749</v>
      </c>
      <c r="D10">
        <f>+'Monthly Data'!B21</f>
        <v>0.83250000000000002</v>
      </c>
      <c r="F10" s="14"/>
    </row>
    <row r="11" spans="1:6" x14ac:dyDescent="0.3">
      <c r="A11" s="14" t="s">
        <v>93</v>
      </c>
      <c r="B11" s="12">
        <f>+'Monthly Data'!E22/1000000</f>
        <v>1.402039759683875</v>
      </c>
      <c r="C11" s="12">
        <f>+'Monthly Data'!D22/1000000</f>
        <v>1.4088448172558421</v>
      </c>
      <c r="D11">
        <f>+'Monthly Data'!B22</f>
        <v>0.83450000000000002</v>
      </c>
      <c r="F11" s="14"/>
    </row>
    <row r="12" spans="1:6" x14ac:dyDescent="0.3">
      <c r="A12" s="14" t="s">
        <v>94</v>
      </c>
      <c r="B12" s="12">
        <f>+'Monthly Data'!E23/1000000</f>
        <v>1.3917735357587147</v>
      </c>
      <c r="C12" s="12">
        <f>+'Monthly Data'!D23/1000000</f>
        <v>1.4139579831932776</v>
      </c>
      <c r="D12">
        <f>+'Monthly Data'!B23</f>
        <v>0.83299999999999996</v>
      </c>
      <c r="F12" s="14"/>
    </row>
    <row r="13" spans="1:6" x14ac:dyDescent="0.3">
      <c r="A13" s="14" t="s">
        <v>95</v>
      </c>
      <c r="B13" s="12">
        <f>+'Monthly Data'!E24/1000000</f>
        <v>1.3255846796937236</v>
      </c>
      <c r="C13" s="12">
        <f>+'Monthly Data'!D24/1000000</f>
        <v>1.4176935866983382</v>
      </c>
      <c r="D13">
        <f>+'Monthly Data'!B24</f>
        <v>0.84199999999999997</v>
      </c>
      <c r="F13" s="14"/>
    </row>
    <row r="14" spans="1:6" x14ac:dyDescent="0.3">
      <c r="A14" s="14" t="s">
        <v>96</v>
      </c>
      <c r="B14" s="12">
        <f>+'Monthly Data'!E25/1000000</f>
        <v>1.2961160120845927</v>
      </c>
      <c r="C14" s="12">
        <f>+'Monthly Data'!D25/1000000</f>
        <v>1.4498042296072511</v>
      </c>
      <c r="D14">
        <f>+'Monthly Data'!B25</f>
        <v>0.82750000000000001</v>
      </c>
      <c r="F14" s="14"/>
    </row>
    <row r="15" spans="1:6" x14ac:dyDescent="0.3">
      <c r="A15" s="14" t="s">
        <v>97</v>
      </c>
      <c r="B15" s="12">
        <f>+'Monthly Data'!E26/1000000</f>
        <v>1.2880564321508043</v>
      </c>
      <c r="C15" s="12">
        <f>+'Monthly Data'!D26/1000000</f>
        <v>1.4725568862275453</v>
      </c>
      <c r="D15">
        <f>+'Monthly Data'!B26</f>
        <v>0.83499999999999996</v>
      </c>
      <c r="F15" s="14"/>
    </row>
    <row r="16" spans="1:6" x14ac:dyDescent="0.3">
      <c r="A16" s="14" t="s">
        <v>98</v>
      </c>
      <c r="B16" s="12">
        <f>+'Monthly Data'!E27/1000000</f>
        <v>1.2225877465417712</v>
      </c>
      <c r="C16" s="12">
        <f>+'Monthly Data'!D27/1000000</f>
        <v>1.5154135248354279</v>
      </c>
      <c r="D16">
        <f>+'Monthly Data'!B27</f>
        <v>0.83550000000000002</v>
      </c>
    </row>
    <row r="17" spans="1:6" x14ac:dyDescent="0.3">
      <c r="A17" s="14" t="s">
        <v>99</v>
      </c>
      <c r="B17" s="12">
        <f>+'Monthly Data'!E28/1000000</f>
        <v>1.187669350199599</v>
      </c>
      <c r="C17" s="12">
        <f>+'Monthly Data'!D28/1000000</f>
        <v>1.5793489208633098</v>
      </c>
      <c r="D17">
        <f>+'Monthly Data'!B28</f>
        <v>0.83399999999999996</v>
      </c>
      <c r="E17" s="14"/>
      <c r="F17" s="14"/>
    </row>
    <row r="18" spans="1:6" x14ac:dyDescent="0.3">
      <c r="A18" s="14" t="s">
        <v>100</v>
      </c>
      <c r="B18" s="12">
        <f>+'Monthly Data'!E29/1000000</f>
        <v>1.1980116577378166</v>
      </c>
      <c r="C18" s="12">
        <f>+'Monthly Data'!D29/1000000</f>
        <v>1.6016610978520289</v>
      </c>
      <c r="D18">
        <f>+'Monthly Data'!B29</f>
        <v>0.83799999999999997</v>
      </c>
      <c r="E18" s="14"/>
      <c r="F18" s="14"/>
    </row>
    <row r="19" spans="1:6" x14ac:dyDescent="0.3">
      <c r="A19" s="14" t="s">
        <v>101</v>
      </c>
      <c r="B19" s="12">
        <f>+'Monthly Data'!E30/1000000</f>
        <v>1.1060626789536812</v>
      </c>
      <c r="C19" s="12">
        <f>+'Monthly Data'!D30/1000000</f>
        <v>1.6442810615199037</v>
      </c>
      <c r="D19">
        <f>+'Monthly Data'!B30</f>
        <v>0.995</v>
      </c>
      <c r="E19" s="14"/>
      <c r="F19" s="14"/>
    </row>
    <row r="20" spans="1:6" x14ac:dyDescent="0.3">
      <c r="A20" s="14"/>
      <c r="B20" s="12"/>
      <c r="C20" s="12"/>
      <c r="D20" s="14"/>
      <c r="E20" s="14"/>
      <c r="F20" s="14"/>
    </row>
    <row r="21" spans="1:6" x14ac:dyDescent="0.3">
      <c r="C21" s="11"/>
    </row>
    <row r="22" spans="1:6" x14ac:dyDescent="0.3">
      <c r="C22" s="11"/>
    </row>
    <row r="23" spans="1:6" x14ac:dyDescent="0.3">
      <c r="C23" s="11"/>
    </row>
    <row r="24" spans="1:6" x14ac:dyDescent="0.3">
      <c r="C24" s="11"/>
    </row>
    <row r="25" spans="1:6" x14ac:dyDescent="0.3">
      <c r="C25" s="11"/>
    </row>
    <row r="26" spans="1:6" x14ac:dyDescent="0.3">
      <c r="C26" s="11"/>
    </row>
    <row r="27" spans="1:6" x14ac:dyDescent="0.3">
      <c r="C27" s="11"/>
    </row>
    <row r="28" spans="1:6" x14ac:dyDescent="0.3">
      <c r="C28" s="11"/>
    </row>
    <row r="29" spans="1:6" x14ac:dyDescent="0.3">
      <c r="C29" s="11"/>
    </row>
    <row r="30" spans="1:6" x14ac:dyDescent="0.3">
      <c r="C30" s="11"/>
    </row>
    <row r="31" spans="1:6" x14ac:dyDescent="0.3">
      <c r="C31" s="11"/>
    </row>
    <row r="32" spans="1:6" x14ac:dyDescent="0.3">
      <c r="C32" s="11"/>
    </row>
    <row r="33" spans="3:3" x14ac:dyDescent="0.3">
      <c r="C33" s="11"/>
    </row>
    <row r="34" spans="3:3" x14ac:dyDescent="0.3">
      <c r="C34" s="11"/>
    </row>
    <row r="35" spans="3:3" x14ac:dyDescent="0.3">
      <c r="C35" s="11"/>
    </row>
    <row r="36" spans="3:3" x14ac:dyDescent="0.3">
      <c r="C36" s="11"/>
    </row>
    <row r="37" spans="3:3" x14ac:dyDescent="0.3">
      <c r="C37" s="11"/>
    </row>
    <row r="38" spans="3:3" x14ac:dyDescent="0.3">
      <c r="C38" s="11"/>
    </row>
    <row r="39" spans="3:3" x14ac:dyDescent="0.3">
      <c r="C39" s="11"/>
    </row>
    <row r="40" spans="3:3" x14ac:dyDescent="0.3">
      <c r="C40" s="11"/>
    </row>
    <row r="41" spans="3:3" x14ac:dyDescent="0.3">
      <c r="C41" s="11"/>
    </row>
    <row r="42" spans="3:3" x14ac:dyDescent="0.3">
      <c r="C42" s="11"/>
    </row>
    <row r="43" spans="3:3" x14ac:dyDescent="0.3">
      <c r="C43" s="11"/>
    </row>
    <row r="44" spans="3:3" x14ac:dyDescent="0.3">
      <c r="C44" s="11"/>
    </row>
    <row r="45" spans="3:3" x14ac:dyDescent="0.3">
      <c r="C45" s="11"/>
    </row>
    <row r="46" spans="3:3" x14ac:dyDescent="0.3">
      <c r="C46" s="11"/>
    </row>
    <row r="47" spans="3:3" x14ac:dyDescent="0.3">
      <c r="C47" s="11"/>
    </row>
    <row r="48" spans="3:3" x14ac:dyDescent="0.3">
      <c r="C48" s="11"/>
    </row>
    <row r="49" spans="3:3" x14ac:dyDescent="0.3">
      <c r="C49" s="11"/>
    </row>
    <row r="50" spans="3:3" x14ac:dyDescent="0.3">
      <c r="C50" s="11"/>
    </row>
    <row r="51" spans="3:3" x14ac:dyDescent="0.3">
      <c r="C51" s="11"/>
    </row>
    <row r="52" spans="3:3" x14ac:dyDescent="0.3">
      <c r="C52" s="11"/>
    </row>
    <row r="53" spans="3:3" x14ac:dyDescent="0.3">
      <c r="C53" s="11"/>
    </row>
    <row r="54" spans="3:3" x14ac:dyDescent="0.3">
      <c r="C54" s="11"/>
    </row>
    <row r="55" spans="3:3" x14ac:dyDescent="0.3">
      <c r="C55" s="11"/>
    </row>
    <row r="56" spans="3:3" x14ac:dyDescent="0.3">
      <c r="C56" s="11"/>
    </row>
    <row r="57" spans="3:3" x14ac:dyDescent="0.3">
      <c r="C57" s="11"/>
    </row>
    <row r="58" spans="3:3" x14ac:dyDescent="0.3">
      <c r="C58" s="11"/>
    </row>
    <row r="59" spans="3:3" x14ac:dyDescent="0.3">
      <c r="C59" s="11"/>
    </row>
    <row r="60" spans="3:3" x14ac:dyDescent="0.3">
      <c r="C60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28</v>
      </c>
      <c r="B1" t="s">
        <v>139</v>
      </c>
    </row>
    <row r="4" spans="1:3" x14ac:dyDescent="0.3">
      <c r="A4" s="14" t="s">
        <v>29</v>
      </c>
      <c r="B4" s="14">
        <v>12.073874414112744</v>
      </c>
    </row>
    <row r="5" spans="1:3" x14ac:dyDescent="0.3">
      <c r="A5" s="14" t="s">
        <v>30</v>
      </c>
      <c r="B5" s="14">
        <v>12.415464415642132</v>
      </c>
      <c r="C5" s="14"/>
    </row>
    <row r="6" spans="1:3" x14ac:dyDescent="0.3">
      <c r="A6" s="14" t="s">
        <v>31</v>
      </c>
      <c r="B6" s="14">
        <v>11.898779449757187</v>
      </c>
      <c r="C6" s="14"/>
    </row>
    <row r="7" spans="1:3" x14ac:dyDescent="0.3">
      <c r="A7" s="14" t="s">
        <v>32</v>
      </c>
      <c r="B7" s="14">
        <v>11.436199212091209</v>
      </c>
      <c r="C7" s="14"/>
    </row>
    <row r="8" spans="1:3" x14ac:dyDescent="0.3">
      <c r="A8" s="14" t="s">
        <v>33</v>
      </c>
      <c r="B8" s="14">
        <v>12.065909808969408</v>
      </c>
      <c r="C8" s="14"/>
    </row>
    <row r="9" spans="1:3" x14ac:dyDescent="0.3">
      <c r="A9" s="14" t="s">
        <v>34</v>
      </c>
      <c r="B9" s="14">
        <v>12.12779151167484</v>
      </c>
      <c r="C9" s="14"/>
    </row>
    <row r="10" spans="1:3" x14ac:dyDescent="0.3">
      <c r="A10" s="14" t="s">
        <v>35</v>
      </c>
      <c r="B10" s="14">
        <v>12.183173968101904</v>
      </c>
      <c r="C10" s="14"/>
    </row>
    <row r="11" spans="1:3" x14ac:dyDescent="0.3">
      <c r="A11" s="14" t="s">
        <v>36</v>
      </c>
      <c r="B11" s="14">
        <v>12.418625135858354</v>
      </c>
      <c r="C11" s="14"/>
    </row>
    <row r="12" spans="1:3" x14ac:dyDescent="0.3">
      <c r="A12" s="14" t="s">
        <v>37</v>
      </c>
      <c r="B12" s="14">
        <v>15.13667049642995</v>
      </c>
      <c r="C12" s="14"/>
    </row>
    <row r="13" spans="1:3" x14ac:dyDescent="0.3">
      <c r="A13" s="14" t="s">
        <v>38</v>
      </c>
      <c r="B13" s="14">
        <v>17.591569892436677</v>
      </c>
      <c r="C13" s="14"/>
    </row>
    <row r="14" spans="1:3" x14ac:dyDescent="0.3">
      <c r="A14" s="14" t="s">
        <v>39</v>
      </c>
      <c r="B14" s="14">
        <v>17.882669365976351</v>
      </c>
      <c r="C14" s="14"/>
    </row>
    <row r="15" spans="1:3" x14ac:dyDescent="0.3">
      <c r="A15" s="14" t="s">
        <v>40</v>
      </c>
      <c r="B15" s="14">
        <v>16.646564162666806</v>
      </c>
      <c r="C15" s="14"/>
    </row>
    <row r="16" spans="1:3" x14ac:dyDescent="0.3">
      <c r="A16" s="14" t="s">
        <v>41</v>
      </c>
      <c r="B16" s="14">
        <v>14.850474215040332</v>
      </c>
      <c r="C16" s="14"/>
    </row>
    <row r="17" spans="1:3" x14ac:dyDescent="0.3">
      <c r="A17" s="14" t="s">
        <v>42</v>
      </c>
      <c r="B17" s="14">
        <v>14.553310519430585</v>
      </c>
      <c r="C17" s="14"/>
    </row>
    <row r="18" spans="1:3" x14ac:dyDescent="0.3">
      <c r="A18" s="14" t="s">
        <v>43</v>
      </c>
      <c r="B18" s="14">
        <v>17.689088657552311</v>
      </c>
      <c r="C18" s="14"/>
    </row>
    <row r="19" spans="1:3" x14ac:dyDescent="0.3">
      <c r="A19" s="14" t="s">
        <v>44</v>
      </c>
      <c r="B19" s="14">
        <v>10.70636661186863</v>
      </c>
      <c r="C19" s="14"/>
    </row>
    <row r="20" spans="1:3" x14ac:dyDescent="0.3">
      <c r="A20" s="14" t="s">
        <v>45</v>
      </c>
      <c r="B20" s="14">
        <v>7.9680095685286858</v>
      </c>
      <c r="C20" s="14"/>
    </row>
    <row r="21" spans="1:3" x14ac:dyDescent="0.3">
      <c r="A21" s="14" t="s">
        <v>46</v>
      </c>
      <c r="B21" s="14">
        <v>9.5325650311256762</v>
      </c>
      <c r="C21" s="14"/>
    </row>
    <row r="22" spans="1:3" x14ac:dyDescent="0.3">
      <c r="A22" s="14" t="s">
        <v>47</v>
      </c>
      <c r="B22" s="14">
        <v>10.134227658445953</v>
      </c>
      <c r="C22" s="14"/>
    </row>
    <row r="23" spans="1:3" x14ac:dyDescent="0.3">
      <c r="A23" s="14" t="s">
        <v>48</v>
      </c>
      <c r="B23" s="14">
        <v>10.113782917474893</v>
      </c>
      <c r="C23" s="14"/>
    </row>
    <row r="24" spans="1:3" x14ac:dyDescent="0.3">
      <c r="A24" s="14" t="s">
        <v>49</v>
      </c>
      <c r="B24" s="14">
        <v>12.624290409810158</v>
      </c>
      <c r="C24" s="14"/>
    </row>
    <row r="25" spans="1:3" x14ac:dyDescent="0.3">
      <c r="A25" s="14" t="s">
        <v>50</v>
      </c>
      <c r="B25" s="14">
        <v>13.872337159112687</v>
      </c>
      <c r="C25" s="14"/>
    </row>
    <row r="26" spans="1:3" x14ac:dyDescent="0.3">
      <c r="A26" s="14" t="s">
        <v>51</v>
      </c>
      <c r="B26" s="14">
        <v>10.99022537410073</v>
      </c>
      <c r="C26" s="14"/>
    </row>
    <row r="27" spans="1:3" x14ac:dyDescent="0.3">
      <c r="A27" s="14" t="s">
        <v>52</v>
      </c>
      <c r="B27" s="14">
        <v>8.3159586500291098</v>
      </c>
      <c r="C27" s="14"/>
    </row>
    <row r="28" spans="1:3" x14ac:dyDescent="0.3">
      <c r="A28" s="14" t="s">
        <v>53</v>
      </c>
      <c r="B28" s="14">
        <v>7.2522337096402305</v>
      </c>
      <c r="C28" s="14"/>
    </row>
    <row r="29" spans="1:3" x14ac:dyDescent="0.3">
      <c r="A29" s="14" t="s">
        <v>54</v>
      </c>
      <c r="B29" s="14">
        <v>8.8420271985127901</v>
      </c>
      <c r="C29" s="14"/>
    </row>
    <row r="30" spans="1:3" x14ac:dyDescent="0.3">
      <c r="A30" s="14" t="s">
        <v>55</v>
      </c>
      <c r="B30" s="14">
        <v>12.532781477838073</v>
      </c>
      <c r="C30" s="14"/>
    </row>
    <row r="31" spans="1:3" x14ac:dyDescent="0.3">
      <c r="A31" s="14" t="s">
        <v>56</v>
      </c>
      <c r="B31" s="14">
        <v>12.102053901217609</v>
      </c>
      <c r="C31" s="14"/>
    </row>
    <row r="32" spans="1:3" x14ac:dyDescent="0.3">
      <c r="A32" s="14" t="s">
        <v>57</v>
      </c>
      <c r="B32" s="14">
        <v>10.233663433376815</v>
      </c>
      <c r="C32" s="14"/>
    </row>
    <row r="33" spans="1:3" x14ac:dyDescent="0.3">
      <c r="A33" s="14" t="s">
        <v>58</v>
      </c>
      <c r="B33" s="14">
        <v>8.2442120949282565</v>
      </c>
      <c r="C33" s="14"/>
    </row>
    <row r="34" spans="1:3" x14ac:dyDescent="0.3">
      <c r="A34" s="14" t="s">
        <v>59</v>
      </c>
      <c r="B34" s="14">
        <v>3.4579557780459895</v>
      </c>
      <c r="C34" s="14"/>
    </row>
    <row r="35" spans="1:3" x14ac:dyDescent="0.3">
      <c r="A35" s="14" t="s">
        <v>60</v>
      </c>
      <c r="B35" s="14">
        <v>5.0552928417146372</v>
      </c>
      <c r="C35" s="14"/>
    </row>
    <row r="36" spans="1:3" x14ac:dyDescent="0.3">
      <c r="A36" s="14" t="s">
        <v>61</v>
      </c>
      <c r="B36" s="14">
        <v>6.3255455619691316</v>
      </c>
      <c r="C36" s="14"/>
    </row>
    <row r="37" spans="1:3" x14ac:dyDescent="0.3">
      <c r="A37" s="14" t="s">
        <v>62</v>
      </c>
      <c r="B37" s="14">
        <v>8.0972534729785934</v>
      </c>
      <c r="C37" s="14"/>
    </row>
    <row r="38" spans="1:3" x14ac:dyDescent="0.3">
      <c r="A38" s="14" t="s">
        <v>63</v>
      </c>
      <c r="B38" s="14">
        <v>12.401924809703539</v>
      </c>
      <c r="C38" s="14"/>
    </row>
    <row r="39" spans="1:3" x14ac:dyDescent="0.3">
      <c r="A39" s="14" t="s">
        <v>64</v>
      </c>
      <c r="B39" s="14">
        <v>13.119672062796136</v>
      </c>
      <c r="C39" s="14"/>
    </row>
    <row r="40" spans="1:3" x14ac:dyDescent="0.3">
      <c r="A40" s="14" t="s">
        <v>65</v>
      </c>
      <c r="B40" s="14">
        <v>13.845048040777899</v>
      </c>
      <c r="C40" s="14"/>
    </row>
    <row r="41" spans="1:3" x14ac:dyDescent="0.3">
      <c r="A41" s="14" t="s">
        <v>66</v>
      </c>
      <c r="B41" s="14">
        <v>16.456234945344573</v>
      </c>
      <c r="C41" s="14"/>
    </row>
    <row r="42" spans="1:3" x14ac:dyDescent="0.3">
      <c r="A42" s="14" t="s">
        <v>67</v>
      </c>
      <c r="B42" s="14">
        <v>20.525318183635452</v>
      </c>
      <c r="C42" s="14"/>
    </row>
    <row r="43" spans="1:3" x14ac:dyDescent="0.3">
      <c r="A43" s="14" t="s">
        <v>68</v>
      </c>
      <c r="B43" s="14">
        <v>22.544744215548647</v>
      </c>
      <c r="C43" s="14"/>
    </row>
    <row r="44" spans="1:3" x14ac:dyDescent="0.3">
      <c r="A44" s="14" t="s">
        <v>69</v>
      </c>
      <c r="B44" s="14">
        <v>24.243190128868378</v>
      </c>
      <c r="C44" s="14"/>
    </row>
    <row r="45" spans="1:3" x14ac:dyDescent="0.3">
      <c r="A45" s="14" t="s">
        <v>70</v>
      </c>
      <c r="B45" s="14">
        <v>23.886124530693074</v>
      </c>
      <c r="C45" s="14"/>
    </row>
    <row r="46" spans="1:3" x14ac:dyDescent="0.3">
      <c r="A46" s="14" t="s">
        <v>71</v>
      </c>
      <c r="B46" s="14">
        <v>21.605378579157357</v>
      </c>
      <c r="C46" s="14"/>
    </row>
    <row r="47" spans="1:3" x14ac:dyDescent="0.3">
      <c r="A47" s="14" t="s">
        <v>72</v>
      </c>
      <c r="B47" s="14">
        <v>18.929814921309063</v>
      </c>
      <c r="C47" s="14"/>
    </row>
    <row r="48" spans="1:3" x14ac:dyDescent="0.3">
      <c r="A48" s="14" t="s">
        <v>73</v>
      </c>
      <c r="B48" s="14">
        <v>15.232088468687714</v>
      </c>
      <c r="C48" s="14"/>
    </row>
    <row r="49" spans="1:3" x14ac:dyDescent="0.3">
      <c r="A49" s="14" t="s">
        <v>74</v>
      </c>
      <c r="B49" s="14">
        <v>13.377991183602322</v>
      </c>
      <c r="C49" s="14"/>
    </row>
    <row r="50" spans="1:3" x14ac:dyDescent="0.3">
      <c r="A50" s="14" t="s">
        <v>75</v>
      </c>
      <c r="B50" s="14">
        <v>13.037911005514147</v>
      </c>
      <c r="C50" s="14"/>
    </row>
    <row r="51" spans="1:3" x14ac:dyDescent="0.3">
      <c r="A51" s="14" t="s">
        <v>76</v>
      </c>
      <c r="B51" s="14">
        <v>9.1783965665890452</v>
      </c>
      <c r="C51" s="14"/>
    </row>
    <row r="52" spans="1:3" x14ac:dyDescent="0.3">
      <c r="A52" s="14" t="s">
        <v>77</v>
      </c>
      <c r="B52" s="14">
        <v>8.9416150914014683</v>
      </c>
      <c r="C52" s="14"/>
    </row>
    <row r="53" spans="1:3" x14ac:dyDescent="0.3">
      <c r="A53" s="14" t="s">
        <v>78</v>
      </c>
      <c r="B53" s="14">
        <v>7.6343180623851206</v>
      </c>
      <c r="C53" s="14"/>
    </row>
    <row r="54" spans="1:3" x14ac:dyDescent="0.3">
      <c r="A54" s="14" t="s">
        <v>79</v>
      </c>
      <c r="B54" s="14">
        <v>9.338793540906245</v>
      </c>
      <c r="C54" s="14"/>
    </row>
    <row r="55" spans="1:3" x14ac:dyDescent="0.3">
      <c r="A55" s="14" t="s">
        <v>80</v>
      </c>
      <c r="B55" s="14">
        <v>11.912807904884538</v>
      </c>
      <c r="C55" s="14"/>
    </row>
    <row r="56" spans="1:3" x14ac:dyDescent="0.3">
      <c r="A56" s="14" t="s">
        <v>81</v>
      </c>
      <c r="B56" s="14">
        <v>13.921918087472656</v>
      </c>
      <c r="C56" s="14"/>
    </row>
    <row r="57" spans="1:3" x14ac:dyDescent="0.3">
      <c r="A57" s="14" t="s">
        <v>82</v>
      </c>
      <c r="B57" s="14">
        <v>15.75225650838269</v>
      </c>
      <c r="C57" s="14"/>
    </row>
    <row r="58" spans="1:3" x14ac:dyDescent="0.3">
      <c r="A58" s="14" t="s">
        <v>83</v>
      </c>
      <c r="B58" s="14">
        <v>15.024746921730378</v>
      </c>
      <c r="C58" s="14"/>
    </row>
    <row r="59" spans="1:3" x14ac:dyDescent="0.3">
      <c r="A59" s="14" t="s">
        <v>84</v>
      </c>
      <c r="B59" s="14">
        <v>15.771477326756003</v>
      </c>
      <c r="C59" s="14"/>
    </row>
    <row r="60" spans="1:3" x14ac:dyDescent="0.3">
      <c r="A60" s="14" t="s">
        <v>85</v>
      </c>
      <c r="B60" s="14">
        <v>14.754413465639901</v>
      </c>
      <c r="C60" s="14"/>
    </row>
    <row r="61" spans="1:3" x14ac:dyDescent="0.3">
      <c r="A61" s="14" t="s">
        <v>86</v>
      </c>
      <c r="B61" s="14">
        <v>14.076824629490392</v>
      </c>
      <c r="C61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0"/>
  <sheetViews>
    <sheetView workbookViewId="0">
      <selection activeCell="F26" sqref="F26"/>
    </sheetView>
  </sheetViews>
  <sheetFormatPr defaultColWidth="9" defaultRowHeight="15.6" x14ac:dyDescent="0.3"/>
  <sheetData>
    <row r="1" spans="1:4" x14ac:dyDescent="0.3">
      <c r="A1" t="s">
        <v>28</v>
      </c>
      <c r="B1" t="s">
        <v>129</v>
      </c>
    </row>
    <row r="3" spans="1:4" x14ac:dyDescent="0.3">
      <c r="B3" t="s">
        <v>144</v>
      </c>
      <c r="C3" t="s">
        <v>145</v>
      </c>
      <c r="D3" t="s">
        <v>146</v>
      </c>
    </row>
    <row r="4" spans="1:4" x14ac:dyDescent="0.3">
      <c r="A4" t="s">
        <v>102</v>
      </c>
      <c r="B4" s="12">
        <f>+'Monthly Data'!C237/1000000</f>
        <v>5.2734309776638586</v>
      </c>
      <c r="C4" s="12">
        <f>+'Monthly Data'!D237/1000000</f>
        <v>2.9230465031124129</v>
      </c>
      <c r="D4">
        <f>+'Monthly Data'!B237</f>
        <v>1365.5</v>
      </c>
    </row>
    <row r="5" spans="1:4" x14ac:dyDescent="0.3">
      <c r="A5" t="s">
        <v>103</v>
      </c>
      <c r="B5" s="12">
        <f>+'Monthly Data'!C238/1000000</f>
        <v>5.3202552138564876</v>
      </c>
      <c r="C5" s="12">
        <f>+'Monthly Data'!D238/1000000</f>
        <v>2.9030583244962886</v>
      </c>
      <c r="D5">
        <f>+'Monthly Data'!B238</f>
        <v>1414.5</v>
      </c>
    </row>
    <row r="6" spans="1:4" x14ac:dyDescent="0.3">
      <c r="A6" t="s">
        <v>104</v>
      </c>
      <c r="B6" s="12">
        <f>+'Monthly Data'!C239/1000000</f>
        <v>5.6125691834642977</v>
      </c>
      <c r="C6" s="12">
        <f>+'Monthly Data'!D239/1000000</f>
        <v>3.4113611206012981</v>
      </c>
      <c r="D6">
        <f>+'Monthly Data'!B239</f>
        <v>1463.5</v>
      </c>
    </row>
    <row r="7" spans="1:4" x14ac:dyDescent="0.3">
      <c r="A7" t="s">
        <v>105</v>
      </c>
      <c r="B7" s="12">
        <f>+'Monthly Data'!C240/1000000</f>
        <v>5.8785351369185106</v>
      </c>
      <c r="C7" s="12">
        <f>+'Monthly Data'!D240/1000000</f>
        <v>2.985115143516992</v>
      </c>
      <c r="D7">
        <f>+'Monthly Data'!B240</f>
        <v>1515.5</v>
      </c>
    </row>
    <row r="8" spans="1:4" x14ac:dyDescent="0.3">
      <c r="A8" t="s">
        <v>106</v>
      </c>
      <c r="B8" s="12">
        <f>+'Monthly Data'!C241/1000000</f>
        <v>5.7588516746411491</v>
      </c>
      <c r="C8" s="12">
        <f>+'Monthly Data'!D241/1000000</f>
        <v>3.1751196172248797</v>
      </c>
      <c r="D8">
        <f>+'Monthly Data'!B241</f>
        <v>1567.5</v>
      </c>
    </row>
    <row r="9" spans="1:4" x14ac:dyDescent="0.3">
      <c r="A9" t="s">
        <v>107</v>
      </c>
      <c r="B9" s="12">
        <f>+'Monthly Data'!C242/1000000</f>
        <v>5.5482469748681353</v>
      </c>
      <c r="C9" s="12">
        <f>+'Monthly Data'!D242/1000000</f>
        <v>3.0778777536456716</v>
      </c>
      <c r="D9">
        <f>+'Monthly Data'!B242</f>
        <v>1611.5</v>
      </c>
    </row>
    <row r="10" spans="1:4" x14ac:dyDescent="0.3">
      <c r="A10" t="s">
        <v>108</v>
      </c>
      <c r="B10" s="12">
        <f>+'Monthly Data'!C243/1000000</f>
        <v>5.5323892738776745</v>
      </c>
      <c r="C10" s="12">
        <f>+'Monthly Data'!D243/1000000</f>
        <v>2.8803856583308241</v>
      </c>
      <c r="D10">
        <f>+'Monthly Data'!B243</f>
        <v>1659.5</v>
      </c>
    </row>
    <row r="11" spans="1:4" x14ac:dyDescent="0.3">
      <c r="A11" t="s">
        <v>109</v>
      </c>
      <c r="B11" s="12">
        <f>+'Monthly Data'!C244/1000000</f>
        <v>5.4659994112452166</v>
      </c>
      <c r="C11" s="12">
        <f>+'Monthly Data'!D244/1000000</f>
        <v>2.8701795702090087</v>
      </c>
      <c r="D11">
        <f>+'Monthly Data'!B244</f>
        <v>1698.5</v>
      </c>
    </row>
    <row r="12" spans="1:4" x14ac:dyDescent="0.3">
      <c r="A12" t="s">
        <v>110</v>
      </c>
      <c r="B12" s="12">
        <f>+'Monthly Data'!C245/1000000</f>
        <v>5.2254368375823557</v>
      </c>
      <c r="C12" s="12">
        <f>+'Monthly Data'!D245/1000000</f>
        <v>2.7762818676596974</v>
      </c>
      <c r="D12">
        <f>+'Monthly Data'!B245</f>
        <v>1745.5</v>
      </c>
    </row>
    <row r="13" spans="1:4" x14ac:dyDescent="0.3">
      <c r="A13" t="s">
        <v>111</v>
      </c>
      <c r="B13" s="12">
        <f>+'Monthly Data'!C246/1000000</f>
        <v>4.3119214586255259</v>
      </c>
      <c r="C13" s="12">
        <f>+'Monthly Data'!D246/1000000</f>
        <v>4.9767180925666219</v>
      </c>
      <c r="D13">
        <f>+'Monthly Data'!B246</f>
        <v>1782.5</v>
      </c>
    </row>
    <row r="14" spans="1:4" x14ac:dyDescent="0.3">
      <c r="A14" t="s">
        <v>112</v>
      </c>
      <c r="B14" s="12">
        <f>+'Monthly Data'!C247/1000000</f>
        <v>3.2404506732618854</v>
      </c>
      <c r="C14" s="12">
        <f>+'Monthly Data'!D247/1000000</f>
        <v>5.9247045891728503</v>
      </c>
      <c r="D14">
        <f>+'Monthly Data'!B247</f>
        <v>1819.5</v>
      </c>
    </row>
    <row r="15" spans="1:4" x14ac:dyDescent="0.3">
      <c r="A15" t="s">
        <v>113</v>
      </c>
      <c r="B15" s="12">
        <f>+'Monthly Data'!C248/1000000</f>
        <v>2.8444324615799408</v>
      </c>
      <c r="C15" s="12">
        <f>+'Monthly Data'!D248/1000000</f>
        <v>6.4702076031275277</v>
      </c>
      <c r="D15">
        <f>+'Monthly Data'!B248</f>
        <v>1854.5</v>
      </c>
    </row>
    <row r="16" spans="1:4" x14ac:dyDescent="0.3">
      <c r="A16" t="s">
        <v>114</v>
      </c>
      <c r="B16" s="12">
        <f>+'Monthly Data'!C249/1000000</f>
        <v>3.7409879839786391</v>
      </c>
      <c r="C16" s="12">
        <f>+'Monthly Data'!D249/1000000</f>
        <v>7.9711615487316436</v>
      </c>
      <c r="D16">
        <f>+'Monthly Data'!B249</f>
        <v>1872.5</v>
      </c>
    </row>
    <row r="17" spans="1:4" x14ac:dyDescent="0.3">
      <c r="A17" t="s">
        <v>115</v>
      </c>
      <c r="B17" s="12">
        <f>+'Monthly Data'!C250/1000000</f>
        <v>3.847683852394661</v>
      </c>
      <c r="C17" s="12">
        <f>+'Monthly Data'!D250/1000000</f>
        <v>6.4019890081130599</v>
      </c>
      <c r="D17">
        <f>+'Monthly Data'!B250</f>
        <v>1910.5</v>
      </c>
    </row>
    <row r="18" spans="1:4" x14ac:dyDescent="0.3">
      <c r="A18" t="s">
        <v>116</v>
      </c>
      <c r="B18" s="12">
        <f>+'Monthly Data'!C251/1000000</f>
        <v>2.8843467011642954</v>
      </c>
      <c r="C18" s="12">
        <f>+'Monthly Data'!D251/1000000</f>
        <v>7.7459249676584729</v>
      </c>
      <c r="D18">
        <f>+'Monthly Data'!B251</f>
        <v>1932.5</v>
      </c>
    </row>
    <row r="19" spans="1:4" x14ac:dyDescent="0.3">
      <c r="A19" t="s">
        <v>117</v>
      </c>
      <c r="B19" s="12">
        <f>+'Monthly Data'!C252/1000000</f>
        <v>2.2394040585666581</v>
      </c>
      <c r="C19" s="12">
        <f>+'Monthly Data'!D252/1000000</f>
        <v>8.8183919856152091</v>
      </c>
      <c r="D19">
        <f>+'Monthly Data'!B252</f>
        <v>1946.5</v>
      </c>
    </row>
    <row r="20" spans="1:4" x14ac:dyDescent="0.3">
      <c r="A20" t="s">
        <v>118</v>
      </c>
      <c r="B20" s="12">
        <f>+'Monthly Data'!C253/1000000</f>
        <v>1.4022813688212932</v>
      </c>
      <c r="C20" s="12">
        <f>+'Monthly Data'!D253/1000000</f>
        <v>9.68060836501901</v>
      </c>
      <c r="D20">
        <f>+'Monthly Data'!B253</f>
        <v>1972.5</v>
      </c>
    </row>
    <row r="21" spans="1:4" x14ac:dyDescent="0.3">
      <c r="A21" t="s">
        <v>119</v>
      </c>
      <c r="B21" s="12">
        <f>+'Monthly Data'!C254/1000000</f>
        <v>0.82503128911138945</v>
      </c>
      <c r="C21" s="12">
        <f>+'Monthly Data'!D254/1000000</f>
        <v>12.127659574468087</v>
      </c>
      <c r="D21">
        <f>+'Monthly Data'!B254</f>
        <v>1997.5</v>
      </c>
    </row>
    <row r="22" spans="1:4" x14ac:dyDescent="0.3">
      <c r="A22" t="s">
        <v>120</v>
      </c>
      <c r="B22" s="12">
        <f>+'Monthly Data'!C255/1000000</f>
        <v>-9.713024282560706E-2</v>
      </c>
      <c r="C22" s="12">
        <f>+'Monthly Data'!D255/1000000</f>
        <v>12.214373313711064</v>
      </c>
      <c r="D22">
        <f>+'Monthly Data'!B255</f>
        <v>2038.5</v>
      </c>
    </row>
    <row r="23" spans="1:4" x14ac:dyDescent="0.3">
      <c r="A23" t="s">
        <v>121</v>
      </c>
      <c r="B23" s="12">
        <f>+'Monthly Data'!C256/1000000</f>
        <v>-1.3949283351708932</v>
      </c>
      <c r="C23" s="12">
        <f>+'Monthly Data'!D256/1000000</f>
        <v>15.137601177336276</v>
      </c>
      <c r="D23">
        <f>+'Monthly Data'!B256</f>
        <v>2267.5</v>
      </c>
    </row>
    <row r="24" spans="1:4" x14ac:dyDescent="0.3">
      <c r="A24" t="s">
        <v>122</v>
      </c>
      <c r="B24" s="12">
        <f>+'Monthly Data'!C257/1000000</f>
        <v>-2.1673707503520423</v>
      </c>
      <c r="C24" s="12">
        <f>+'Monthly Data'!D257/1000000</f>
        <v>14.544027471179792</v>
      </c>
      <c r="D24">
        <f>+'Monthly Data'!B257</f>
        <v>2485.5</v>
      </c>
    </row>
    <row r="25" spans="1:4" x14ac:dyDescent="0.3">
      <c r="A25" t="s">
        <v>123</v>
      </c>
      <c r="B25" s="12">
        <f>+'Monthly Data'!C258/1000000</f>
        <v>-0.41625000000000006</v>
      </c>
      <c r="C25" s="12">
        <f>+'Monthly Data'!D258/1000000</f>
        <v>14.348785871964681</v>
      </c>
      <c r="D25">
        <f>+'Monthly Data'!B258</f>
        <v>3200</v>
      </c>
    </row>
    <row r="26" spans="1:4" x14ac:dyDescent="0.3">
      <c r="A26" t="s">
        <v>124</v>
      </c>
      <c r="B26" s="12">
        <f>+'Monthly Data'!C259/1000000</f>
        <v>-1.1026206896551727</v>
      </c>
      <c r="C26" s="12">
        <f>+'Monthly Data'!D259/1000000</f>
        <v>18.530782438067209</v>
      </c>
      <c r="D26">
        <f>+'Monthly Data'!B259</f>
        <v>3625</v>
      </c>
    </row>
    <row r="27" spans="1:4" x14ac:dyDescent="0.3">
      <c r="A27" s="13" t="s">
        <v>125</v>
      </c>
      <c r="B27" s="12">
        <f>+'Monthly Data'!C260/1000000</f>
        <v>-0.7367375886524824</v>
      </c>
      <c r="C27" s="12">
        <f>+'Monthly Data'!D260/1000000</f>
        <v>19.367181751287713</v>
      </c>
      <c r="D27">
        <f>+'Monthly Data'!B260</f>
        <v>7050</v>
      </c>
    </row>
    <row r="28" spans="1:4" x14ac:dyDescent="0.3">
      <c r="C28" s="11"/>
    </row>
    <row r="29" spans="1:4" x14ac:dyDescent="0.3">
      <c r="C29" s="11"/>
    </row>
    <row r="30" spans="1:4" x14ac:dyDescent="0.3">
      <c r="C30" s="11"/>
    </row>
    <row r="31" spans="1:4" x14ac:dyDescent="0.3">
      <c r="C31" s="11"/>
    </row>
    <row r="32" spans="1:4" x14ac:dyDescent="0.3">
      <c r="C32" s="11"/>
    </row>
    <row r="33" spans="3:3" x14ac:dyDescent="0.3">
      <c r="C33" s="11"/>
    </row>
    <row r="34" spans="3:3" x14ac:dyDescent="0.3">
      <c r="C34" s="11"/>
    </row>
    <row r="35" spans="3:3" x14ac:dyDescent="0.3">
      <c r="C35" s="11"/>
    </row>
    <row r="36" spans="3:3" x14ac:dyDescent="0.3">
      <c r="C36" s="11"/>
    </row>
    <row r="37" spans="3:3" x14ac:dyDescent="0.3">
      <c r="C37" s="11"/>
    </row>
    <row r="38" spans="3:3" x14ac:dyDescent="0.3">
      <c r="C38" s="11"/>
    </row>
    <row r="39" spans="3:3" x14ac:dyDescent="0.3">
      <c r="C39" s="11"/>
    </row>
    <row r="40" spans="3:3" x14ac:dyDescent="0.3">
      <c r="C40" s="11"/>
    </row>
    <row r="41" spans="3:3" x14ac:dyDescent="0.3">
      <c r="C41" s="11"/>
    </row>
    <row r="42" spans="3:3" x14ac:dyDescent="0.3">
      <c r="C42" s="11"/>
    </row>
    <row r="43" spans="3:3" x14ac:dyDescent="0.3">
      <c r="C43" s="11"/>
    </row>
    <row r="44" spans="3:3" x14ac:dyDescent="0.3">
      <c r="C44" s="11"/>
    </row>
    <row r="45" spans="3:3" x14ac:dyDescent="0.3">
      <c r="C45" s="11"/>
    </row>
    <row r="46" spans="3:3" x14ac:dyDescent="0.3">
      <c r="C46" s="11"/>
    </row>
    <row r="47" spans="3:3" x14ac:dyDescent="0.3">
      <c r="C47" s="11"/>
    </row>
    <row r="48" spans="3:3" x14ac:dyDescent="0.3">
      <c r="C48" s="11"/>
    </row>
    <row r="49" spans="3:3" x14ac:dyDescent="0.3">
      <c r="C49" s="11"/>
    </row>
    <row r="50" spans="3:3" x14ac:dyDescent="0.3">
      <c r="C50" s="11"/>
    </row>
    <row r="51" spans="3:3" x14ac:dyDescent="0.3">
      <c r="C51" s="11"/>
    </row>
    <row r="52" spans="3:3" x14ac:dyDescent="0.3">
      <c r="C52" s="11"/>
    </row>
    <row r="53" spans="3:3" x14ac:dyDescent="0.3">
      <c r="C53" s="11"/>
    </row>
    <row r="54" spans="3:3" x14ac:dyDescent="0.3">
      <c r="C54" s="11"/>
    </row>
    <row r="55" spans="3:3" x14ac:dyDescent="0.3">
      <c r="C55" s="11"/>
    </row>
    <row r="56" spans="3:3" x14ac:dyDescent="0.3">
      <c r="C56" s="11"/>
    </row>
    <row r="57" spans="3:3" x14ac:dyDescent="0.3">
      <c r="C57" s="11"/>
    </row>
    <row r="58" spans="3:3" x14ac:dyDescent="0.3">
      <c r="C58" s="11"/>
    </row>
    <row r="59" spans="3:3" x14ac:dyDescent="0.3">
      <c r="C59" s="11"/>
    </row>
    <row r="60" spans="3:3" x14ac:dyDescent="0.3">
      <c r="C60" s="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28</v>
      </c>
      <c r="B1" t="s">
        <v>140</v>
      </c>
    </row>
    <row r="4" spans="1:3" x14ac:dyDescent="0.3">
      <c r="A4" s="14" t="s">
        <v>29</v>
      </c>
      <c r="B4">
        <f>100*'Annual Data'!M3</f>
        <v>0.19317633845458781</v>
      </c>
    </row>
    <row r="5" spans="1:3" x14ac:dyDescent="0.3">
      <c r="A5" s="14" t="s">
        <v>30</v>
      </c>
      <c r="B5" s="14">
        <f>100*'Annual Data'!M4</f>
        <v>-7.5507512086150879</v>
      </c>
      <c r="C5" s="11"/>
    </row>
    <row r="6" spans="1:3" x14ac:dyDescent="0.3">
      <c r="A6" s="14" t="s">
        <v>31</v>
      </c>
      <c r="B6" s="14">
        <f>100*'Annual Data'!M5</f>
        <v>-2.8621065576851814</v>
      </c>
      <c r="C6" s="11"/>
    </row>
    <row r="7" spans="1:3" x14ac:dyDescent="0.3">
      <c r="A7" s="14" t="s">
        <v>32</v>
      </c>
      <c r="B7" s="14">
        <f>100*'Annual Data'!M6</f>
        <v>0.38025015192170725</v>
      </c>
      <c r="C7" s="11"/>
    </row>
    <row r="8" spans="1:3" x14ac:dyDescent="0.3">
      <c r="A8" s="14" t="s">
        <v>33</v>
      </c>
      <c r="B8" s="14">
        <f>100*'Annual Data'!M7</f>
        <v>1.5771075946533062</v>
      </c>
      <c r="C8" s="11"/>
    </row>
    <row r="9" spans="1:3" x14ac:dyDescent="0.3">
      <c r="A9" s="14" t="s">
        <v>34</v>
      </c>
      <c r="B9" s="14">
        <f>100*'Annual Data'!M8</f>
        <v>4.8138381652686624</v>
      </c>
      <c r="C9" s="11"/>
    </row>
    <row r="10" spans="1:3" x14ac:dyDescent="0.3">
      <c r="A10" s="14" t="s">
        <v>35</v>
      </c>
      <c r="B10" s="14">
        <f>100*'Annual Data'!M9</f>
        <v>0.92531330085610308</v>
      </c>
      <c r="C10" s="11"/>
    </row>
    <row r="11" spans="1:3" x14ac:dyDescent="0.3">
      <c r="A11" s="14" t="s">
        <v>36</v>
      </c>
      <c r="B11" s="14">
        <f>100*'Annual Data'!M10</f>
        <v>-2.6618491560629067</v>
      </c>
      <c r="C11" s="11"/>
    </row>
    <row r="12" spans="1:3" x14ac:dyDescent="0.3">
      <c r="A12" s="14" t="s">
        <v>37</v>
      </c>
      <c r="B12" s="14">
        <f>100*'Annual Data'!M11</f>
        <v>-6.019126671362665</v>
      </c>
      <c r="C12" s="11"/>
    </row>
    <row r="13" spans="1:3" x14ac:dyDescent="0.3">
      <c r="A13" s="14" t="s">
        <v>38</v>
      </c>
      <c r="B13" s="14">
        <f>100*'Annual Data'!M12</f>
        <v>-7.5364469872884365</v>
      </c>
      <c r="C13" s="11"/>
    </row>
    <row r="14" spans="1:3" x14ac:dyDescent="0.3">
      <c r="A14" s="14" t="s">
        <v>39</v>
      </c>
      <c r="B14" s="14">
        <f>100*'Annual Data'!M13</f>
        <v>-7.2133856473039843</v>
      </c>
      <c r="C14" s="11"/>
    </row>
    <row r="15" spans="1:3" x14ac:dyDescent="0.3">
      <c r="A15" s="14" t="s">
        <v>40</v>
      </c>
      <c r="B15" s="14">
        <f>100*'Annual Data'!M14</f>
        <v>-3.8903878906175242</v>
      </c>
      <c r="C15" s="11"/>
    </row>
    <row r="16" spans="1:3" x14ac:dyDescent="0.3">
      <c r="A16" s="14" t="s">
        <v>41</v>
      </c>
      <c r="B16" s="14">
        <f>100*'Annual Data'!M15</f>
        <v>-0.24658281531145151</v>
      </c>
      <c r="C16" s="11"/>
    </row>
    <row r="17" spans="1:3" x14ac:dyDescent="0.3">
      <c r="A17" s="14" t="s">
        <v>42</v>
      </c>
      <c r="B17" s="14">
        <f>100*'Annual Data'!M16</f>
        <v>37.511786126258066</v>
      </c>
      <c r="C17" s="11"/>
    </row>
    <row r="18" spans="1:3" x14ac:dyDescent="0.3">
      <c r="A18" s="14" t="s">
        <v>43</v>
      </c>
      <c r="B18" s="14">
        <f>100*'Annual Data'!M17</f>
        <v>97.838284840499227</v>
      </c>
      <c r="C18" s="11"/>
    </row>
    <row r="19" spans="1:3" x14ac:dyDescent="0.3">
      <c r="A19" s="14" t="s">
        <v>44</v>
      </c>
      <c r="B19" s="14">
        <f>100*'Annual Data'!M18</f>
        <v>107.88045729604067</v>
      </c>
      <c r="C19" s="11"/>
    </row>
    <row r="20" spans="1:3" x14ac:dyDescent="0.3">
      <c r="A20" s="14" t="s">
        <v>45</v>
      </c>
      <c r="B20" s="14">
        <f>100*'Annual Data'!M19</f>
        <v>102.34367184975315</v>
      </c>
      <c r="C20" s="11"/>
    </row>
    <row r="21" spans="1:3" x14ac:dyDescent="0.3">
      <c r="A21" s="14" t="s">
        <v>46</v>
      </c>
      <c r="B21" s="14">
        <f>100*'Annual Data'!M20</f>
        <v>30.577404541709164</v>
      </c>
      <c r="C21" s="11"/>
    </row>
    <row r="22" spans="1:3" x14ac:dyDescent="0.3">
      <c r="A22" s="14" t="s">
        <v>47</v>
      </c>
      <c r="B22" s="14">
        <f>100*'Annual Data'!M21</f>
        <v>-4.2368474025056866</v>
      </c>
      <c r="C22" s="11"/>
    </row>
    <row r="23" spans="1:3" x14ac:dyDescent="0.3">
      <c r="A23" s="14" t="s">
        <v>48</v>
      </c>
      <c r="B23" s="14">
        <f>100*'Annual Data'!M22</f>
        <v>-9.7111761197049162</v>
      </c>
      <c r="C23" s="11"/>
    </row>
    <row r="24" spans="1:3" x14ac:dyDescent="0.3">
      <c r="A24" s="14" t="s">
        <v>49</v>
      </c>
      <c r="B24" s="14">
        <f>100*'Annual Data'!M23</f>
        <v>-4.4818653528313215</v>
      </c>
      <c r="C24" s="11"/>
    </row>
    <row r="25" spans="1:3" x14ac:dyDescent="0.3">
      <c r="A25" s="14" t="s">
        <v>50</v>
      </c>
      <c r="B25" s="14">
        <f>100*'Annual Data'!M24</f>
        <v>11.950420308883791</v>
      </c>
      <c r="C25" s="11"/>
    </row>
    <row r="26" spans="1:3" x14ac:dyDescent="0.3">
      <c r="A26" s="14" t="s">
        <v>51</v>
      </c>
      <c r="B26" s="14">
        <f>100*'Annual Data'!M25</f>
        <v>57.38019659748489</v>
      </c>
      <c r="C26" s="11"/>
    </row>
    <row r="27" spans="1:3" x14ac:dyDescent="0.3">
      <c r="A27" s="14" t="s">
        <v>52</v>
      </c>
      <c r="B27" s="14">
        <f>100*'Annual Data'!M26</f>
        <v>71.576579216692309</v>
      </c>
      <c r="C27" s="11"/>
    </row>
    <row r="28" spans="1:3" x14ac:dyDescent="0.3">
      <c r="A28" s="14" t="s">
        <v>53</v>
      </c>
      <c r="B28" s="14">
        <f>100*'Annual Data'!M27</f>
        <v>56.725972595685761</v>
      </c>
      <c r="C28" s="11"/>
    </row>
    <row r="29" spans="1:3" x14ac:dyDescent="0.3">
      <c r="A29" s="14" t="s">
        <v>54</v>
      </c>
      <c r="B29" s="14">
        <f>100*'Annual Data'!M28</f>
        <v>53.169810037775477</v>
      </c>
      <c r="C29" s="11"/>
    </row>
    <row r="30" spans="1:3" x14ac:dyDescent="0.3">
      <c r="A30" s="14" t="s">
        <v>55</v>
      </c>
      <c r="B30" s="14">
        <f>100*'Annual Data'!M29</f>
        <v>64.292724560565432</v>
      </c>
      <c r="C30" s="11"/>
    </row>
    <row r="31" spans="1:3" x14ac:dyDescent="0.3">
      <c r="A31" s="14" t="s">
        <v>56</v>
      </c>
      <c r="B31" s="14">
        <f>100*'Annual Data'!M30</f>
        <v>64.760885583979686</v>
      </c>
      <c r="C31" s="11"/>
    </row>
    <row r="32" spans="1:3" x14ac:dyDescent="0.3">
      <c r="A32" s="14" t="s">
        <v>57</v>
      </c>
      <c r="B32" s="14">
        <f>100*'Annual Data'!M31</f>
        <v>60.743568273906391</v>
      </c>
      <c r="C32" s="11"/>
    </row>
    <row r="33" spans="1:3" x14ac:dyDescent="0.3">
      <c r="A33" s="14" t="s">
        <v>58</v>
      </c>
      <c r="B33" s="14">
        <f>100*'Annual Data'!M32</f>
        <v>21.49229608642781</v>
      </c>
      <c r="C33" s="11"/>
    </row>
    <row r="34" spans="1:3" x14ac:dyDescent="0.3">
      <c r="A34" s="14" t="s">
        <v>59</v>
      </c>
      <c r="B34" s="14">
        <f>100*'Annual Data'!M33</f>
        <v>94.359163013188422</v>
      </c>
      <c r="C34" s="11"/>
    </row>
    <row r="35" spans="1:3" x14ac:dyDescent="0.3">
      <c r="A35" s="14" t="s">
        <v>60</v>
      </c>
      <c r="B35" s="14">
        <f>100*'Annual Data'!M34</f>
        <v>34.097241494883455</v>
      </c>
      <c r="C35" s="11"/>
    </row>
    <row r="36" spans="1:3" x14ac:dyDescent="0.3">
      <c r="A36" s="14" t="s">
        <v>61</v>
      </c>
      <c r="B36" s="14">
        <f>100*'Annual Data'!M35</f>
        <v>-6.4687002267335618</v>
      </c>
      <c r="C36" s="11"/>
    </row>
    <row r="37" spans="1:3" x14ac:dyDescent="0.3">
      <c r="A37" s="14" t="s">
        <v>62</v>
      </c>
      <c r="B37" s="14">
        <f>100*'Annual Data'!M36</f>
        <v>-16.617692949176508</v>
      </c>
      <c r="C37" s="11"/>
    </row>
    <row r="38" spans="1:3" x14ac:dyDescent="0.3">
      <c r="A38" s="14" t="s">
        <v>63</v>
      </c>
      <c r="B38" s="14">
        <f>100*'Annual Data'!M37</f>
        <v>-12.121954377479836</v>
      </c>
      <c r="C38" s="11"/>
    </row>
    <row r="39" spans="1:3" x14ac:dyDescent="0.3">
      <c r="A39" s="14" t="s">
        <v>64</v>
      </c>
      <c r="B39" s="14">
        <f>100*'Annual Data'!M38</f>
        <v>-8.7093858461705658</v>
      </c>
      <c r="C39" s="11"/>
    </row>
    <row r="40" spans="1:3" x14ac:dyDescent="0.3">
      <c r="A40" s="14" t="s">
        <v>65</v>
      </c>
      <c r="B40" s="14">
        <f>100*'Annual Data'!M39</f>
        <v>-13.277622758380778</v>
      </c>
      <c r="C40" s="11"/>
    </row>
    <row r="41" spans="1:3" x14ac:dyDescent="0.3">
      <c r="A41" s="14" t="s">
        <v>66</v>
      </c>
      <c r="B41" s="14">
        <f>100*'Annual Data'!M40</f>
        <v>-12.676077250832623</v>
      </c>
      <c r="C41" s="11"/>
    </row>
    <row r="42" spans="1:3" x14ac:dyDescent="0.3">
      <c r="A42" s="14" t="s">
        <v>67</v>
      </c>
      <c r="B42" s="14">
        <f>100*'Annual Data'!M41</f>
        <v>-12.065761185583176</v>
      </c>
      <c r="C42" s="11"/>
    </row>
    <row r="43" spans="1:3" x14ac:dyDescent="0.3">
      <c r="A43" s="14" t="s">
        <v>68</v>
      </c>
      <c r="B43" s="14">
        <f>100*'Annual Data'!M42</f>
        <v>-12.307270057163894</v>
      </c>
      <c r="C43" s="11"/>
    </row>
    <row r="44" spans="1:3" x14ac:dyDescent="0.3">
      <c r="A44" s="14" t="s">
        <v>69</v>
      </c>
      <c r="B44" s="14">
        <f>100*'Annual Data'!M43</f>
        <v>-12.353563327102426</v>
      </c>
      <c r="C44" s="11"/>
    </row>
    <row r="45" spans="1:3" x14ac:dyDescent="0.3">
      <c r="A45" s="14" t="s">
        <v>70</v>
      </c>
      <c r="B45" s="14">
        <f>100*'Annual Data'!M44</f>
        <v>-3.7862145058250372</v>
      </c>
      <c r="C45" s="11"/>
    </row>
    <row r="46" spans="1:3" x14ac:dyDescent="0.3">
      <c r="A46" s="14" t="s">
        <v>71</v>
      </c>
      <c r="B46" s="14">
        <f>100*'Annual Data'!M45</f>
        <v>17.065808304467076</v>
      </c>
      <c r="C46" s="11"/>
    </row>
    <row r="47" spans="1:3" x14ac:dyDescent="0.3">
      <c r="A47" s="14" t="s">
        <v>72</v>
      </c>
      <c r="B47" s="14">
        <f>100*'Annual Data'!M46</f>
        <v>24.588600984352222</v>
      </c>
      <c r="C47" s="11"/>
    </row>
    <row r="48" spans="1:3" x14ac:dyDescent="0.3">
      <c r="A48" s="14" t="s">
        <v>73</v>
      </c>
      <c r="B48" s="14">
        <f>100*'Annual Data'!M47</f>
        <v>23.629664952303777</v>
      </c>
    </row>
    <row r="49" spans="1:3" x14ac:dyDescent="0.3">
      <c r="A49" s="14" t="s">
        <v>74</v>
      </c>
      <c r="B49" s="14">
        <f>100*'Annual Data'!M48</f>
        <v>7.6564989675115269</v>
      </c>
    </row>
    <row r="50" spans="1:3" x14ac:dyDescent="0.3">
      <c r="A50" s="14" t="s">
        <v>75</v>
      </c>
      <c r="B50" s="14">
        <f>100*'Annual Data'!M49</f>
        <v>-10.505437962602993</v>
      </c>
    </row>
    <row r="51" spans="1:3" x14ac:dyDescent="0.3">
      <c r="A51" s="14" t="s">
        <v>76</v>
      </c>
      <c r="B51" s="14">
        <f>100*'Annual Data'!M50</f>
        <v>-18.18881440893939</v>
      </c>
    </row>
    <row r="52" spans="1:3" x14ac:dyDescent="0.3">
      <c r="A52" s="14" t="s">
        <v>77</v>
      </c>
      <c r="B52" s="14">
        <f>100*'Annual Data'!M51</f>
        <v>-17.822184353236842</v>
      </c>
      <c r="C52" s="11"/>
    </row>
    <row r="53" spans="1:3" x14ac:dyDescent="0.3">
      <c r="A53" s="14" t="s">
        <v>78</v>
      </c>
      <c r="B53" s="14">
        <f>100*'Annual Data'!M52</f>
        <v>-23.253338021280985</v>
      </c>
      <c r="C53" s="11"/>
    </row>
    <row r="54" spans="1:3" x14ac:dyDescent="0.3">
      <c r="A54" s="14" t="s">
        <v>79</v>
      </c>
      <c r="B54" s="14">
        <f>100*'Annual Data'!M53</f>
        <v>-12.166114852428295</v>
      </c>
      <c r="C54" s="11"/>
    </row>
    <row r="55" spans="1:3" x14ac:dyDescent="0.3">
      <c r="A55" s="14" t="s">
        <v>80</v>
      </c>
      <c r="B55" s="14">
        <f>100*'Annual Data'!M54</f>
        <v>-6.3780718111134105</v>
      </c>
      <c r="C55" s="11"/>
    </row>
    <row r="56" spans="1:3" x14ac:dyDescent="0.3">
      <c r="A56" s="14" t="s">
        <v>81</v>
      </c>
      <c r="B56" s="14">
        <f>100*'Annual Data'!M55</f>
        <v>-0.81867355123644159</v>
      </c>
      <c r="C56" s="11"/>
    </row>
    <row r="57" spans="1:3" x14ac:dyDescent="0.3">
      <c r="A57" s="14" t="s">
        <v>82</v>
      </c>
      <c r="B57" s="14">
        <f>100*'Annual Data'!M56</f>
        <v>6.7181916774681092</v>
      </c>
      <c r="C57" s="11"/>
    </row>
    <row r="58" spans="1:3" x14ac:dyDescent="0.3">
      <c r="A58" s="14" t="s">
        <v>83</v>
      </c>
      <c r="B58" s="14">
        <f>100*'Annual Data'!M57</f>
        <v>15.614177330953275</v>
      </c>
      <c r="C58" s="11"/>
    </row>
    <row r="59" spans="1:3" x14ac:dyDescent="0.3">
      <c r="A59" s="14" t="s">
        <v>84</v>
      </c>
      <c r="B59" s="14">
        <f>100*'Annual Data'!M58</f>
        <v>21.411765239905115</v>
      </c>
      <c r="C59" s="11"/>
    </row>
    <row r="60" spans="1:3" x14ac:dyDescent="0.3">
      <c r="A60" s="14" t="s">
        <v>85</v>
      </c>
      <c r="B60" s="14">
        <f>100*'Annual Data'!M59</f>
        <v>28.194989059059498</v>
      </c>
      <c r="C60" s="11"/>
    </row>
    <row r="61" spans="1:3" x14ac:dyDescent="0.3">
      <c r="A61" s="14" t="s">
        <v>86</v>
      </c>
      <c r="B61" s="14">
        <f>100*'Annual Data'!M60</f>
        <v>27.323688106918674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60"/>
  <sheetViews>
    <sheetView workbookViewId="0"/>
  </sheetViews>
  <sheetFormatPr defaultColWidth="9" defaultRowHeight="15.6" x14ac:dyDescent="0.3"/>
  <sheetData>
    <row r="1" spans="1:3" x14ac:dyDescent="0.3">
      <c r="A1" t="s">
        <v>28</v>
      </c>
      <c r="B1" t="s">
        <v>141</v>
      </c>
    </row>
    <row r="3" spans="1:3" x14ac:dyDescent="0.3">
      <c r="B3" t="s">
        <v>142</v>
      </c>
      <c r="C3" t="s">
        <v>143</v>
      </c>
    </row>
    <row r="4" spans="1:3" x14ac:dyDescent="0.3">
      <c r="A4" t="s">
        <v>30</v>
      </c>
      <c r="B4">
        <f>100*'Annual Data'!N4</f>
        <v>9.766547153801417</v>
      </c>
      <c r="C4">
        <f>100*'Annual Data'!O4</f>
        <v>11.100184020995361</v>
      </c>
    </row>
    <row r="5" spans="1:3" x14ac:dyDescent="0.3">
      <c r="A5" t="s">
        <v>31</v>
      </c>
      <c r="B5">
        <f>100*'Annual Data'!N5</f>
        <v>22.848736653957257</v>
      </c>
      <c r="C5">
        <f>100*'Annual Data'!O5</f>
        <v>18.003526637796352</v>
      </c>
    </row>
    <row r="6" spans="1:3" x14ac:dyDescent="0.3">
      <c r="A6" t="s">
        <v>32</v>
      </c>
      <c r="B6">
        <f>100*'Annual Data'!N6</f>
        <v>23.957252388680349</v>
      </c>
      <c r="C6">
        <f>100*'Annual Data'!O6</f>
        <v>21.554468309641599</v>
      </c>
    </row>
    <row r="7" spans="1:3" x14ac:dyDescent="0.3">
      <c r="A7" t="s">
        <v>33</v>
      </c>
      <c r="B7">
        <f>100*'Annual Data'!N7</f>
        <v>18.903622653223366</v>
      </c>
      <c r="C7">
        <f>100*'Annual Data'!O7</f>
        <v>20.572428027370208</v>
      </c>
    </row>
    <row r="8" spans="1:3" x14ac:dyDescent="0.3">
      <c r="A8" t="s">
        <v>34</v>
      </c>
      <c r="B8">
        <f>100*'Annual Data'!N8</f>
        <v>20.340095224656139</v>
      </c>
      <c r="C8">
        <f>100*'Annual Data'!O8</f>
        <v>23.382357866348919</v>
      </c>
    </row>
    <row r="9" spans="1:3" x14ac:dyDescent="0.3">
      <c r="A9" t="s">
        <v>35</v>
      </c>
      <c r="B9">
        <f>100*'Annual Data'!N9</f>
        <v>17.403916105277244</v>
      </c>
      <c r="C9">
        <f>100*'Annual Data'!O9</f>
        <v>20.625186774716003</v>
      </c>
    </row>
    <row r="10" spans="1:3" x14ac:dyDescent="0.3">
      <c r="A10" t="s">
        <v>36</v>
      </c>
      <c r="B10">
        <f>100*'Annual Data'!N10</f>
        <v>17.989691984533213</v>
      </c>
      <c r="C10">
        <f>100*'Annual Data'!O10</f>
        <v>21.284625646451872</v>
      </c>
    </row>
    <row r="11" spans="1:3" x14ac:dyDescent="0.3">
      <c r="A11" t="s">
        <v>37</v>
      </c>
      <c r="B11">
        <f>100*'Annual Data'!N11</f>
        <v>16.69165212661035</v>
      </c>
      <c r="C11">
        <f>100*'Annual Data'!O11</f>
        <v>19.175784691834149</v>
      </c>
    </row>
    <row r="12" spans="1:3" x14ac:dyDescent="0.3">
      <c r="A12" t="s">
        <v>38</v>
      </c>
      <c r="B12">
        <f>100*'Annual Data'!N12</f>
        <v>15.483211287113058</v>
      </c>
      <c r="C12">
        <f>100*'Annual Data'!O12</f>
        <v>17.162568255171497</v>
      </c>
    </row>
    <row r="13" spans="1:3" x14ac:dyDescent="0.3">
      <c r="A13" t="s">
        <v>39</v>
      </c>
      <c r="B13">
        <f>100*'Annual Data'!N13</f>
        <v>15.873526650299041</v>
      </c>
      <c r="C13">
        <f>100*'Annual Data'!O13</f>
        <v>16.42840159261171</v>
      </c>
    </row>
    <row r="14" spans="1:3" x14ac:dyDescent="0.3">
      <c r="A14" t="s">
        <v>40</v>
      </c>
      <c r="B14">
        <f>100*'Annual Data'!N14</f>
        <v>19.968038373136249</v>
      </c>
      <c r="C14">
        <f>100*'Annual Data'!O14</f>
        <v>20.756826788534067</v>
      </c>
    </row>
    <row r="15" spans="1:3" x14ac:dyDescent="0.3">
      <c r="A15" t="s">
        <v>41</v>
      </c>
      <c r="B15">
        <f>100*'Annual Data'!N15</f>
        <v>22.869924297255725</v>
      </c>
      <c r="C15">
        <f>100*'Annual Data'!O15</f>
        <v>26.681371816027788</v>
      </c>
    </row>
    <row r="16" spans="1:3" x14ac:dyDescent="0.3">
      <c r="A16" t="s">
        <v>42</v>
      </c>
      <c r="B16">
        <f>100*'Annual Data'!N16</f>
        <v>17.324327642728214</v>
      </c>
      <c r="C16">
        <f>100*'Annual Data'!O16</f>
        <v>18.689311797780704</v>
      </c>
    </row>
    <row r="17" spans="1:3" x14ac:dyDescent="0.3">
      <c r="A17" t="s">
        <v>43</v>
      </c>
      <c r="B17">
        <f>100*'Annual Data'!N17</f>
        <v>19.579350786199338</v>
      </c>
      <c r="C17">
        <f>100*'Annual Data'!O17</f>
        <v>20.633673134525949</v>
      </c>
    </row>
    <row r="18" spans="1:3" x14ac:dyDescent="0.3">
      <c r="A18" t="s">
        <v>44</v>
      </c>
      <c r="B18">
        <f>100*'Annual Data'!N18</f>
        <v>26.10152387710723</v>
      </c>
      <c r="C18">
        <f>100*'Annual Data'!O18</f>
        <v>37.290485785557067</v>
      </c>
    </row>
    <row r="19" spans="1:3" x14ac:dyDescent="0.3">
      <c r="A19" t="s">
        <v>45</v>
      </c>
      <c r="B19">
        <f>100*'Annual Data'!N19</f>
        <v>23.126570708766998</v>
      </c>
      <c r="C19">
        <f>100*'Annual Data'!O19</f>
        <v>28.168195357737037</v>
      </c>
    </row>
    <row r="20" spans="1:3" x14ac:dyDescent="0.3">
      <c r="A20" t="s">
        <v>46</v>
      </c>
      <c r="B20">
        <f>100*'Annual Data'!N20</f>
        <v>14.392671863217812</v>
      </c>
      <c r="C20">
        <f>100*'Annual Data'!O20</f>
        <v>14.201311508411846</v>
      </c>
    </row>
    <row r="21" spans="1:3" x14ac:dyDescent="0.3">
      <c r="A21" t="s">
        <v>47</v>
      </c>
      <c r="B21">
        <f>100*'Annual Data'!N21</f>
        <v>16.747921993994709</v>
      </c>
      <c r="C21">
        <f>100*'Annual Data'!O21</f>
        <v>10.422251610745452</v>
      </c>
    </row>
    <row r="22" spans="1:3" x14ac:dyDescent="0.3">
      <c r="A22" t="s">
        <v>48</v>
      </c>
      <c r="B22">
        <f>100*'Annual Data'!N22</f>
        <v>15.147586026710226</v>
      </c>
      <c r="C22">
        <f>100*'Annual Data'!O22</f>
        <v>8.7828018188640939</v>
      </c>
    </row>
    <row r="23" spans="1:3" x14ac:dyDescent="0.3">
      <c r="A23" t="s">
        <v>49</v>
      </c>
      <c r="B23">
        <f>100*'Annual Data'!N23</f>
        <v>14.854913178964042</v>
      </c>
      <c r="C23">
        <f>100*'Annual Data'!O23</f>
        <v>10.024298779926619</v>
      </c>
    </row>
    <row r="24" spans="1:3" x14ac:dyDescent="0.3">
      <c r="A24" t="s">
        <v>50</v>
      </c>
      <c r="B24">
        <f>100*'Annual Data'!N24</f>
        <v>31.593042176507147</v>
      </c>
      <c r="C24">
        <f>100*'Annual Data'!O24</f>
        <v>24.161629417181949</v>
      </c>
    </row>
    <row r="25" spans="1:3" x14ac:dyDescent="0.3">
      <c r="A25" t="s">
        <v>51</v>
      </c>
      <c r="B25">
        <f>100*'Annual Data'!N25</f>
        <v>72.070575212825432</v>
      </c>
      <c r="C25">
        <f>100*'Annual Data'!O25</f>
        <v>51.512033720346885</v>
      </c>
    </row>
    <row r="26" spans="1:3" x14ac:dyDescent="0.3">
      <c r="A26" t="s">
        <v>52</v>
      </c>
      <c r="B26">
        <f>100*'Annual Data'!N26</f>
        <v>68.267139516784255</v>
      </c>
      <c r="C26">
        <f>100*'Annual Data'!O26</f>
        <v>47.115163571323713</v>
      </c>
    </row>
    <row r="27" spans="1:3" x14ac:dyDescent="0.3">
      <c r="A27" t="s">
        <v>53</v>
      </c>
      <c r="B27">
        <f>100*'Annual Data'!N27</f>
        <v>57.526579424109457</v>
      </c>
      <c r="C27">
        <f>100*'Annual Data'!O27</f>
        <v>42.515895703226434</v>
      </c>
    </row>
    <row r="28" spans="1:3" x14ac:dyDescent="0.3">
      <c r="A28" t="s">
        <v>54</v>
      </c>
      <c r="B28">
        <f>100*'Annual Data'!N28</f>
        <v>70.146992907947705</v>
      </c>
      <c r="C28">
        <f>100*'Annual Data'!O28</f>
        <v>47.7271360815393</v>
      </c>
    </row>
    <row r="29" spans="1:3" x14ac:dyDescent="0.3">
      <c r="A29" t="s">
        <v>55</v>
      </c>
      <c r="B29">
        <f>100*'Annual Data'!N29</f>
        <v>59.609136679634197</v>
      </c>
      <c r="C29">
        <f>100*'Annual Data'!O29</f>
        <v>38.71543807757218</v>
      </c>
    </row>
    <row r="30" spans="1:3" x14ac:dyDescent="0.3">
      <c r="A30" t="s">
        <v>56</v>
      </c>
      <c r="B30">
        <f>100*'Annual Data'!N30</f>
        <v>76.234610999052336</v>
      </c>
      <c r="C30">
        <f>100*'Annual Data'!O30</f>
        <v>47.900329883428114</v>
      </c>
    </row>
    <row r="31" spans="1:3" x14ac:dyDescent="0.3">
      <c r="A31" t="s">
        <v>57</v>
      </c>
      <c r="B31">
        <f>100*'Annual Data'!N31</f>
        <v>67.450252657836444</v>
      </c>
      <c r="C31">
        <f>100*'Annual Data'!O31</f>
        <v>44.135285243419801</v>
      </c>
    </row>
    <row r="32" spans="1:3" x14ac:dyDescent="0.3">
      <c r="A32" t="s">
        <v>58</v>
      </c>
      <c r="B32">
        <f>100*'Annual Data'!N32</f>
        <v>102.30803361446476</v>
      </c>
      <c r="C32">
        <f>100*'Annual Data'!O32</f>
        <v>77.504016659658319</v>
      </c>
    </row>
    <row r="33" spans="1:3" x14ac:dyDescent="0.3">
      <c r="A33" t="s">
        <v>59</v>
      </c>
      <c r="B33">
        <f>100*'Annual Data'!N33</f>
        <v>43.234219186439823</v>
      </c>
      <c r="C33">
        <f>100*'Annual Data'!O33</f>
        <v>35.825397901928589</v>
      </c>
    </row>
    <row r="34" spans="1:3" x14ac:dyDescent="0.3">
      <c r="A34" t="s">
        <v>60</v>
      </c>
      <c r="B34">
        <f>100*'Annual Data'!N34</f>
        <v>28.679511943267645</v>
      </c>
      <c r="C34">
        <f>100*'Annual Data'!O34</f>
        <v>25.731342069402874</v>
      </c>
    </row>
    <row r="35" spans="1:3" x14ac:dyDescent="0.3">
      <c r="A35" t="s">
        <v>61</v>
      </c>
      <c r="B35">
        <f>100*'Annual Data'!N35</f>
        <v>25.30804625773515</v>
      </c>
      <c r="C35">
        <f>100*'Annual Data'!O35</f>
        <v>19.415460740607219</v>
      </c>
    </row>
    <row r="36" spans="1:3" x14ac:dyDescent="0.3">
      <c r="A36" t="s">
        <v>62</v>
      </c>
      <c r="B36">
        <f>100*'Annual Data'!N36</f>
        <v>26.051775210477619</v>
      </c>
      <c r="C36">
        <f>100*'Annual Data'!O36</f>
        <v>16.003621930976177</v>
      </c>
    </row>
    <row r="37" spans="1:3" x14ac:dyDescent="0.3">
      <c r="A37" t="s">
        <v>63</v>
      </c>
      <c r="B37">
        <f>100*'Annual Data'!N37</f>
        <v>22.25648480008395</v>
      </c>
      <c r="C37">
        <f>100*'Annual Data'!O37</f>
        <v>15.238578893288397</v>
      </c>
    </row>
    <row r="38" spans="1:3" x14ac:dyDescent="0.3">
      <c r="A38" t="s">
        <v>64</v>
      </c>
      <c r="B38">
        <f>100*'Annual Data'!N38</f>
        <v>23.588904048638017</v>
      </c>
      <c r="C38">
        <f>100*'Annual Data'!O38</f>
        <v>18.9871189114745</v>
      </c>
    </row>
    <row r="39" spans="1:3" x14ac:dyDescent="0.3">
      <c r="A39" t="s">
        <v>65</v>
      </c>
      <c r="B39">
        <f>100*'Annual Data'!N39</f>
        <v>28.689355391631732</v>
      </c>
      <c r="C39">
        <f>100*'Annual Data'!O39</f>
        <v>20.312572581538937</v>
      </c>
    </row>
    <row r="40" spans="1:3" x14ac:dyDescent="0.3">
      <c r="A40" t="s">
        <v>66</v>
      </c>
      <c r="B40">
        <f>100*'Annual Data'!N40</f>
        <v>32.090994354237523</v>
      </c>
      <c r="C40">
        <f>100*'Annual Data'!O40</f>
        <v>19.660895412320929</v>
      </c>
    </row>
    <row r="41" spans="1:3" x14ac:dyDescent="0.3">
      <c r="A41" t="s">
        <v>67</v>
      </c>
      <c r="B41">
        <f>100*'Annual Data'!N41</f>
        <v>35.021774733940035</v>
      </c>
      <c r="C41">
        <f>100*'Annual Data'!O41</f>
        <v>20.945276888196577</v>
      </c>
    </row>
    <row r="42" spans="1:3" x14ac:dyDescent="0.3">
      <c r="A42" t="s">
        <v>68</v>
      </c>
      <c r="B42">
        <f>100*'Annual Data'!N42</f>
        <v>40.736617799153294</v>
      </c>
      <c r="C42">
        <f>100*'Annual Data'!O42</f>
        <v>25.965307587473564</v>
      </c>
    </row>
    <row r="43" spans="1:3" x14ac:dyDescent="0.3">
      <c r="A43" t="s">
        <v>69</v>
      </c>
      <c r="B43">
        <f>100*'Annual Data'!N43</f>
        <v>44.333958747547946</v>
      </c>
      <c r="C43">
        <f>100*'Annual Data'!O43</f>
        <v>28.887650465569791</v>
      </c>
    </row>
    <row r="44" spans="1:3" x14ac:dyDescent="0.3">
      <c r="A44" t="s">
        <v>70</v>
      </c>
      <c r="B44">
        <f>100*'Annual Data'!N44</f>
        <v>53.572321767208763</v>
      </c>
      <c r="C44">
        <f>100*'Annual Data'!O44</f>
        <v>36.559429666255824</v>
      </c>
    </row>
    <row r="45" spans="1:3" x14ac:dyDescent="0.3">
      <c r="A45" t="s">
        <v>71</v>
      </c>
      <c r="B45">
        <f>100*'Annual Data'!N45</f>
        <v>150.47388198264778</v>
      </c>
      <c r="C45">
        <f>100*'Annual Data'!O45</f>
        <v>98.845173313742066</v>
      </c>
    </row>
    <row r="46" spans="1:3" x14ac:dyDescent="0.3">
      <c r="A46" t="s">
        <v>72</v>
      </c>
      <c r="B46">
        <f>100*'Annual Data'!N46</f>
        <v>122.3095246151881</v>
      </c>
      <c r="C46">
        <f>100*'Annual Data'!O46</f>
        <v>71.085733006844734</v>
      </c>
    </row>
    <row r="47" spans="1:3" x14ac:dyDescent="0.3">
      <c r="A47" t="s">
        <v>73</v>
      </c>
      <c r="B47">
        <f>100*'Annual Data'!N47</f>
        <v>107.37495822352155</v>
      </c>
      <c r="C47">
        <f>100*'Annual Data'!O47</f>
        <v>55.507302038744058</v>
      </c>
    </row>
    <row r="48" spans="1:3" x14ac:dyDescent="0.3">
      <c r="A48" t="s">
        <v>74</v>
      </c>
      <c r="B48">
        <f>100*'Annual Data'!N48</f>
        <v>82.507260696384392</v>
      </c>
      <c r="C48">
        <f>100*'Annual Data'!O48</f>
        <v>48.172694499257382</v>
      </c>
    </row>
    <row r="49" spans="1:3" x14ac:dyDescent="0.3">
      <c r="A49" t="s">
        <v>75</v>
      </c>
      <c r="B49">
        <f>100*'Annual Data'!N49</f>
        <v>74.828041362601581</v>
      </c>
      <c r="C49">
        <f>100*'Annual Data'!O49</f>
        <v>38.615511098211762</v>
      </c>
    </row>
    <row r="50" spans="1:3" x14ac:dyDescent="0.3">
      <c r="A50" t="s">
        <v>76</v>
      </c>
      <c r="B50">
        <f>100*'Annual Data'!N50</f>
        <v>64.60264995862056</v>
      </c>
      <c r="C50">
        <f>100*'Annual Data'!O50</f>
        <v>28.310825583234379</v>
      </c>
    </row>
    <row r="51" spans="1:3" x14ac:dyDescent="0.3">
      <c r="A51" t="s">
        <v>77</v>
      </c>
      <c r="B51">
        <f>100*'Annual Data'!N51</f>
        <v>51.703046349437898</v>
      </c>
      <c r="C51">
        <f>100*'Annual Data'!O51</f>
        <v>21.261203363253895</v>
      </c>
    </row>
    <row r="52" spans="1:3" x14ac:dyDescent="0.3">
      <c r="A52" t="s">
        <v>78</v>
      </c>
      <c r="B52">
        <f>100*'Annual Data'!N52</f>
        <v>57.603465168606917</v>
      </c>
      <c r="C52">
        <f>100*'Annual Data'!O52</f>
        <v>24.529513851784944</v>
      </c>
    </row>
    <row r="53" spans="1:3" x14ac:dyDescent="0.3">
      <c r="A53" t="s">
        <v>79</v>
      </c>
      <c r="B53">
        <f>100*'Annual Data'!N53</f>
        <v>42.525338837512329</v>
      </c>
      <c r="C53">
        <f>100*'Annual Data'!O53</f>
        <v>17.76524962319624</v>
      </c>
    </row>
    <row r="54" spans="1:3" x14ac:dyDescent="0.3">
      <c r="A54" t="s">
        <v>80</v>
      </c>
      <c r="B54">
        <f>100*'Annual Data'!N54</f>
        <v>38.227000690697515</v>
      </c>
      <c r="C54">
        <f>100*'Annual Data'!O54</f>
        <v>15.503969161801642</v>
      </c>
    </row>
    <row r="55" spans="1:3" x14ac:dyDescent="0.3">
      <c r="A55" t="s">
        <v>81</v>
      </c>
      <c r="B55">
        <f>100*'Annual Data'!N55</f>
        <v>43.89953552420463</v>
      </c>
      <c r="C55">
        <f>100*'Annual Data'!O55</f>
        <v>16.820829452617858</v>
      </c>
    </row>
    <row r="56" spans="1:3" x14ac:dyDescent="0.3">
      <c r="A56" t="s">
        <v>82</v>
      </c>
      <c r="B56">
        <f>100*'Annual Data'!N56</f>
        <v>53.260915488205072</v>
      </c>
      <c r="C56">
        <f>100*'Annual Data'!O56</f>
        <v>20.286348709201878</v>
      </c>
    </row>
    <row r="57" spans="1:3" x14ac:dyDescent="0.3">
      <c r="A57" t="s">
        <v>83</v>
      </c>
      <c r="B57">
        <f>100*'Annual Data'!N57</f>
        <v>59.783596959504784</v>
      </c>
      <c r="C57">
        <f>100*'Annual Data'!O57</f>
        <v>21.59631679795384</v>
      </c>
    </row>
    <row r="58" spans="1:3" x14ac:dyDescent="0.3">
      <c r="A58" t="s">
        <v>84</v>
      </c>
      <c r="B58">
        <f>100*'Annual Data'!N58</f>
        <v>54.693928142729689</v>
      </c>
      <c r="C58">
        <f>100*'Annual Data'!O58</f>
        <v>20.652820635535605</v>
      </c>
    </row>
    <row r="59" spans="1:3" x14ac:dyDescent="0.3">
      <c r="A59" t="s">
        <v>85</v>
      </c>
      <c r="B59">
        <f>100*'Annual Data'!N59</f>
        <v>50.550556016472626</v>
      </c>
      <c r="C59">
        <f>100*'Annual Data'!O59</f>
        <v>20.305864283551507</v>
      </c>
    </row>
    <row r="60" spans="1:3" x14ac:dyDescent="0.3">
      <c r="A60" t="s">
        <v>86</v>
      </c>
      <c r="B60" s="14">
        <f>100*'Annual Data'!N60</f>
        <v>52.936610313944541</v>
      </c>
      <c r="C60" s="14">
        <f>100*'Annual Data'!O60</f>
        <v>24.024111882612207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0" sqref="D20"/>
    </sheetView>
  </sheetViews>
  <sheetFormatPr defaultColWidth="11" defaultRowHeight="15.6" x14ac:dyDescent="0.3"/>
  <cols>
    <col min="1" max="1" width="11.09765625" bestFit="1" customWidth="1"/>
    <col min="2" max="2" width="24.8984375" bestFit="1" customWidth="1"/>
    <col min="3" max="3" width="24" bestFit="1" customWidth="1"/>
    <col min="4" max="4" width="27.09765625" bestFit="1" customWidth="1"/>
  </cols>
  <sheetData>
    <row r="1" spans="1:7" s="2" customFormat="1" x14ac:dyDescent="0.3">
      <c r="A1" s="21" t="s">
        <v>2</v>
      </c>
      <c r="B1" s="20" t="s">
        <v>21</v>
      </c>
      <c r="C1" s="20"/>
      <c r="D1" s="20"/>
      <c r="E1" s="20"/>
    </row>
    <row r="2" spans="1:7" x14ac:dyDescent="0.3">
      <c r="A2" s="21"/>
      <c r="B2" t="s">
        <v>14</v>
      </c>
      <c r="C2" t="s">
        <v>15</v>
      </c>
      <c r="D2" t="s">
        <v>16</v>
      </c>
      <c r="E2" s="14" t="s">
        <v>126</v>
      </c>
      <c r="F2" t="s">
        <v>155</v>
      </c>
    </row>
    <row r="3" spans="1:7" x14ac:dyDescent="0.3">
      <c r="A3" s="6">
        <v>21916</v>
      </c>
      <c r="B3" s="8">
        <v>0.82899999999999996</v>
      </c>
      <c r="C3" s="10">
        <v>220246.07961399283</v>
      </c>
      <c r="D3">
        <v>1309267.7925211103</v>
      </c>
      <c r="E3" s="14"/>
      <c r="F3">
        <v>75.908113983116721</v>
      </c>
      <c r="G3" t="s">
        <v>29</v>
      </c>
    </row>
    <row r="4" spans="1:7" x14ac:dyDescent="0.3">
      <c r="A4" s="6">
        <v>21947</v>
      </c>
      <c r="B4" s="8">
        <v>0.82699999999999996</v>
      </c>
      <c r="C4" s="10">
        <v>245171.70495767842</v>
      </c>
      <c r="D4">
        <v>1327724.3047158408</v>
      </c>
      <c r="E4" s="14"/>
      <c r="F4">
        <v>62.595614291386717</v>
      </c>
      <c r="G4" s="14" t="s">
        <v>29</v>
      </c>
    </row>
    <row r="5" spans="1:7" x14ac:dyDescent="0.3">
      <c r="A5" s="6">
        <v>21976</v>
      </c>
      <c r="B5" s="8">
        <v>0.82899999999999996</v>
      </c>
      <c r="C5" s="10">
        <v>278437.87696019304</v>
      </c>
      <c r="D5">
        <v>1344338.9626055493</v>
      </c>
      <c r="E5" s="14"/>
      <c r="F5">
        <v>52.563288267852371</v>
      </c>
      <c r="G5" s="14" t="s">
        <v>29</v>
      </c>
    </row>
    <row r="6" spans="1:7" x14ac:dyDescent="0.3">
      <c r="A6" s="6">
        <v>22007</v>
      </c>
      <c r="B6" s="8">
        <v>0.83399999999999996</v>
      </c>
      <c r="C6" s="10">
        <v>288178.6570743405</v>
      </c>
      <c r="D6">
        <v>1342015.5875299764</v>
      </c>
      <c r="E6" s="14"/>
      <c r="F6">
        <v>40.769989491938638</v>
      </c>
      <c r="G6" s="14" t="s">
        <v>29</v>
      </c>
    </row>
    <row r="7" spans="1:7" x14ac:dyDescent="0.3">
      <c r="A7" s="6">
        <v>22037</v>
      </c>
      <c r="B7" s="8">
        <v>0.82799999999999996</v>
      </c>
      <c r="C7" s="10">
        <v>310904.58937198075</v>
      </c>
      <c r="D7">
        <v>1366456.5217391304</v>
      </c>
      <c r="E7" s="14"/>
      <c r="F7">
        <v>27.213501380610651</v>
      </c>
      <c r="G7" s="14" t="s">
        <v>29</v>
      </c>
    </row>
    <row r="8" spans="1:7" x14ac:dyDescent="0.3">
      <c r="A8" s="6">
        <v>22068</v>
      </c>
      <c r="B8" s="8">
        <v>0.82499999999999996</v>
      </c>
      <c r="C8" s="10">
        <v>350798.78787878796</v>
      </c>
      <c r="D8">
        <v>1367318.7878787881</v>
      </c>
      <c r="E8" s="14"/>
      <c r="F8">
        <v>19.043958578127238</v>
      </c>
      <c r="G8" s="14" t="s">
        <v>29</v>
      </c>
    </row>
    <row r="9" spans="1:7" x14ac:dyDescent="0.3">
      <c r="A9" s="6">
        <v>22098</v>
      </c>
      <c r="B9" s="8">
        <v>0.83</v>
      </c>
      <c r="C9" s="10">
        <v>389586.74698795186</v>
      </c>
      <c r="D9">
        <v>1366728.9156626512</v>
      </c>
      <c r="E9" s="14"/>
      <c r="F9">
        <v>16.573608388031658</v>
      </c>
      <c r="G9" s="14" t="s">
        <v>29</v>
      </c>
    </row>
    <row r="10" spans="1:7" x14ac:dyDescent="0.3">
      <c r="A10" s="6">
        <v>22129</v>
      </c>
      <c r="B10" s="8">
        <v>0.82699999999999996</v>
      </c>
      <c r="C10" s="10">
        <v>408073.76058041118</v>
      </c>
      <c r="D10">
        <v>1390261.185006046</v>
      </c>
      <c r="E10" s="14"/>
      <c r="F10">
        <v>12.896899754095426</v>
      </c>
      <c r="G10" s="14" t="s">
        <v>29</v>
      </c>
    </row>
    <row r="11" spans="1:7" x14ac:dyDescent="0.3">
      <c r="A11" s="6">
        <v>22160</v>
      </c>
      <c r="B11" s="8">
        <v>0.82850000000000001</v>
      </c>
      <c r="C11" s="10">
        <v>427033.19251659629</v>
      </c>
      <c r="D11">
        <v>1334449.0042245018</v>
      </c>
      <c r="E11" s="14"/>
      <c r="F11">
        <v>11.042452735013409</v>
      </c>
      <c r="G11" s="14" t="s">
        <v>29</v>
      </c>
    </row>
    <row r="12" spans="1:7" x14ac:dyDescent="0.3">
      <c r="A12" s="6">
        <v>22190</v>
      </c>
      <c r="B12" s="8">
        <v>0.82650000000000001</v>
      </c>
      <c r="C12" s="10">
        <v>398035.08771929832</v>
      </c>
      <c r="D12">
        <v>1366836.0556563828</v>
      </c>
      <c r="E12" s="14"/>
      <c r="F12">
        <v>11.249367069569693</v>
      </c>
      <c r="G12" s="14" t="s">
        <v>29</v>
      </c>
    </row>
    <row r="13" spans="1:7" x14ac:dyDescent="0.3">
      <c r="A13" s="6">
        <v>22221</v>
      </c>
      <c r="B13" s="8">
        <v>0.82599999999999996</v>
      </c>
      <c r="C13" s="10">
        <v>395215.49636803882</v>
      </c>
      <c r="D13">
        <v>1374154.9636803879</v>
      </c>
      <c r="E13" s="14"/>
      <c r="F13">
        <v>11.690008053269363</v>
      </c>
      <c r="G13" s="14" t="s">
        <v>29</v>
      </c>
    </row>
    <row r="14" spans="1:7" x14ac:dyDescent="0.3">
      <c r="A14" s="6">
        <v>22251</v>
      </c>
      <c r="B14" s="8">
        <v>0.82599999999999996</v>
      </c>
      <c r="C14" s="10">
        <v>406708.2324455207</v>
      </c>
      <c r="D14">
        <v>1400538.7409200971</v>
      </c>
      <c r="E14" s="14"/>
      <c r="F14">
        <v>18.50598522308573</v>
      </c>
      <c r="G14" s="14" t="s">
        <v>29</v>
      </c>
    </row>
    <row r="15" spans="1:7" x14ac:dyDescent="0.3">
      <c r="A15" s="6">
        <v>22282</v>
      </c>
      <c r="B15" s="8">
        <v>0.82750000000000001</v>
      </c>
      <c r="C15" s="10">
        <v>424987.31117824779</v>
      </c>
      <c r="D15">
        <v>1414870.0906344415</v>
      </c>
      <c r="E15" s="15">
        <v>1414870.0906344415</v>
      </c>
      <c r="F15">
        <v>8.3421212782860188</v>
      </c>
      <c r="G15" s="14" t="s">
        <v>30</v>
      </c>
    </row>
    <row r="16" spans="1:7" x14ac:dyDescent="0.3">
      <c r="A16" s="6">
        <v>22313</v>
      </c>
      <c r="B16" s="8">
        <v>0.82599999999999996</v>
      </c>
      <c r="C16" s="10">
        <v>454404.35835351108</v>
      </c>
      <c r="D16">
        <v>1396675.5447941897</v>
      </c>
      <c r="E16" s="15">
        <v>1444287.1378097048</v>
      </c>
      <c r="F16">
        <v>8.7844593629482262</v>
      </c>
      <c r="G16" s="14" t="s">
        <v>30</v>
      </c>
    </row>
    <row r="17" spans="1:7" x14ac:dyDescent="0.3">
      <c r="A17" s="6">
        <v>22341</v>
      </c>
      <c r="B17" s="8">
        <v>0.82899999999999996</v>
      </c>
      <c r="C17" s="10">
        <v>468195.4161640532</v>
      </c>
      <c r="D17">
        <v>1415338.962605549</v>
      </c>
      <c r="E17" s="15">
        <v>1458078.1956202469</v>
      </c>
      <c r="F17">
        <v>9.2299457411864516</v>
      </c>
      <c r="G17" s="14" t="s">
        <v>30</v>
      </c>
    </row>
    <row r="18" spans="1:7" x14ac:dyDescent="0.3">
      <c r="A18" s="6">
        <v>22372</v>
      </c>
      <c r="B18" s="8">
        <v>0.83499999999999996</v>
      </c>
      <c r="C18" s="10">
        <v>450425.14970059891</v>
      </c>
      <c r="D18">
        <v>1402477.844311378</v>
      </c>
      <c r="E18" s="15">
        <v>1440307.9291567926</v>
      </c>
      <c r="F18">
        <v>11.776828279775152</v>
      </c>
      <c r="G18" s="14" t="s">
        <v>30</v>
      </c>
    </row>
    <row r="19" spans="1:7" x14ac:dyDescent="0.3">
      <c r="A19" s="6">
        <v>22402</v>
      </c>
      <c r="B19" s="8">
        <v>0.82799999999999996</v>
      </c>
      <c r="C19" s="10">
        <v>432135.26570048323</v>
      </c>
      <c r="D19">
        <v>1422653.3816425125</v>
      </c>
      <c r="E19" s="15">
        <v>1422018.0451566768</v>
      </c>
      <c r="F19">
        <v>12.817665360365016</v>
      </c>
      <c r="G19" s="14" t="s">
        <v>30</v>
      </c>
    </row>
    <row r="20" spans="1:7" x14ac:dyDescent="0.3">
      <c r="A20" s="6">
        <v>22433</v>
      </c>
      <c r="B20" s="8">
        <v>0.82599999999999996</v>
      </c>
      <c r="C20" s="10">
        <v>426784.50363196136</v>
      </c>
      <c r="D20">
        <v>1427521.7917675548</v>
      </c>
      <c r="E20" s="15">
        <v>1416667.2830881551</v>
      </c>
      <c r="F20">
        <v>14.92781698261143</v>
      </c>
      <c r="G20" s="14" t="s">
        <v>30</v>
      </c>
    </row>
    <row r="21" spans="1:7" x14ac:dyDescent="0.3">
      <c r="A21" s="6">
        <v>22463</v>
      </c>
      <c r="B21" s="8">
        <v>0.83250000000000002</v>
      </c>
      <c r="C21" s="10">
        <v>414201.80180180189</v>
      </c>
      <c r="D21">
        <v>1399174.7747747749</v>
      </c>
      <c r="E21" s="15">
        <v>1404084.5812579957</v>
      </c>
      <c r="F21">
        <v>15.603005429516802</v>
      </c>
      <c r="G21" s="14" t="s">
        <v>30</v>
      </c>
    </row>
    <row r="22" spans="1:7" x14ac:dyDescent="0.3">
      <c r="A22" s="6">
        <v>22494</v>
      </c>
      <c r="B22" s="8">
        <v>0.83450000000000002</v>
      </c>
      <c r="C22" s="10">
        <v>412156.98022768134</v>
      </c>
      <c r="D22">
        <v>1408844.817255842</v>
      </c>
      <c r="E22" s="15">
        <v>1402039.7596838749</v>
      </c>
      <c r="F22">
        <v>15.927207577541957</v>
      </c>
      <c r="G22" s="14" t="s">
        <v>30</v>
      </c>
    </row>
    <row r="23" spans="1:7" x14ac:dyDescent="0.3">
      <c r="A23" s="6">
        <v>22525</v>
      </c>
      <c r="B23" s="8">
        <v>0.83299999999999996</v>
      </c>
      <c r="C23" s="10">
        <v>401890.7563025211</v>
      </c>
      <c r="D23">
        <v>1413957.9831932776</v>
      </c>
      <c r="E23" s="15">
        <v>1391773.5357587147</v>
      </c>
      <c r="F23">
        <v>17.019101914734279</v>
      </c>
      <c r="G23" s="14" t="s">
        <v>30</v>
      </c>
    </row>
    <row r="24" spans="1:7" x14ac:dyDescent="0.3">
      <c r="A24" s="6">
        <v>22555</v>
      </c>
      <c r="B24" s="8">
        <v>0.84199999999999997</v>
      </c>
      <c r="C24" s="10">
        <v>335701.90023752977</v>
      </c>
      <c r="D24">
        <v>1417693.5866983382</v>
      </c>
      <c r="E24" s="15">
        <v>1325584.6796937236</v>
      </c>
      <c r="F24">
        <v>16.183733799592638</v>
      </c>
      <c r="G24" s="14" t="s">
        <v>30</v>
      </c>
    </row>
    <row r="25" spans="1:7" x14ac:dyDescent="0.3">
      <c r="A25" s="6">
        <v>22586</v>
      </c>
      <c r="B25" s="8">
        <v>0.82750000000000001</v>
      </c>
      <c r="C25" s="10">
        <v>306233.23262839881</v>
      </c>
      <c r="D25">
        <v>1449804.229607251</v>
      </c>
      <c r="E25" s="15">
        <v>1296116.0120845926</v>
      </c>
      <c r="F25">
        <v>16.959331721257385</v>
      </c>
      <c r="G25" s="14" t="s">
        <v>30</v>
      </c>
    </row>
    <row r="26" spans="1:7" x14ac:dyDescent="0.3">
      <c r="A26" s="6">
        <v>22616</v>
      </c>
      <c r="B26" s="8">
        <v>0.83499999999999996</v>
      </c>
      <c r="C26" s="10">
        <v>298173.65269461088</v>
      </c>
      <c r="D26">
        <v>1472556.8862275453</v>
      </c>
      <c r="E26" s="15">
        <v>1288056.4321508044</v>
      </c>
      <c r="F26">
        <v>16.428436217472363</v>
      </c>
      <c r="G26" s="14" t="s">
        <v>30</v>
      </c>
    </row>
    <row r="27" spans="1:7" x14ac:dyDescent="0.3">
      <c r="A27" s="6">
        <v>22647</v>
      </c>
      <c r="B27" s="8">
        <v>0.83550000000000002</v>
      </c>
      <c r="C27" s="10">
        <v>232704.96708557752</v>
      </c>
      <c r="D27">
        <v>1515413.524835428</v>
      </c>
      <c r="E27" s="15">
        <v>1222587.7465417711</v>
      </c>
      <c r="F27">
        <v>19.011294347680586</v>
      </c>
      <c r="G27" s="14" t="s">
        <v>31</v>
      </c>
    </row>
    <row r="28" spans="1:7" x14ac:dyDescent="0.3">
      <c r="A28" s="6">
        <v>22678</v>
      </c>
      <c r="B28" s="8">
        <v>0.83399999999999996</v>
      </c>
      <c r="C28" s="10">
        <v>197786.57074340532</v>
      </c>
      <c r="D28">
        <v>1579348.9208633099</v>
      </c>
      <c r="E28" s="15">
        <v>1187669.3501995991</v>
      </c>
      <c r="F28">
        <v>19.24894957983183</v>
      </c>
      <c r="G28" s="14" t="s">
        <v>31</v>
      </c>
    </row>
    <row r="29" spans="1:7" x14ac:dyDescent="0.3">
      <c r="A29" s="6">
        <v>22706</v>
      </c>
      <c r="B29" s="8">
        <v>0.83799999999999997</v>
      </c>
      <c r="C29" s="10">
        <v>208128.87828162295</v>
      </c>
      <c r="D29">
        <v>1601661.0978520289</v>
      </c>
      <c r="E29" s="15">
        <v>1198011.6577378167</v>
      </c>
      <c r="F29">
        <v>19.7765929375892</v>
      </c>
      <c r="G29" s="14" t="s">
        <v>31</v>
      </c>
    </row>
    <row r="30" spans="1:7" x14ac:dyDescent="0.3">
      <c r="A30" s="6">
        <v>22737</v>
      </c>
      <c r="B30" s="8">
        <v>0.995</v>
      </c>
      <c r="C30" s="10">
        <v>116179.89949748744</v>
      </c>
      <c r="D30">
        <v>1644281.0615199038</v>
      </c>
      <c r="E30" s="15">
        <v>1106062.6789536811</v>
      </c>
      <c r="F30">
        <v>20.980674131524047</v>
      </c>
      <c r="G30" s="14" t="s">
        <v>31</v>
      </c>
    </row>
    <row r="31" spans="1:7" x14ac:dyDescent="0.3">
      <c r="A31" s="6">
        <v>22767</v>
      </c>
      <c r="B31" s="8">
        <v>1.125</v>
      </c>
      <c r="C31" s="10">
        <v>101413.33333333334</v>
      </c>
      <c r="D31">
        <v>1666179.7346200245</v>
      </c>
      <c r="E31" s="14"/>
      <c r="F31">
        <v>24.256253813300766</v>
      </c>
      <c r="G31" s="14" t="s">
        <v>31</v>
      </c>
    </row>
    <row r="32" spans="1:7" x14ac:dyDescent="0.3">
      <c r="A32" s="6">
        <v>22798</v>
      </c>
      <c r="B32" s="8">
        <v>1.33</v>
      </c>
      <c r="C32" s="10">
        <v>77902.255639097755</v>
      </c>
      <c r="D32">
        <v>1678968.6369119424</v>
      </c>
      <c r="E32" s="14"/>
      <c r="F32">
        <v>24.377244908197039</v>
      </c>
      <c r="G32" s="14" t="s">
        <v>31</v>
      </c>
    </row>
    <row r="33" spans="1:7" x14ac:dyDescent="0.3">
      <c r="A33" s="6">
        <v>22828</v>
      </c>
      <c r="B33" s="8">
        <v>1.1839999999999999</v>
      </c>
      <c r="C33" s="10">
        <v>70146.114864864867</v>
      </c>
      <c r="D33">
        <v>1735150.784077202</v>
      </c>
      <c r="F33">
        <v>28.045733442975429</v>
      </c>
      <c r="G33" s="14" t="s">
        <v>31</v>
      </c>
    </row>
    <row r="34" spans="1:7" x14ac:dyDescent="0.3">
      <c r="A34" s="6">
        <v>22859</v>
      </c>
      <c r="B34" s="8">
        <v>1.2629999999999999</v>
      </c>
      <c r="C34" s="10">
        <v>49144.101346001597</v>
      </c>
      <c r="D34">
        <v>1735696.0193003623</v>
      </c>
      <c r="F34">
        <v>28.695884113455161</v>
      </c>
      <c r="G34" s="14" t="s">
        <v>31</v>
      </c>
    </row>
    <row r="35" spans="1:7" x14ac:dyDescent="0.3">
      <c r="A35" s="6">
        <v>22890</v>
      </c>
      <c r="B35" s="8">
        <v>1.288</v>
      </c>
      <c r="C35" s="10">
        <v>48596.27329192547</v>
      </c>
      <c r="D35">
        <v>1744200.2412545239</v>
      </c>
      <c r="F35">
        <v>32.076475155279518</v>
      </c>
      <c r="G35" s="14" t="s">
        <v>31</v>
      </c>
    </row>
    <row r="36" spans="1:7" x14ac:dyDescent="0.3">
      <c r="A36" s="6">
        <v>22920</v>
      </c>
      <c r="B36" s="8">
        <v>1.3959999999999999</v>
      </c>
      <c r="C36" s="10">
        <v>24357.449856733529</v>
      </c>
      <c r="D36">
        <v>1751407.7201447531</v>
      </c>
      <c r="F36">
        <v>34.222192916791691</v>
      </c>
      <c r="G36" s="14" t="s">
        <v>31</v>
      </c>
    </row>
    <row r="37" spans="1:7" x14ac:dyDescent="0.3">
      <c r="A37" s="6">
        <v>22951</v>
      </c>
      <c r="B37" s="8">
        <v>1.484</v>
      </c>
      <c r="C37" s="10">
        <v>6520.8894878706251</v>
      </c>
      <c r="D37">
        <v>1778024.1254523527</v>
      </c>
      <c r="F37">
        <v>29.416518810332626</v>
      </c>
      <c r="G37" s="14" t="s">
        <v>31</v>
      </c>
    </row>
    <row r="38" spans="1:7" x14ac:dyDescent="0.3">
      <c r="A38" s="6">
        <v>22981</v>
      </c>
      <c r="B38" s="8">
        <v>1.341</v>
      </c>
      <c r="C38" s="10">
        <v>1715.1379567487224</v>
      </c>
      <c r="D38">
        <v>1813012.0627261766</v>
      </c>
      <c r="F38">
        <v>30.675005794263342</v>
      </c>
      <c r="G38" s="14" t="s">
        <v>31</v>
      </c>
    </row>
    <row r="39" spans="1:7" x14ac:dyDescent="0.3">
      <c r="A39" s="6">
        <v>23012</v>
      </c>
      <c r="B39" s="8">
        <v>1.3440000000000001</v>
      </c>
      <c r="C39" s="10">
        <v>13665.178571428572</v>
      </c>
      <c r="F39">
        <v>30.511509596434337</v>
      </c>
      <c r="G39" s="14" t="s">
        <v>32</v>
      </c>
    </row>
    <row r="40" spans="1:7" x14ac:dyDescent="0.3">
      <c r="A40" s="6">
        <v>23043</v>
      </c>
      <c r="B40" s="8">
        <v>1.3520000000000001</v>
      </c>
      <c r="C40" s="10">
        <v>32122.041420118341</v>
      </c>
      <c r="F40">
        <v>29.842439138743536</v>
      </c>
      <c r="G40" s="14" t="s">
        <v>32</v>
      </c>
    </row>
    <row r="41" spans="1:7" x14ac:dyDescent="0.3">
      <c r="A41" s="6">
        <v>23071</v>
      </c>
      <c r="B41" s="8">
        <v>1.403</v>
      </c>
      <c r="C41" s="10">
        <v>56265.146115466865</v>
      </c>
      <c r="F41">
        <v>33.876038115220354</v>
      </c>
      <c r="G41" s="14" t="s">
        <v>32</v>
      </c>
    </row>
    <row r="42" spans="1:7" x14ac:dyDescent="0.3">
      <c r="A42" s="6">
        <v>23102</v>
      </c>
      <c r="B42" s="8">
        <v>1.3720000000000001</v>
      </c>
      <c r="C42" s="10">
        <v>58691.690962099128</v>
      </c>
      <c r="F42">
        <v>31.681827109987882</v>
      </c>
      <c r="G42" s="14" t="s">
        <v>32</v>
      </c>
    </row>
    <row r="43" spans="1:7" x14ac:dyDescent="0.3">
      <c r="A43" s="6">
        <v>23132</v>
      </c>
      <c r="B43" s="8">
        <v>1.3879999999999999</v>
      </c>
      <c r="C43" s="10">
        <v>62894.812680115283</v>
      </c>
      <c r="F43">
        <v>27.285880766258998</v>
      </c>
      <c r="G43" s="14" t="s">
        <v>32</v>
      </c>
    </row>
    <row r="44" spans="1:7" x14ac:dyDescent="0.3">
      <c r="A44" s="6">
        <v>23163</v>
      </c>
      <c r="B44" s="8">
        <v>1.39</v>
      </c>
      <c r="C44" s="10">
        <v>86763.309352518016</v>
      </c>
      <c r="F44">
        <v>26.895910840644799</v>
      </c>
      <c r="G44" s="14" t="s">
        <v>32</v>
      </c>
    </row>
    <row r="45" spans="1:7" x14ac:dyDescent="0.3">
      <c r="A45" s="6">
        <v>23193</v>
      </c>
      <c r="B45" s="8">
        <v>1.34</v>
      </c>
      <c r="C45" s="10">
        <v>145558.20895522388</v>
      </c>
      <c r="F45">
        <v>23.271603413567977</v>
      </c>
      <c r="G45" s="14" t="s">
        <v>32</v>
      </c>
    </row>
    <row r="46" spans="1:7" x14ac:dyDescent="0.3">
      <c r="A46" s="6">
        <v>23224</v>
      </c>
      <c r="B46" s="8">
        <v>1.3460000000000001</v>
      </c>
      <c r="C46" s="10">
        <v>166115.15601783062</v>
      </c>
      <c r="F46">
        <v>22.229774212424935</v>
      </c>
      <c r="G46" s="14" t="s">
        <v>32</v>
      </c>
    </row>
    <row r="47" spans="1:7" x14ac:dyDescent="0.3">
      <c r="A47" s="6">
        <v>23255</v>
      </c>
      <c r="B47" s="8">
        <v>1.496</v>
      </c>
      <c r="C47" s="10">
        <v>153677.80748663106</v>
      </c>
      <c r="F47">
        <v>19.695264072139416</v>
      </c>
      <c r="G47" s="14" t="s">
        <v>32</v>
      </c>
    </row>
    <row r="48" spans="1:7" x14ac:dyDescent="0.3">
      <c r="A48" s="6">
        <v>23285</v>
      </c>
      <c r="B48" s="8">
        <v>1.468</v>
      </c>
      <c r="C48" s="10">
        <v>134914.1689373297</v>
      </c>
      <c r="F48">
        <v>21.332281471335012</v>
      </c>
      <c r="G48" s="14" t="s">
        <v>32</v>
      </c>
    </row>
    <row r="49" spans="1:7" x14ac:dyDescent="0.3">
      <c r="A49" s="6">
        <v>23316</v>
      </c>
      <c r="B49" s="8">
        <v>1.4079999999999999</v>
      </c>
      <c r="C49" s="10">
        <v>146078.12500000003</v>
      </c>
      <c r="F49">
        <v>25.048289323485086</v>
      </c>
      <c r="G49" s="14" t="s">
        <v>32</v>
      </c>
    </row>
    <row r="50" spans="1:7" x14ac:dyDescent="0.3">
      <c r="A50" s="6">
        <v>23346</v>
      </c>
      <c r="B50" s="8">
        <v>1.325</v>
      </c>
      <c r="C50" s="10">
        <v>191178.1132075472</v>
      </c>
      <c r="F50">
        <v>23.826352599840696</v>
      </c>
      <c r="G50" s="14" t="s">
        <v>32</v>
      </c>
    </row>
    <row r="51" spans="1:7" x14ac:dyDescent="0.3">
      <c r="A51" s="6">
        <v>23377</v>
      </c>
      <c r="B51" s="8">
        <v>1.3425</v>
      </c>
      <c r="C51" s="10">
        <v>203891.24767225332</v>
      </c>
      <c r="F51">
        <v>28.518700515685993</v>
      </c>
      <c r="G51" s="14" t="s">
        <v>33</v>
      </c>
    </row>
    <row r="52" spans="1:7" x14ac:dyDescent="0.3">
      <c r="A52" s="6">
        <v>23408</v>
      </c>
      <c r="B52" s="8">
        <v>1.3089999999999999</v>
      </c>
      <c r="C52" s="10">
        <v>220288.00611153556</v>
      </c>
      <c r="F52">
        <v>26.379455138813501</v>
      </c>
      <c r="G52" s="14" t="s">
        <v>33</v>
      </c>
    </row>
    <row r="53" spans="1:7" x14ac:dyDescent="0.3">
      <c r="A53" s="6">
        <v>23437</v>
      </c>
      <c r="B53" s="8">
        <v>1.3825000000000001</v>
      </c>
      <c r="C53" s="10">
        <v>225077.03435804701</v>
      </c>
      <c r="F53">
        <v>20.324302863769226</v>
      </c>
      <c r="G53" s="14" t="s">
        <v>33</v>
      </c>
    </row>
    <row r="54" spans="1:7" x14ac:dyDescent="0.3">
      <c r="A54" s="6">
        <v>23468</v>
      </c>
      <c r="B54" s="8">
        <v>1.427</v>
      </c>
      <c r="C54" s="10">
        <v>261969.8668535389</v>
      </c>
      <c r="F54">
        <v>23.03298545924013</v>
      </c>
      <c r="G54" s="14" t="s">
        <v>33</v>
      </c>
    </row>
    <row r="55" spans="1:7" x14ac:dyDescent="0.3">
      <c r="A55" s="6">
        <v>23498</v>
      </c>
      <c r="B55" s="8">
        <v>1.4039999999999999</v>
      </c>
      <c r="C55" s="10">
        <v>302880.34188034199</v>
      </c>
      <c r="F55">
        <v>23.204265015250591</v>
      </c>
      <c r="G55" s="14" t="s">
        <v>33</v>
      </c>
    </row>
    <row r="56" spans="1:7" x14ac:dyDescent="0.3">
      <c r="A56" s="6">
        <v>23529</v>
      </c>
      <c r="B56" s="8">
        <v>1.5654999999999999</v>
      </c>
      <c r="C56" s="10">
        <v>235934.20632385823</v>
      </c>
      <c r="F56">
        <v>23.506122988668832</v>
      </c>
      <c r="G56" s="14" t="s">
        <v>33</v>
      </c>
    </row>
    <row r="57" spans="1:7" x14ac:dyDescent="0.3">
      <c r="A57" s="6">
        <v>23559</v>
      </c>
      <c r="B57" s="8">
        <v>1.7415</v>
      </c>
      <c r="C57" s="10">
        <v>210145.85127763421</v>
      </c>
      <c r="F57">
        <v>22.099048983487112</v>
      </c>
      <c r="G57" s="14" t="s">
        <v>33</v>
      </c>
    </row>
    <row r="58" spans="1:7" x14ac:dyDescent="0.3">
      <c r="A58" s="6">
        <v>23590</v>
      </c>
      <c r="B58" s="8">
        <v>1.6935</v>
      </c>
      <c r="C58" s="10">
        <v>202051.3728963685</v>
      </c>
      <c r="F58">
        <v>20.950749443310237</v>
      </c>
      <c r="G58" s="14" t="s">
        <v>33</v>
      </c>
    </row>
    <row r="59" spans="1:7" x14ac:dyDescent="0.3">
      <c r="A59" s="6">
        <v>23621</v>
      </c>
      <c r="B59" s="8">
        <v>1.6122000000000001</v>
      </c>
      <c r="C59" s="10">
        <v>225171.81491130134</v>
      </c>
      <c r="F59">
        <v>20.413861181913351</v>
      </c>
      <c r="G59" s="14" t="s">
        <v>33</v>
      </c>
    </row>
    <row r="60" spans="1:7" x14ac:dyDescent="0.3">
      <c r="A60" s="6">
        <v>23651</v>
      </c>
      <c r="B60" s="8">
        <v>1.6605000000000001</v>
      </c>
      <c r="C60" s="10">
        <v>220709.42487202652</v>
      </c>
      <c r="F60">
        <v>21.383319757832275</v>
      </c>
      <c r="G60" s="14" t="s">
        <v>33</v>
      </c>
    </row>
    <row r="61" spans="1:7" x14ac:dyDescent="0.3">
      <c r="A61" s="6">
        <v>23682</v>
      </c>
      <c r="B61" s="8">
        <v>1.7941</v>
      </c>
      <c r="C61" s="10">
        <v>198060.30878992256</v>
      </c>
      <c r="F61">
        <v>19.721960907285641</v>
      </c>
      <c r="G61" s="14" t="s">
        <v>33</v>
      </c>
    </row>
    <row r="62" spans="1:7" x14ac:dyDescent="0.3">
      <c r="A62" s="6">
        <v>23712</v>
      </c>
      <c r="B62" s="8">
        <v>1.9289000000000001</v>
      </c>
      <c r="C62" s="10">
        <v>180373.26973922961</v>
      </c>
      <c r="F62">
        <v>18.104194681449126</v>
      </c>
      <c r="G62" s="14" t="s">
        <v>33</v>
      </c>
    </row>
    <row r="63" spans="1:7" x14ac:dyDescent="0.3">
      <c r="A63" s="6">
        <v>23743</v>
      </c>
      <c r="B63" s="8">
        <v>2.15</v>
      </c>
      <c r="C63" s="10">
        <v>146568.83720930235</v>
      </c>
      <c r="F63">
        <v>14.285744971978875</v>
      </c>
      <c r="G63" s="14" t="s">
        <v>34</v>
      </c>
    </row>
    <row r="64" spans="1:7" x14ac:dyDescent="0.3">
      <c r="A64" s="6">
        <v>23774</v>
      </c>
      <c r="B64" s="8">
        <v>2.3237999999999999</v>
      </c>
      <c r="C64" s="10">
        <v>127574.66219123853</v>
      </c>
      <c r="F64">
        <v>20.729489993376848</v>
      </c>
      <c r="G64" s="14" t="s">
        <v>34</v>
      </c>
    </row>
    <row r="65" spans="1:7" x14ac:dyDescent="0.3">
      <c r="A65" s="6">
        <v>23802</v>
      </c>
      <c r="B65" s="8">
        <v>2.1787999999999998</v>
      </c>
      <c r="C65" s="10">
        <v>138478.0613181568</v>
      </c>
      <c r="F65">
        <v>24.013597763228578</v>
      </c>
      <c r="G65" s="14" t="s">
        <v>34</v>
      </c>
    </row>
    <row r="66" spans="1:7" x14ac:dyDescent="0.3">
      <c r="A66" s="6">
        <v>23833</v>
      </c>
      <c r="B66" s="8">
        <v>2.27</v>
      </c>
      <c r="C66" s="10">
        <v>147281.93832599121</v>
      </c>
      <c r="F66">
        <v>20.667476311614543</v>
      </c>
      <c r="G66" s="14" t="s">
        <v>34</v>
      </c>
    </row>
    <row r="67" spans="1:7" x14ac:dyDescent="0.3">
      <c r="A67" s="6">
        <v>23863</v>
      </c>
      <c r="B67" s="8">
        <v>2.48</v>
      </c>
      <c r="C67" s="10">
        <v>158245.96774193548</v>
      </c>
      <c r="F67">
        <v>23.091021051423311</v>
      </c>
      <c r="G67" s="14" t="s">
        <v>34</v>
      </c>
    </row>
    <row r="68" spans="1:7" x14ac:dyDescent="0.3">
      <c r="A68" s="6">
        <v>23894</v>
      </c>
      <c r="B68" s="8">
        <v>2.762</v>
      </c>
      <c r="C68" s="10">
        <v>150510.49963794355</v>
      </c>
      <c r="F68">
        <v>26.28949075074889</v>
      </c>
      <c r="G68" s="14" t="s">
        <v>34</v>
      </c>
    </row>
    <row r="69" spans="1:7" x14ac:dyDescent="0.3">
      <c r="A69" s="6">
        <v>23924</v>
      </c>
      <c r="B69" s="8">
        <v>2.8571</v>
      </c>
      <c r="C69" s="10">
        <v>155383.0807462112</v>
      </c>
      <c r="F69">
        <v>31.332399295163071</v>
      </c>
      <c r="G69" s="14" t="s">
        <v>34</v>
      </c>
    </row>
    <row r="70" spans="1:7" x14ac:dyDescent="0.3">
      <c r="A70" s="6">
        <v>23955</v>
      </c>
      <c r="B70" s="8">
        <v>2.7233999999999998</v>
      </c>
      <c r="C70" s="10">
        <v>182934.56708526111</v>
      </c>
      <c r="F70">
        <v>34.917843521285995</v>
      </c>
      <c r="G70" s="14" t="s">
        <v>34</v>
      </c>
    </row>
    <row r="71" spans="1:7" x14ac:dyDescent="0.3">
      <c r="A71" s="6">
        <v>23986</v>
      </c>
      <c r="B71" s="8">
        <v>2.5817999999999999</v>
      </c>
      <c r="C71" s="10">
        <v>220998.52815864905</v>
      </c>
      <c r="F71">
        <v>35.442960533962854</v>
      </c>
      <c r="G71" s="14" t="s">
        <v>34</v>
      </c>
    </row>
    <row r="72" spans="1:7" x14ac:dyDescent="0.3">
      <c r="A72" s="6">
        <v>24016</v>
      </c>
      <c r="B72" s="8">
        <v>2.3307000000000002</v>
      </c>
      <c r="C72" s="10">
        <v>247979.57695113061</v>
      </c>
      <c r="F72">
        <v>33.666956404012339</v>
      </c>
      <c r="G72" s="14" t="s">
        <v>34</v>
      </c>
    </row>
    <row r="73" spans="1:7" x14ac:dyDescent="0.3">
      <c r="A73" s="6">
        <v>24047</v>
      </c>
      <c r="B73" s="8">
        <v>2.25</v>
      </c>
      <c r="C73" s="10">
        <v>254420.88888888891</v>
      </c>
      <c r="F73">
        <v>36.946302149116676</v>
      </c>
      <c r="G73" s="14" t="s">
        <v>34</v>
      </c>
    </row>
    <row r="74" spans="1:7" x14ac:dyDescent="0.3">
      <c r="A74" s="6">
        <v>24077</v>
      </c>
      <c r="B74" s="8">
        <v>2.339</v>
      </c>
      <c r="C74" s="10">
        <v>281335.61351004709</v>
      </c>
      <c r="F74">
        <v>38.202131260600815</v>
      </c>
      <c r="G74" s="14" t="s">
        <v>34</v>
      </c>
    </row>
    <row r="75" spans="1:7" x14ac:dyDescent="0.3">
      <c r="A75" s="6">
        <v>24108</v>
      </c>
      <c r="B75" s="8">
        <v>2.4737</v>
      </c>
      <c r="C75" s="10">
        <v>269555.32198730647</v>
      </c>
      <c r="F75">
        <v>40.250203459469169</v>
      </c>
      <c r="G75" s="14" t="s">
        <v>35</v>
      </c>
    </row>
    <row r="76" spans="1:7" x14ac:dyDescent="0.3">
      <c r="A76" s="6">
        <v>24139</v>
      </c>
      <c r="B76" s="8">
        <v>2.3816000000000002</v>
      </c>
      <c r="C76" s="10">
        <v>285864.54484380252</v>
      </c>
      <c r="F76">
        <v>36.725096501560508</v>
      </c>
      <c r="G76" s="14" t="s">
        <v>35</v>
      </c>
    </row>
    <row r="77" spans="1:7" x14ac:dyDescent="0.3">
      <c r="A77" s="6">
        <v>24167</v>
      </c>
      <c r="B77" s="8">
        <v>2.2888000000000002</v>
      </c>
      <c r="C77" s="10">
        <v>333882.38378189446</v>
      </c>
      <c r="F77">
        <v>36.398931533417709</v>
      </c>
      <c r="G77" s="14" t="s">
        <v>35</v>
      </c>
    </row>
    <row r="78" spans="1:7" x14ac:dyDescent="0.3">
      <c r="A78" s="6">
        <v>24198</v>
      </c>
      <c r="B78" s="8">
        <v>2.2277999999999998</v>
      </c>
      <c r="C78" s="10">
        <v>353894.42499326699</v>
      </c>
      <c r="F78">
        <v>37.78807910309223</v>
      </c>
      <c r="G78" s="14" t="s">
        <v>35</v>
      </c>
    </row>
    <row r="79" spans="1:7" x14ac:dyDescent="0.3">
      <c r="A79" s="6">
        <v>24228</v>
      </c>
      <c r="B79" s="8">
        <v>2.3490000000000002</v>
      </c>
      <c r="C79" s="10">
        <v>357788.42060451262</v>
      </c>
      <c r="F79">
        <v>36.278290480018363</v>
      </c>
      <c r="G79" s="14" t="s">
        <v>35</v>
      </c>
    </row>
    <row r="80" spans="1:7" x14ac:dyDescent="0.3">
      <c r="A80" s="6">
        <v>24259</v>
      </c>
      <c r="B80" s="8">
        <v>2.3828999999999998</v>
      </c>
      <c r="C80" s="10">
        <v>369446.89244198258</v>
      </c>
      <c r="F80">
        <v>32.128586729528678</v>
      </c>
      <c r="G80" s="14" t="s">
        <v>35</v>
      </c>
    </row>
    <row r="81" spans="1:7" x14ac:dyDescent="0.3">
      <c r="A81" s="6">
        <v>24289</v>
      </c>
      <c r="B81" s="8">
        <v>2.2465000000000002</v>
      </c>
      <c r="C81" s="10">
        <v>373312.26352103282</v>
      </c>
      <c r="F81">
        <v>28.601083046588105</v>
      </c>
      <c r="G81" s="14" t="s">
        <v>35</v>
      </c>
    </row>
    <row r="82" spans="1:7" x14ac:dyDescent="0.3">
      <c r="A82" s="6">
        <v>24320</v>
      </c>
      <c r="B82" s="8">
        <v>2.2797999999999998</v>
      </c>
      <c r="C82" s="10">
        <v>391329.94122291438</v>
      </c>
      <c r="F82">
        <v>27.269532211014869</v>
      </c>
      <c r="G82" s="14" t="s">
        <v>35</v>
      </c>
    </row>
    <row r="83" spans="1:7" x14ac:dyDescent="0.3">
      <c r="A83" s="6">
        <v>24351</v>
      </c>
      <c r="B83" s="8">
        <v>2.4735</v>
      </c>
      <c r="C83" s="10">
        <v>346160.50131392776</v>
      </c>
      <c r="F83">
        <v>27.303127347844768</v>
      </c>
      <c r="G83" s="14" t="s">
        <v>35</v>
      </c>
    </row>
    <row r="84" spans="1:7" x14ac:dyDescent="0.3">
      <c r="A84" s="6">
        <v>24381</v>
      </c>
      <c r="B84" s="8">
        <v>2.5617999999999999</v>
      </c>
      <c r="C84" s="10">
        <v>320328.2847997502</v>
      </c>
      <c r="F84">
        <v>28.083371131887148</v>
      </c>
      <c r="G84" s="14" t="s">
        <v>35</v>
      </c>
    </row>
    <row r="85" spans="1:7" x14ac:dyDescent="0.3">
      <c r="A85" s="6">
        <v>24412</v>
      </c>
      <c r="B85" s="8">
        <v>2.6678000000000002</v>
      </c>
      <c r="C85" s="10">
        <v>295640.60274383391</v>
      </c>
      <c r="F85">
        <v>26.507614932351096</v>
      </c>
      <c r="G85" s="14" t="s">
        <v>35</v>
      </c>
    </row>
    <row r="86" spans="1:7" x14ac:dyDescent="0.3">
      <c r="A86" s="6">
        <v>24442</v>
      </c>
      <c r="B86" s="8">
        <v>2.7050000000000001</v>
      </c>
      <c r="C86" s="10">
        <v>309900.18484288361</v>
      </c>
      <c r="F86">
        <v>29.936161406596675</v>
      </c>
      <c r="G86" s="14" t="s">
        <v>35</v>
      </c>
    </row>
    <row r="87" spans="1:7" x14ac:dyDescent="0.3">
      <c r="A87" s="6">
        <v>24473</v>
      </c>
      <c r="B87" s="8">
        <v>2.8222</v>
      </c>
      <c r="C87" s="10">
        <v>296222.80490397563</v>
      </c>
      <c r="F87">
        <v>26.70782648549881</v>
      </c>
      <c r="G87" s="14" t="s">
        <v>36</v>
      </c>
    </row>
    <row r="88" spans="1:7" x14ac:dyDescent="0.3">
      <c r="A88" s="6">
        <v>24504</v>
      </c>
      <c r="B88" s="8">
        <v>2.9577</v>
      </c>
      <c r="C88" s="10">
        <v>278932.95466071612</v>
      </c>
      <c r="F88">
        <v>26.628306770766198</v>
      </c>
      <c r="G88" s="14" t="s">
        <v>36</v>
      </c>
    </row>
    <row r="89" spans="1:7" x14ac:dyDescent="0.3">
      <c r="A89" s="6">
        <v>24532</v>
      </c>
      <c r="B89" s="8">
        <v>3.4523999999999999</v>
      </c>
      <c r="C89" s="10">
        <v>285888.07785888086</v>
      </c>
      <c r="F89">
        <v>26.657409641337647</v>
      </c>
      <c r="G89" s="14" t="s">
        <v>36</v>
      </c>
    </row>
    <row r="90" spans="1:7" x14ac:dyDescent="0.3">
      <c r="A90" s="6">
        <v>24563</v>
      </c>
      <c r="B90" s="8">
        <v>3.4817999999999998</v>
      </c>
      <c r="C90" s="10">
        <v>368487.56390372803</v>
      </c>
      <c r="F90">
        <v>25.585231301513822</v>
      </c>
      <c r="G90" s="14" t="s">
        <v>36</v>
      </c>
    </row>
    <row r="91" spans="1:7" x14ac:dyDescent="0.3">
      <c r="A91" s="6">
        <v>24593</v>
      </c>
      <c r="B91" s="8">
        <v>3.4874999999999998</v>
      </c>
      <c r="C91" s="10">
        <v>473118.27956989256</v>
      </c>
      <c r="F91">
        <v>25.489351853004184</v>
      </c>
      <c r="G91" s="14" t="s">
        <v>36</v>
      </c>
    </row>
    <row r="92" spans="1:7" x14ac:dyDescent="0.3">
      <c r="A92" s="6">
        <v>24624</v>
      </c>
      <c r="B92" s="8">
        <v>3.4925000000000002</v>
      </c>
      <c r="C92" s="10">
        <v>544022.90622763056</v>
      </c>
      <c r="F92">
        <v>29.841847977633272</v>
      </c>
      <c r="G92" s="14" t="s">
        <v>36</v>
      </c>
    </row>
    <row r="93" spans="1:7" x14ac:dyDescent="0.3">
      <c r="A93" s="6">
        <v>24654</v>
      </c>
      <c r="B93" s="8">
        <v>3.5</v>
      </c>
      <c r="C93" s="10">
        <v>571142.85714285716</v>
      </c>
      <c r="F93">
        <v>34.195427427660817</v>
      </c>
      <c r="G93" s="14" t="s">
        <v>36</v>
      </c>
    </row>
    <row r="94" spans="1:7" x14ac:dyDescent="0.3">
      <c r="A94" s="6">
        <v>24685</v>
      </c>
      <c r="B94" s="8">
        <v>3.4975000000000001</v>
      </c>
      <c r="C94" s="10">
        <v>578127.23373838468</v>
      </c>
      <c r="F94">
        <v>33.111051344978208</v>
      </c>
      <c r="G94" s="14" t="s">
        <v>36</v>
      </c>
    </row>
    <row r="95" spans="1:7" x14ac:dyDescent="0.3">
      <c r="A95" s="6">
        <v>24716</v>
      </c>
      <c r="B95" s="8">
        <v>3.4975000000000001</v>
      </c>
      <c r="C95" s="10">
        <v>581844.17441029311</v>
      </c>
      <c r="F95">
        <v>31.724763545918357</v>
      </c>
      <c r="G95" s="14" t="s">
        <v>36</v>
      </c>
    </row>
    <row r="96" spans="1:7" x14ac:dyDescent="0.3">
      <c r="A96" s="6">
        <v>24746</v>
      </c>
      <c r="B96" s="8">
        <v>3.4950000000000001</v>
      </c>
      <c r="C96" s="10">
        <v>572246.0658082976</v>
      </c>
      <c r="F96">
        <v>31.301149836285937</v>
      </c>
      <c r="G96" s="14" t="s">
        <v>36</v>
      </c>
    </row>
    <row r="97" spans="1:7" x14ac:dyDescent="0.3">
      <c r="A97" s="6">
        <v>24777</v>
      </c>
      <c r="B97" s="8">
        <v>3.4950000000000001</v>
      </c>
      <c r="C97" s="10">
        <v>578254.6494992848</v>
      </c>
      <c r="F97">
        <v>31.256481296908987</v>
      </c>
      <c r="G97" s="14" t="s">
        <v>36</v>
      </c>
    </row>
    <row r="98" spans="1:7" x14ac:dyDescent="0.3">
      <c r="A98" s="6">
        <v>24807</v>
      </c>
      <c r="B98" s="8">
        <v>3.5</v>
      </c>
      <c r="C98" s="10">
        <v>601714.28571428568</v>
      </c>
      <c r="F98">
        <v>27.351829096807201</v>
      </c>
      <c r="G98" s="14" t="s">
        <v>36</v>
      </c>
    </row>
    <row r="99" spans="1:7" x14ac:dyDescent="0.3">
      <c r="A99" s="6">
        <v>24838</v>
      </c>
      <c r="B99" s="8">
        <v>3.5</v>
      </c>
      <c r="C99" s="10">
        <v>590000.00000000012</v>
      </c>
      <c r="F99">
        <v>29.027276861733121</v>
      </c>
      <c r="G99" s="14" t="s">
        <v>37</v>
      </c>
    </row>
    <row r="100" spans="1:7" x14ac:dyDescent="0.3">
      <c r="A100" s="6">
        <v>24869</v>
      </c>
      <c r="B100" s="8">
        <v>3.5</v>
      </c>
      <c r="C100" s="10">
        <v>584571.42857142864</v>
      </c>
      <c r="F100">
        <v>27.570495096668868</v>
      </c>
      <c r="G100" s="14" t="s">
        <v>37</v>
      </c>
    </row>
    <row r="101" spans="1:7" x14ac:dyDescent="0.3">
      <c r="A101" s="6">
        <v>24898</v>
      </c>
      <c r="B101" s="8">
        <v>3.4975000000000001</v>
      </c>
      <c r="C101" s="10">
        <v>602716.2258756255</v>
      </c>
      <c r="F101">
        <v>24.011348092608408</v>
      </c>
      <c r="G101" s="14" t="s">
        <v>37</v>
      </c>
    </row>
    <row r="102" spans="1:7" x14ac:dyDescent="0.3">
      <c r="A102" s="6">
        <v>24929</v>
      </c>
      <c r="B102" s="8">
        <v>3.4950000000000001</v>
      </c>
      <c r="C102" s="10">
        <v>632904.14878397726</v>
      </c>
      <c r="F102">
        <v>22.014775958034871</v>
      </c>
      <c r="G102" s="14" t="s">
        <v>37</v>
      </c>
    </row>
    <row r="103" spans="1:7" x14ac:dyDescent="0.3">
      <c r="A103" s="6">
        <v>24959</v>
      </c>
      <c r="B103" s="8">
        <v>3.5</v>
      </c>
      <c r="C103" s="10">
        <v>640857.14285714296</v>
      </c>
      <c r="F103">
        <v>20.993604045812809</v>
      </c>
      <c r="G103" s="14" t="s">
        <v>37</v>
      </c>
    </row>
    <row r="104" spans="1:7" x14ac:dyDescent="0.3">
      <c r="A104" s="6">
        <v>24990</v>
      </c>
      <c r="B104" s="8">
        <v>3.4950000000000001</v>
      </c>
      <c r="C104" s="10">
        <v>663519.31330472114</v>
      </c>
      <c r="F104">
        <v>16.348173136314227</v>
      </c>
      <c r="G104" s="14" t="s">
        <v>37</v>
      </c>
    </row>
    <row r="105" spans="1:7" x14ac:dyDescent="0.3">
      <c r="A105" s="6">
        <v>25020</v>
      </c>
      <c r="B105" s="8">
        <v>3.4950000000000001</v>
      </c>
      <c r="C105" s="10">
        <v>661230.32904148789</v>
      </c>
      <c r="F105">
        <v>10.754011711572907</v>
      </c>
      <c r="G105" s="14" t="s">
        <v>37</v>
      </c>
    </row>
    <row r="106" spans="1:7" x14ac:dyDescent="0.3">
      <c r="A106" s="6">
        <v>25051</v>
      </c>
      <c r="B106" s="8">
        <v>3.5</v>
      </c>
      <c r="C106" s="10">
        <v>657428.57142857148</v>
      </c>
      <c r="F106">
        <v>10.558787714788131</v>
      </c>
      <c r="G106" s="14" t="s">
        <v>37</v>
      </c>
    </row>
    <row r="107" spans="1:7" x14ac:dyDescent="0.3">
      <c r="A107" s="6">
        <v>25082</v>
      </c>
      <c r="B107" s="8">
        <v>3.5</v>
      </c>
      <c r="C107" s="10">
        <v>687142.85714285728</v>
      </c>
      <c r="F107">
        <v>11.585185185185143</v>
      </c>
      <c r="G107" s="14" t="s">
        <v>37</v>
      </c>
    </row>
    <row r="108" spans="1:7" x14ac:dyDescent="0.3">
      <c r="A108" s="6">
        <v>25112</v>
      </c>
      <c r="B108" s="8">
        <v>3.5</v>
      </c>
      <c r="C108" s="10">
        <v>679428.57142857148</v>
      </c>
      <c r="F108">
        <v>10.603309824733032</v>
      </c>
      <c r="G108" s="14" t="s">
        <v>37</v>
      </c>
    </row>
    <row r="109" spans="1:7" x14ac:dyDescent="0.3">
      <c r="A109" s="6">
        <v>25143</v>
      </c>
      <c r="B109" s="8">
        <v>3.5</v>
      </c>
      <c r="C109" s="10">
        <v>718285.71428571432</v>
      </c>
      <c r="F109">
        <v>8.4731157107996289</v>
      </c>
      <c r="G109" s="14" t="s">
        <v>37</v>
      </c>
    </row>
    <row r="110" spans="1:7" x14ac:dyDescent="0.3">
      <c r="A110" s="6">
        <v>25173</v>
      </c>
      <c r="B110" s="8">
        <v>3.5</v>
      </c>
      <c r="C110" s="10">
        <v>726000</v>
      </c>
      <c r="F110">
        <v>9.5631594361201167</v>
      </c>
      <c r="G110" s="14" t="s">
        <v>37</v>
      </c>
    </row>
    <row r="111" spans="1:7" x14ac:dyDescent="0.3">
      <c r="A111" s="6">
        <v>25204</v>
      </c>
      <c r="B111" s="8">
        <v>3.5</v>
      </c>
      <c r="C111" s="10">
        <v>748571.42857142864</v>
      </c>
      <c r="F111">
        <v>8.2315523714281404</v>
      </c>
      <c r="G111" s="14" t="s">
        <v>38</v>
      </c>
    </row>
    <row r="112" spans="1:7" x14ac:dyDescent="0.3">
      <c r="A112" s="6">
        <v>25235</v>
      </c>
      <c r="B112" s="8">
        <v>3.4975000000000001</v>
      </c>
      <c r="C112" s="10">
        <v>793709.79270907806</v>
      </c>
      <c r="F112">
        <v>5.7406791080515829</v>
      </c>
      <c r="G112" s="14" t="s">
        <v>38</v>
      </c>
    </row>
    <row r="113" spans="1:7" x14ac:dyDescent="0.3">
      <c r="A113" s="6">
        <v>25263</v>
      </c>
      <c r="B113" s="8">
        <v>3.4950000000000001</v>
      </c>
      <c r="C113" s="10">
        <v>813161.65951359097</v>
      </c>
      <c r="F113">
        <v>7.6254360952015654</v>
      </c>
      <c r="G113" s="14" t="s">
        <v>38</v>
      </c>
    </row>
    <row r="114" spans="1:7" x14ac:dyDescent="0.3">
      <c r="A114" s="6">
        <v>25294</v>
      </c>
      <c r="B114" s="8">
        <v>3.5024999999999999</v>
      </c>
      <c r="C114" s="10">
        <v>837687.36616702389</v>
      </c>
      <c r="F114">
        <v>8.1848986322949013</v>
      </c>
      <c r="G114" s="14" t="s">
        <v>38</v>
      </c>
    </row>
    <row r="115" spans="1:7" x14ac:dyDescent="0.3">
      <c r="A115" s="6">
        <v>25324</v>
      </c>
      <c r="B115" s="8">
        <v>3.5175000000000001</v>
      </c>
      <c r="C115" s="10">
        <v>806823.02771855018</v>
      </c>
      <c r="F115">
        <v>6.5770062942565266</v>
      </c>
      <c r="G115" s="14" t="s">
        <v>38</v>
      </c>
    </row>
    <row r="116" spans="1:7" x14ac:dyDescent="0.3">
      <c r="A116" s="6">
        <v>25355</v>
      </c>
      <c r="B116" s="8">
        <v>3.52</v>
      </c>
      <c r="C116" s="10">
        <v>751420.4545454547</v>
      </c>
      <c r="F116">
        <v>7.2591249520167933</v>
      </c>
      <c r="G116" s="14" t="s">
        <v>38</v>
      </c>
    </row>
    <row r="117" spans="1:7" x14ac:dyDescent="0.3">
      <c r="A117" s="6">
        <v>25385</v>
      </c>
      <c r="B117" s="8">
        <v>3.5125000000000002</v>
      </c>
      <c r="C117" s="10">
        <v>800000.00000000012</v>
      </c>
      <c r="F117">
        <v>8.7496220509762246</v>
      </c>
      <c r="G117" s="14" t="s">
        <v>38</v>
      </c>
    </row>
    <row r="118" spans="1:7" x14ac:dyDescent="0.3">
      <c r="A118" s="6">
        <v>25416</v>
      </c>
      <c r="B118" s="8">
        <v>3.5175000000000001</v>
      </c>
      <c r="C118" s="10">
        <v>788059.70149253728</v>
      </c>
      <c r="F118">
        <v>7.7587683873020286</v>
      </c>
      <c r="G118" s="14" t="s">
        <v>38</v>
      </c>
    </row>
    <row r="119" spans="1:7" x14ac:dyDescent="0.3">
      <c r="A119" s="6">
        <v>25447</v>
      </c>
      <c r="B119" s="8">
        <v>3.5175000000000001</v>
      </c>
      <c r="C119" s="10">
        <v>718692.25302061124</v>
      </c>
      <c r="F119">
        <v>8.2589034261898231</v>
      </c>
      <c r="G119" s="14" t="s">
        <v>38</v>
      </c>
    </row>
    <row r="120" spans="1:7" x14ac:dyDescent="0.3">
      <c r="A120" s="6">
        <v>25477</v>
      </c>
      <c r="B120" s="8">
        <v>3.5150000000000001</v>
      </c>
      <c r="C120" s="10">
        <v>647510.66856330016</v>
      </c>
      <c r="F120">
        <v>7.7851257931119688</v>
      </c>
      <c r="G120" s="14" t="s">
        <v>38</v>
      </c>
    </row>
    <row r="121" spans="1:7" x14ac:dyDescent="0.3">
      <c r="A121" s="6">
        <v>25508</v>
      </c>
      <c r="B121" s="8">
        <v>3.5150000000000001</v>
      </c>
      <c r="C121" s="10">
        <v>634423.89758179232</v>
      </c>
      <c r="F121">
        <v>8.195096628046894</v>
      </c>
      <c r="G121" s="14" t="s">
        <v>38</v>
      </c>
    </row>
    <row r="122" spans="1:7" x14ac:dyDescent="0.3">
      <c r="A122" s="6">
        <v>25538</v>
      </c>
      <c r="B122" s="8">
        <v>3.5225</v>
      </c>
      <c r="C122" s="10">
        <v>600425.83392476942</v>
      </c>
      <c r="F122">
        <v>6.6622839020092028</v>
      </c>
      <c r="G122" s="14" t="s">
        <v>38</v>
      </c>
    </row>
    <row r="123" spans="1:7" x14ac:dyDescent="0.3">
      <c r="A123" s="6">
        <v>25569</v>
      </c>
      <c r="B123" s="8">
        <v>3.4975000000000001</v>
      </c>
      <c r="C123" s="10">
        <v>580414.58184417442</v>
      </c>
      <c r="F123">
        <v>6.5482141234207925</v>
      </c>
      <c r="G123" s="14" t="s">
        <v>39</v>
      </c>
    </row>
    <row r="124" spans="1:7" x14ac:dyDescent="0.3">
      <c r="A124" s="6">
        <v>25600</v>
      </c>
      <c r="B124" s="8">
        <v>3.5</v>
      </c>
      <c r="C124" s="10">
        <v>614571.42857142864</v>
      </c>
      <c r="F124">
        <v>9.4623953079539405</v>
      </c>
      <c r="G124" s="14" t="s">
        <v>39</v>
      </c>
    </row>
    <row r="125" spans="1:7" x14ac:dyDescent="0.3">
      <c r="A125" s="6">
        <v>25628</v>
      </c>
      <c r="B125" s="8">
        <v>3.4849999999999999</v>
      </c>
      <c r="C125" s="10">
        <v>681205.16499282641</v>
      </c>
      <c r="F125">
        <v>9.6435024216934728</v>
      </c>
      <c r="G125" s="14" t="s">
        <v>39</v>
      </c>
    </row>
    <row r="126" spans="1:7" x14ac:dyDescent="0.3">
      <c r="A126" s="6">
        <v>25659</v>
      </c>
      <c r="B126" s="8">
        <v>3.4950000000000001</v>
      </c>
      <c r="C126" s="10">
        <v>706723.89127324766</v>
      </c>
      <c r="F126">
        <v>10.373201677549471</v>
      </c>
      <c r="G126" s="14" t="s">
        <v>39</v>
      </c>
    </row>
    <row r="127" spans="1:7" x14ac:dyDescent="0.3">
      <c r="A127" s="6">
        <v>25689</v>
      </c>
      <c r="B127" s="8">
        <v>3.5125000000000002</v>
      </c>
      <c r="C127" s="10">
        <v>767829.18149466196</v>
      </c>
      <c r="F127">
        <v>12.743673149237589</v>
      </c>
      <c r="G127" s="14" t="s">
        <v>39</v>
      </c>
    </row>
    <row r="128" spans="1:7" x14ac:dyDescent="0.3">
      <c r="A128" s="6">
        <v>25720</v>
      </c>
      <c r="B128" s="8">
        <v>4.01</v>
      </c>
      <c r="C128" s="10">
        <v>709476.30922693282</v>
      </c>
      <c r="F128">
        <v>12.458214990062944</v>
      </c>
      <c r="G128" s="14" t="s">
        <v>39</v>
      </c>
    </row>
    <row r="129" spans="1:7" x14ac:dyDescent="0.3">
      <c r="A129" s="6">
        <v>25750</v>
      </c>
      <c r="B129" s="8">
        <v>4.01</v>
      </c>
      <c r="C129" s="10">
        <v>782294.26433915214</v>
      </c>
      <c r="F129">
        <v>12.343888546566673</v>
      </c>
      <c r="G129" s="14" t="s">
        <v>39</v>
      </c>
    </row>
    <row r="130" spans="1:7" x14ac:dyDescent="0.3">
      <c r="A130" s="6">
        <v>25781</v>
      </c>
      <c r="B130" s="8">
        <v>4.0075000000000003</v>
      </c>
      <c r="C130" s="10">
        <v>800748.5963817843</v>
      </c>
      <c r="F130">
        <v>14.467637283182388</v>
      </c>
      <c r="G130" s="14" t="s">
        <v>39</v>
      </c>
    </row>
    <row r="131" spans="1:7" x14ac:dyDescent="0.3">
      <c r="A131" s="6">
        <v>25812</v>
      </c>
      <c r="B131" s="8">
        <v>4.0175000000000001</v>
      </c>
      <c r="C131" s="10">
        <v>749719.97510889859</v>
      </c>
      <c r="F131">
        <v>14.664565711822263</v>
      </c>
      <c r="G131" s="14" t="s">
        <v>39</v>
      </c>
    </row>
    <row r="132" spans="1:7" x14ac:dyDescent="0.3">
      <c r="A132" s="6">
        <v>25842</v>
      </c>
      <c r="B132" s="8">
        <v>4.165</v>
      </c>
      <c r="C132" s="10">
        <v>760864.34573829535</v>
      </c>
      <c r="F132">
        <v>17.432146491825474</v>
      </c>
      <c r="G132" s="14" t="s">
        <v>39</v>
      </c>
    </row>
    <row r="133" spans="1:7" x14ac:dyDescent="0.3">
      <c r="A133" s="6">
        <v>25873</v>
      </c>
      <c r="B133" s="8">
        <v>4.29</v>
      </c>
      <c r="C133" s="10">
        <v>704195.80419580429</v>
      </c>
      <c r="F133">
        <v>19.613830003780496</v>
      </c>
      <c r="G133" s="14" t="s">
        <v>39</v>
      </c>
    </row>
    <row r="134" spans="1:7" x14ac:dyDescent="0.3">
      <c r="A134" s="6">
        <v>25903</v>
      </c>
      <c r="B134" s="8">
        <v>4.335</v>
      </c>
      <c r="C134" s="10">
        <v>696193.77162629762</v>
      </c>
      <c r="F134">
        <v>21.742310844401569</v>
      </c>
      <c r="G134" s="14" t="s">
        <v>39</v>
      </c>
    </row>
    <row r="135" spans="1:7" x14ac:dyDescent="0.3">
      <c r="A135" s="6">
        <v>25934</v>
      </c>
      <c r="B135" s="8">
        <v>4.2750000000000004</v>
      </c>
      <c r="C135" s="10">
        <v>636725.14619883045</v>
      </c>
      <c r="F135">
        <v>27.403647943589228</v>
      </c>
      <c r="G135" s="14" t="s">
        <v>40</v>
      </c>
    </row>
    <row r="136" spans="1:7" x14ac:dyDescent="0.3">
      <c r="A136" s="6">
        <v>25965</v>
      </c>
      <c r="B136" s="8">
        <v>4.1749999999999998</v>
      </c>
      <c r="C136" s="10">
        <v>654371.25748502999</v>
      </c>
      <c r="F136">
        <v>29.897116888399577</v>
      </c>
      <c r="G136" s="14" t="s">
        <v>40</v>
      </c>
    </row>
    <row r="137" spans="1:7" x14ac:dyDescent="0.3">
      <c r="A137" s="6">
        <v>25993</v>
      </c>
      <c r="B137" s="8">
        <v>4.335</v>
      </c>
      <c r="C137" s="10">
        <v>599538.63898500591</v>
      </c>
      <c r="F137">
        <v>29.593087260868622</v>
      </c>
      <c r="G137" s="14" t="s">
        <v>40</v>
      </c>
    </row>
    <row r="138" spans="1:7" x14ac:dyDescent="0.3">
      <c r="A138" s="6">
        <v>26024</v>
      </c>
      <c r="B138" s="8">
        <v>4.6349999999999998</v>
      </c>
      <c r="C138" s="10">
        <v>537001.07874865166</v>
      </c>
      <c r="F138">
        <v>29.764252389426638</v>
      </c>
      <c r="G138" s="14" t="s">
        <v>40</v>
      </c>
    </row>
    <row r="139" spans="1:7" x14ac:dyDescent="0.3">
      <c r="A139" s="6">
        <v>26054</v>
      </c>
      <c r="B139" s="8">
        <v>4.8049999999999997</v>
      </c>
      <c r="C139" s="10">
        <v>529240.37460978155</v>
      </c>
      <c r="F139">
        <v>31.941915109846896</v>
      </c>
      <c r="G139" s="14" t="s">
        <v>40</v>
      </c>
    </row>
    <row r="140" spans="1:7" x14ac:dyDescent="0.3">
      <c r="A140" s="6">
        <v>26085</v>
      </c>
      <c r="B140" s="8">
        <v>5.2549999999999999</v>
      </c>
      <c r="C140" s="10">
        <v>431588.9628924834</v>
      </c>
      <c r="F140">
        <v>35.064460213423018</v>
      </c>
      <c r="G140" s="14" t="s">
        <v>40</v>
      </c>
    </row>
    <row r="141" spans="1:7" x14ac:dyDescent="0.3">
      <c r="A141" s="6">
        <v>26115</v>
      </c>
      <c r="B141" s="8">
        <v>5.375</v>
      </c>
      <c r="C141" s="10">
        <v>421395.34883720934</v>
      </c>
      <c r="F141">
        <v>39.161232065817273</v>
      </c>
      <c r="G141" s="14" t="s">
        <v>40</v>
      </c>
    </row>
    <row r="142" spans="1:7" x14ac:dyDescent="0.3">
      <c r="A142" s="6">
        <v>26146</v>
      </c>
      <c r="B142" s="8">
        <v>5.8049999999999997</v>
      </c>
      <c r="C142" s="10">
        <v>390180.87855297164</v>
      </c>
      <c r="F142">
        <v>41.217011707123532</v>
      </c>
      <c r="G142" s="14" t="s">
        <v>40</v>
      </c>
    </row>
    <row r="143" spans="1:7" x14ac:dyDescent="0.3">
      <c r="A143" s="6">
        <v>26177</v>
      </c>
      <c r="B143" s="8">
        <v>6.9050000000000002</v>
      </c>
      <c r="C143" s="10">
        <v>311078.92831281683</v>
      </c>
      <c r="F143">
        <v>39.646209292677945</v>
      </c>
      <c r="G143" s="14" t="s">
        <v>40</v>
      </c>
    </row>
    <row r="144" spans="1:7" x14ac:dyDescent="0.3">
      <c r="A144" s="6">
        <v>26207</v>
      </c>
      <c r="B144" s="8">
        <v>8.85</v>
      </c>
      <c r="C144" s="10">
        <v>212542.37288135596</v>
      </c>
      <c r="F144">
        <v>35.701103560072454</v>
      </c>
      <c r="G144" s="14" t="s">
        <v>40</v>
      </c>
    </row>
    <row r="145" spans="1:7" x14ac:dyDescent="0.3">
      <c r="A145" s="6">
        <v>26238</v>
      </c>
      <c r="B145" s="8">
        <v>9.7750000000000004</v>
      </c>
      <c r="C145" s="10">
        <v>198874.68030690539</v>
      </c>
      <c r="F145">
        <v>35.852944036563208</v>
      </c>
      <c r="G145" s="14" t="s">
        <v>40</v>
      </c>
    </row>
    <row r="146" spans="1:7" x14ac:dyDescent="0.3">
      <c r="A146" s="6">
        <v>26268</v>
      </c>
      <c r="B146" s="8">
        <v>9.4</v>
      </c>
      <c r="C146" s="10">
        <v>223829.78723404257</v>
      </c>
      <c r="F146">
        <v>39.121750934662614</v>
      </c>
      <c r="G146" s="14" t="s">
        <v>40</v>
      </c>
    </row>
    <row r="147" spans="1:7" x14ac:dyDescent="0.3">
      <c r="A147" s="6">
        <v>26299</v>
      </c>
      <c r="B147" s="8">
        <v>10.15</v>
      </c>
      <c r="C147" s="10">
        <v>198128.07881773403</v>
      </c>
      <c r="F147">
        <v>46.790229532343155</v>
      </c>
      <c r="G147" s="14" t="s">
        <v>41</v>
      </c>
    </row>
    <row r="148" spans="1:7" x14ac:dyDescent="0.3">
      <c r="A148" s="6">
        <v>26330</v>
      </c>
      <c r="B148" s="8">
        <v>10.35</v>
      </c>
      <c r="C148" s="10">
        <v>177004.83091787441</v>
      </c>
      <c r="F148">
        <v>47.178745161133627</v>
      </c>
      <c r="G148" s="14" t="s">
        <v>41</v>
      </c>
    </row>
    <row r="149" spans="1:7" x14ac:dyDescent="0.3">
      <c r="A149" s="6">
        <v>26359</v>
      </c>
      <c r="B149" s="8">
        <v>10</v>
      </c>
      <c r="C149" s="10">
        <v>212500</v>
      </c>
      <c r="F149">
        <v>51.806379227440466</v>
      </c>
      <c r="G149" s="14" t="s">
        <v>41</v>
      </c>
    </row>
    <row r="150" spans="1:7" x14ac:dyDescent="0.3">
      <c r="A150" s="6">
        <v>26390</v>
      </c>
      <c r="B150" s="8">
        <v>10.15</v>
      </c>
      <c r="C150" s="10">
        <v>231133.00492610841</v>
      </c>
      <c r="F150">
        <v>57.788250244897021</v>
      </c>
      <c r="G150" s="14" t="s">
        <v>41</v>
      </c>
    </row>
    <row r="151" spans="1:7" x14ac:dyDescent="0.3">
      <c r="A151" s="6">
        <v>26420</v>
      </c>
      <c r="B151" s="8">
        <v>11.95</v>
      </c>
      <c r="C151" s="10">
        <v>196569.03765690379</v>
      </c>
      <c r="F151">
        <v>56.52075019126972</v>
      </c>
      <c r="G151" s="14" t="s">
        <v>41</v>
      </c>
    </row>
    <row r="152" spans="1:7" x14ac:dyDescent="0.3">
      <c r="A152" s="6">
        <v>26451</v>
      </c>
      <c r="B152" s="8">
        <v>11.75</v>
      </c>
      <c r="C152" s="10">
        <v>200680.85106382982</v>
      </c>
      <c r="F152">
        <v>60.135155458856637</v>
      </c>
      <c r="G152" s="14" t="s">
        <v>41</v>
      </c>
    </row>
    <row r="153" spans="1:7" x14ac:dyDescent="0.3">
      <c r="A153" s="6">
        <v>26481</v>
      </c>
      <c r="B153" s="8">
        <v>11.2</v>
      </c>
      <c r="C153" s="10">
        <v>203214.28571428577</v>
      </c>
      <c r="F153">
        <v>61.15076446866918</v>
      </c>
      <c r="G153" s="14" t="s">
        <v>41</v>
      </c>
    </row>
    <row r="154" spans="1:7" x14ac:dyDescent="0.3">
      <c r="A154" s="6">
        <v>26512</v>
      </c>
      <c r="B154" s="8">
        <v>13</v>
      </c>
      <c r="C154" s="10">
        <v>179923.07692307694</v>
      </c>
      <c r="F154">
        <v>56.837746948563186</v>
      </c>
      <c r="G154" s="14" t="s">
        <v>41</v>
      </c>
    </row>
    <row r="155" spans="1:7" x14ac:dyDescent="0.3">
      <c r="A155" s="6">
        <v>26543</v>
      </c>
      <c r="B155" s="8">
        <v>13.7</v>
      </c>
      <c r="C155" s="10">
        <v>170656.93430656937</v>
      </c>
      <c r="F155">
        <v>59.240606215332207</v>
      </c>
      <c r="G155" s="14" t="s">
        <v>41</v>
      </c>
    </row>
    <row r="156" spans="1:7" x14ac:dyDescent="0.3">
      <c r="A156" s="6">
        <v>26573</v>
      </c>
      <c r="B156" s="8">
        <v>12</v>
      </c>
      <c r="C156" s="10">
        <v>207916.66666666669</v>
      </c>
      <c r="F156">
        <v>65.248034697750029</v>
      </c>
      <c r="G156" s="14" t="s">
        <v>41</v>
      </c>
    </row>
    <row r="157" spans="1:7" x14ac:dyDescent="0.3">
      <c r="A157" s="6">
        <v>26604</v>
      </c>
      <c r="B157" s="8">
        <v>11.88</v>
      </c>
      <c r="C157" s="10">
        <v>229208.7542087542</v>
      </c>
      <c r="F157">
        <v>68.749189135987777</v>
      </c>
      <c r="G157" s="14" t="s">
        <v>41</v>
      </c>
    </row>
    <row r="158" spans="1:7" x14ac:dyDescent="0.3">
      <c r="A158" s="6">
        <v>26634</v>
      </c>
      <c r="B158" s="8">
        <v>11.25</v>
      </c>
      <c r="C158" s="10">
        <v>297600.00000000006</v>
      </c>
      <c r="F158">
        <v>64.148634544095074</v>
      </c>
      <c r="G158" s="14" t="s">
        <v>41</v>
      </c>
    </row>
    <row r="159" spans="1:7" x14ac:dyDescent="0.3">
      <c r="A159" s="6">
        <v>26665</v>
      </c>
      <c r="B159" s="8">
        <v>12.13</v>
      </c>
      <c r="C159" s="10">
        <v>299340.47815333883</v>
      </c>
      <c r="F159">
        <v>63.228530813613261</v>
      </c>
      <c r="G159" s="14" t="s">
        <v>42</v>
      </c>
    </row>
    <row r="160" spans="1:7" x14ac:dyDescent="0.3">
      <c r="A160" s="6">
        <v>26696</v>
      </c>
      <c r="B160" s="8">
        <v>11.45</v>
      </c>
      <c r="C160" s="10">
        <v>358427.94759825332</v>
      </c>
      <c r="F160">
        <v>69.459250265037056</v>
      </c>
      <c r="G160" s="14" t="s">
        <v>42</v>
      </c>
    </row>
    <row r="161" spans="1:7" x14ac:dyDescent="0.3">
      <c r="A161" s="6">
        <v>26724</v>
      </c>
      <c r="B161" s="8">
        <v>11.43</v>
      </c>
      <c r="C161" s="10">
        <v>349081.36482939642</v>
      </c>
      <c r="F161">
        <v>76.546794492777508</v>
      </c>
      <c r="G161" s="14" t="s">
        <v>42</v>
      </c>
    </row>
    <row r="162" spans="1:7" x14ac:dyDescent="0.3">
      <c r="A162" s="6">
        <v>26755</v>
      </c>
      <c r="B162" s="8">
        <v>12.5</v>
      </c>
      <c r="C162" s="10">
        <v>344960.00000000006</v>
      </c>
      <c r="F162">
        <v>75.859338033698705</v>
      </c>
      <c r="G162" s="14" t="s">
        <v>42</v>
      </c>
    </row>
    <row r="163" spans="1:7" x14ac:dyDescent="0.3">
      <c r="A163" s="6">
        <v>26785</v>
      </c>
      <c r="B163" s="8">
        <v>12.5</v>
      </c>
      <c r="C163" s="10">
        <v>377120</v>
      </c>
      <c r="F163">
        <v>79.066979324922443</v>
      </c>
      <c r="G163" s="14" t="s">
        <v>42</v>
      </c>
    </row>
    <row r="164" spans="1:7" x14ac:dyDescent="0.3">
      <c r="A164" s="6">
        <v>26816</v>
      </c>
      <c r="B164" s="8">
        <v>10.88</v>
      </c>
      <c r="C164" s="10">
        <v>467371.32352941181</v>
      </c>
      <c r="F164">
        <v>64.751368070425542</v>
      </c>
      <c r="G164" s="14" t="s">
        <v>42</v>
      </c>
    </row>
    <row r="165" spans="1:7" x14ac:dyDescent="0.3">
      <c r="A165" s="6">
        <v>26846</v>
      </c>
      <c r="B165" s="8">
        <v>10.1</v>
      </c>
      <c r="C165" s="10">
        <v>641584.15841584175</v>
      </c>
      <c r="F165">
        <v>56.949287011712421</v>
      </c>
      <c r="G165" s="14" t="s">
        <v>42</v>
      </c>
    </row>
    <row r="166" spans="1:7" x14ac:dyDescent="0.3">
      <c r="A166" s="6">
        <v>26877</v>
      </c>
      <c r="B166" s="8">
        <v>10.95</v>
      </c>
      <c r="C166" s="10">
        <v>710867.57990867598</v>
      </c>
      <c r="F166">
        <v>58.404458009067305</v>
      </c>
      <c r="G166" s="14" t="s">
        <v>42</v>
      </c>
    </row>
    <row r="167" spans="1:7" x14ac:dyDescent="0.3">
      <c r="A167" s="6">
        <v>26908</v>
      </c>
      <c r="B167" s="8">
        <v>11.1</v>
      </c>
      <c r="C167" s="10">
        <v>730180.18018018035</v>
      </c>
      <c r="F167">
        <v>55.42499854252867</v>
      </c>
      <c r="G167" s="14" t="s">
        <v>42</v>
      </c>
    </row>
    <row r="168" spans="1:7" x14ac:dyDescent="0.3">
      <c r="A168" s="6">
        <v>26938</v>
      </c>
      <c r="B168" s="8">
        <v>10.6</v>
      </c>
      <c r="C168" s="10">
        <v>720000.00000000012</v>
      </c>
      <c r="F168">
        <v>50.548845589216349</v>
      </c>
      <c r="G168" s="14" t="s">
        <v>42</v>
      </c>
    </row>
    <row r="169" spans="1:7" x14ac:dyDescent="0.3">
      <c r="A169" s="6">
        <v>26969</v>
      </c>
      <c r="B169" s="8">
        <v>10.58</v>
      </c>
      <c r="C169" s="10">
        <v>737807.18336483941</v>
      </c>
      <c r="F169">
        <v>44.689819724284163</v>
      </c>
      <c r="G169" s="14" t="s">
        <v>42</v>
      </c>
    </row>
    <row r="170" spans="1:7" x14ac:dyDescent="0.3">
      <c r="A170" s="6">
        <v>26999</v>
      </c>
      <c r="B170" s="8">
        <v>11.2</v>
      </c>
      <c r="C170" s="10">
        <v>813928.57142857148</v>
      </c>
      <c r="F170">
        <v>43.767342712710743</v>
      </c>
      <c r="G170" s="14" t="s">
        <v>42</v>
      </c>
    </row>
    <row r="171" spans="1:7" x14ac:dyDescent="0.3">
      <c r="A171" s="6">
        <v>27030</v>
      </c>
      <c r="B171" s="8">
        <v>11.9</v>
      </c>
      <c r="C171" s="10">
        <v>766638.65546218492</v>
      </c>
      <c r="F171">
        <v>29.553779127304548</v>
      </c>
      <c r="G171" s="14" t="s">
        <v>43</v>
      </c>
    </row>
    <row r="172" spans="1:7" x14ac:dyDescent="0.3">
      <c r="A172" s="6">
        <v>27061</v>
      </c>
      <c r="B172" s="8">
        <v>12.3</v>
      </c>
      <c r="C172" s="10">
        <v>782032.52032520331</v>
      </c>
      <c r="F172">
        <v>22.324445666315174</v>
      </c>
      <c r="G172" s="14" t="s">
        <v>43</v>
      </c>
    </row>
    <row r="173" spans="1:7" x14ac:dyDescent="0.3">
      <c r="A173" s="6">
        <v>27089</v>
      </c>
      <c r="B173" s="8">
        <v>12.4</v>
      </c>
      <c r="C173" s="10">
        <v>858548.3870967743</v>
      </c>
      <c r="F173">
        <v>13.986918723449349</v>
      </c>
      <c r="G173" s="14" t="s">
        <v>43</v>
      </c>
    </row>
    <row r="174" spans="1:7" x14ac:dyDescent="0.3">
      <c r="A174" s="6">
        <v>27120</v>
      </c>
      <c r="B174" s="8">
        <v>13.3</v>
      </c>
      <c r="C174" s="10">
        <v>912857.14285714284</v>
      </c>
      <c r="F174">
        <v>12.208493545401655</v>
      </c>
      <c r="G174" s="14" t="s">
        <v>43</v>
      </c>
    </row>
    <row r="175" spans="1:7" x14ac:dyDescent="0.3">
      <c r="A175" s="6">
        <v>27150</v>
      </c>
      <c r="B175" s="8">
        <v>14.4</v>
      </c>
      <c r="C175" s="10">
        <v>954791.66666666674</v>
      </c>
      <c r="F175">
        <v>12.06612576289392</v>
      </c>
      <c r="G175" s="14" t="s">
        <v>43</v>
      </c>
    </row>
    <row r="176" spans="1:7" x14ac:dyDescent="0.3">
      <c r="A176" s="6">
        <v>27181</v>
      </c>
      <c r="B176" s="8">
        <v>14.9</v>
      </c>
      <c r="C176" s="10">
        <v>1009463.0872483222</v>
      </c>
      <c r="F176">
        <v>19.878691602282217</v>
      </c>
      <c r="G176" s="14" t="s">
        <v>43</v>
      </c>
    </row>
    <row r="177" spans="1:7" x14ac:dyDescent="0.3">
      <c r="A177" s="6">
        <v>27211</v>
      </c>
      <c r="B177" s="8">
        <v>16.600000000000001</v>
      </c>
      <c r="C177" s="10">
        <v>924036.14457831322</v>
      </c>
      <c r="F177">
        <v>22.640426591260642</v>
      </c>
      <c r="G177" s="14" t="s">
        <v>43</v>
      </c>
    </row>
    <row r="178" spans="1:7" x14ac:dyDescent="0.3">
      <c r="A178" s="6">
        <v>27242</v>
      </c>
      <c r="B178" s="8">
        <v>17.55</v>
      </c>
      <c r="C178" s="10">
        <v>840512.8205128205</v>
      </c>
      <c r="F178">
        <v>23.926814094224902</v>
      </c>
      <c r="G178" s="14" t="s">
        <v>43</v>
      </c>
    </row>
    <row r="179" spans="1:7" x14ac:dyDescent="0.3">
      <c r="A179" s="6">
        <v>27273</v>
      </c>
      <c r="B179" s="8">
        <v>18.7</v>
      </c>
      <c r="C179" s="10">
        <v>726524.06417112309</v>
      </c>
      <c r="F179">
        <v>27.357413058114901</v>
      </c>
      <c r="G179" s="14" t="s">
        <v>43</v>
      </c>
    </row>
    <row r="180" spans="1:7" x14ac:dyDescent="0.3">
      <c r="A180" s="6">
        <v>27303</v>
      </c>
      <c r="B180" s="8">
        <v>20.05</v>
      </c>
      <c r="C180" s="10">
        <v>680748.12967581057</v>
      </c>
      <c r="F180">
        <v>30.153471106432804</v>
      </c>
      <c r="G180" s="14" t="s">
        <v>43</v>
      </c>
    </row>
    <row r="181" spans="1:7" x14ac:dyDescent="0.3">
      <c r="A181" s="6">
        <v>27334</v>
      </c>
      <c r="B181" s="8">
        <v>20.9</v>
      </c>
      <c r="C181" s="10">
        <v>593157.89473684225</v>
      </c>
      <c r="F181">
        <v>34.469281931949403</v>
      </c>
      <c r="G181" s="14" t="s">
        <v>43</v>
      </c>
    </row>
    <row r="182" spans="1:7" x14ac:dyDescent="0.3">
      <c r="A182" s="6">
        <v>27364</v>
      </c>
      <c r="B182" s="8">
        <v>22</v>
      </c>
      <c r="C182" s="10">
        <v>575727.27272727282</v>
      </c>
      <c r="F182">
        <v>40.101571012439429</v>
      </c>
      <c r="G182" s="14" t="s">
        <v>43</v>
      </c>
    </row>
    <row r="183" spans="1:7" x14ac:dyDescent="0.3">
      <c r="A183" s="6">
        <v>27395</v>
      </c>
      <c r="B183" s="8">
        <v>22.65</v>
      </c>
      <c r="C183" s="10">
        <v>537924.94481236208</v>
      </c>
      <c r="F183">
        <v>52.898251163793432</v>
      </c>
      <c r="G183" s="14" t="s">
        <v>44</v>
      </c>
    </row>
    <row r="184" spans="1:7" x14ac:dyDescent="0.3">
      <c r="A184" s="6">
        <v>27426</v>
      </c>
      <c r="B184" s="8">
        <v>23.45</v>
      </c>
      <c r="C184" s="10">
        <v>435991.47121535183</v>
      </c>
      <c r="F184">
        <v>57.493023099425741</v>
      </c>
      <c r="G184" s="14" t="s">
        <v>44</v>
      </c>
    </row>
    <row r="185" spans="1:7" x14ac:dyDescent="0.3">
      <c r="A185" s="6">
        <v>27454</v>
      </c>
      <c r="B185" s="8">
        <v>28.35</v>
      </c>
      <c r="C185" s="10">
        <v>321904.76190476195</v>
      </c>
      <c r="F185">
        <v>68.266304766035717</v>
      </c>
      <c r="G185" s="14" t="s">
        <v>44</v>
      </c>
    </row>
    <row r="186" spans="1:7" x14ac:dyDescent="0.3">
      <c r="A186" s="6">
        <v>27485</v>
      </c>
      <c r="B186" s="8">
        <v>36.450000000000003</v>
      </c>
      <c r="C186" s="10">
        <v>230013.71742112483</v>
      </c>
      <c r="F186">
        <v>79.491278402375883</v>
      </c>
      <c r="G186" s="14" t="s">
        <v>44</v>
      </c>
    </row>
    <row r="187" spans="1:7" x14ac:dyDescent="0.3">
      <c r="A187" s="6">
        <v>27515</v>
      </c>
      <c r="B187" s="8">
        <v>47</v>
      </c>
      <c r="C187" s="10">
        <v>141468.08510638299</v>
      </c>
      <c r="F187">
        <v>80.464418144203549</v>
      </c>
      <c r="G187" s="14" t="s">
        <v>44</v>
      </c>
    </row>
    <row r="188" spans="1:7" x14ac:dyDescent="0.3">
      <c r="A188" s="6">
        <v>27546</v>
      </c>
      <c r="B188" s="8">
        <v>53</v>
      </c>
      <c r="C188" s="10">
        <v>133075.47169811319</v>
      </c>
      <c r="F188">
        <v>110.54850715513021</v>
      </c>
      <c r="G188" s="14" t="s">
        <v>44</v>
      </c>
    </row>
    <row r="189" spans="1:7" x14ac:dyDescent="0.3">
      <c r="A189" s="6">
        <v>27576</v>
      </c>
      <c r="B189" s="8">
        <v>66.5</v>
      </c>
      <c r="C189" s="10">
        <v>124270.67669172934</v>
      </c>
      <c r="F189">
        <v>177.31515628583301</v>
      </c>
      <c r="G189" s="14" t="s">
        <v>44</v>
      </c>
    </row>
    <row r="190" spans="1:7" x14ac:dyDescent="0.3">
      <c r="A190" s="6">
        <v>27607</v>
      </c>
      <c r="B190" s="8">
        <v>76</v>
      </c>
      <c r="C190" s="10">
        <v>91039.473684210534</v>
      </c>
      <c r="F190">
        <v>233.43830104435307</v>
      </c>
      <c r="G190" s="14" t="s">
        <v>44</v>
      </c>
    </row>
    <row r="191" spans="1:7" x14ac:dyDescent="0.3">
      <c r="A191" s="6">
        <v>27638</v>
      </c>
      <c r="B191" s="8">
        <v>110</v>
      </c>
      <c r="C191" s="10">
        <v>87636.363636363647</v>
      </c>
      <c r="F191">
        <v>257.65185083739414</v>
      </c>
      <c r="G191" s="14" t="s">
        <v>44</v>
      </c>
    </row>
    <row r="192" spans="1:7" x14ac:dyDescent="0.3">
      <c r="A192" s="6">
        <v>27668</v>
      </c>
      <c r="B192" s="8">
        <v>142.5</v>
      </c>
      <c r="C192" s="10">
        <v>71438.596491228076</v>
      </c>
      <c r="F192">
        <v>292.16053534484905</v>
      </c>
      <c r="G192" s="14" t="s">
        <v>44</v>
      </c>
    </row>
    <row r="193" spans="1:7" x14ac:dyDescent="0.3">
      <c r="A193" s="6">
        <v>27699</v>
      </c>
      <c r="B193" s="8">
        <v>132.5</v>
      </c>
      <c r="C193" s="10">
        <v>99139.622641509442</v>
      </c>
      <c r="F193">
        <v>310.30095667897183</v>
      </c>
      <c r="G193" s="14" t="s">
        <v>44</v>
      </c>
    </row>
    <row r="194" spans="1:7" x14ac:dyDescent="0.3">
      <c r="A194" s="6">
        <v>27729</v>
      </c>
      <c r="B194" s="8">
        <v>127.5</v>
      </c>
      <c r="C194" s="10">
        <v>124556.86274509804</v>
      </c>
      <c r="F194">
        <v>334.95972326374851</v>
      </c>
      <c r="G194" s="14" t="s">
        <v>44</v>
      </c>
    </row>
    <row r="195" spans="1:7" x14ac:dyDescent="0.3">
      <c r="A195" s="6">
        <v>27760</v>
      </c>
      <c r="B195" s="8">
        <v>196</v>
      </c>
      <c r="C195" s="10">
        <v>129612.2448979592</v>
      </c>
      <c r="F195">
        <v>360.36112286641264</v>
      </c>
      <c r="G195" s="14" t="s">
        <v>45</v>
      </c>
    </row>
    <row r="196" spans="1:7" x14ac:dyDescent="0.3">
      <c r="A196" s="6">
        <v>27791</v>
      </c>
      <c r="B196" s="8">
        <v>270</v>
      </c>
      <c r="C196" s="10">
        <v>113029.62962962965</v>
      </c>
      <c r="F196">
        <v>423.58532967773772</v>
      </c>
      <c r="G196" s="14" t="s">
        <v>45</v>
      </c>
    </row>
    <row r="197" spans="1:7" x14ac:dyDescent="0.3">
      <c r="A197" s="6">
        <v>27820</v>
      </c>
      <c r="B197" s="8">
        <v>325</v>
      </c>
      <c r="C197" s="10">
        <v>155147.69230769231</v>
      </c>
      <c r="F197">
        <v>566.26478475066074</v>
      </c>
      <c r="G197" s="14" t="s">
        <v>45</v>
      </c>
    </row>
    <row r="198" spans="1:7" x14ac:dyDescent="0.3">
      <c r="A198" s="6">
        <v>27851</v>
      </c>
      <c r="B198" s="8">
        <v>255</v>
      </c>
      <c r="C198" s="10">
        <v>294647.05882352946</v>
      </c>
      <c r="F198">
        <v>713.397129186602</v>
      </c>
      <c r="G198" s="14" t="s">
        <v>45</v>
      </c>
    </row>
    <row r="199" spans="1:7" x14ac:dyDescent="0.3">
      <c r="A199" s="6">
        <v>27881</v>
      </c>
      <c r="B199" s="8">
        <v>245</v>
      </c>
      <c r="C199" s="10">
        <v>572187.75510204094</v>
      </c>
      <c r="F199">
        <v>777.61969904240686</v>
      </c>
      <c r="G199" s="14" t="s">
        <v>45</v>
      </c>
    </row>
    <row r="200" spans="1:7" x14ac:dyDescent="0.3">
      <c r="A200" s="6">
        <v>27912</v>
      </c>
      <c r="B200" s="8">
        <v>247.5</v>
      </c>
      <c r="C200" s="10">
        <v>802573.7373737375</v>
      </c>
      <c r="F200">
        <v>644.25957991417499</v>
      </c>
      <c r="G200" s="14" t="s">
        <v>45</v>
      </c>
    </row>
    <row r="201" spans="1:7" x14ac:dyDescent="0.3">
      <c r="A201" s="6">
        <v>27942</v>
      </c>
      <c r="B201" s="8">
        <v>250</v>
      </c>
      <c r="C201" s="10">
        <v>1029812.0000000001</v>
      </c>
      <c r="F201">
        <v>475.81565316510881</v>
      </c>
      <c r="G201" s="14" t="s">
        <v>45</v>
      </c>
    </row>
    <row r="202" spans="1:7" x14ac:dyDescent="0.3">
      <c r="A202" s="6">
        <v>27973</v>
      </c>
      <c r="B202" s="8">
        <v>263</v>
      </c>
      <c r="C202" s="10">
        <v>1186387.8326996199</v>
      </c>
      <c r="F202">
        <v>396.09004306883662</v>
      </c>
      <c r="G202" s="14" t="s">
        <v>45</v>
      </c>
    </row>
    <row r="203" spans="1:7" x14ac:dyDescent="0.3">
      <c r="A203" s="6">
        <v>28004</v>
      </c>
      <c r="B203" s="8">
        <v>247</v>
      </c>
      <c r="C203" s="10">
        <v>1399137.6518218624</v>
      </c>
      <c r="F203">
        <v>394.966463678249</v>
      </c>
      <c r="G203" s="14" t="s">
        <v>45</v>
      </c>
    </row>
    <row r="204" spans="1:7" x14ac:dyDescent="0.3">
      <c r="A204" s="6">
        <v>28034</v>
      </c>
      <c r="B204" s="8">
        <v>245.5</v>
      </c>
      <c r="C204" s="10">
        <v>1635152.7494908355</v>
      </c>
      <c r="F204">
        <v>371.76631496678351</v>
      </c>
      <c r="G204" s="14" t="s">
        <v>45</v>
      </c>
    </row>
    <row r="205" spans="1:7" x14ac:dyDescent="0.3">
      <c r="A205" s="6">
        <v>28065</v>
      </c>
      <c r="B205" s="8">
        <v>273</v>
      </c>
      <c r="C205" s="10">
        <v>1533391.9413919416</v>
      </c>
      <c r="F205">
        <v>367.43624571179987</v>
      </c>
      <c r="G205" s="14" t="s">
        <v>45</v>
      </c>
    </row>
    <row r="206" spans="1:7" x14ac:dyDescent="0.3">
      <c r="A206" s="6">
        <v>28095</v>
      </c>
      <c r="B206" s="8">
        <v>276</v>
      </c>
      <c r="C206" s="10">
        <v>1724242.7536231885</v>
      </c>
      <c r="F206">
        <v>347.54960847125682</v>
      </c>
      <c r="G206" s="14" t="s">
        <v>45</v>
      </c>
    </row>
    <row r="207" spans="1:7" x14ac:dyDescent="0.3">
      <c r="A207" s="6">
        <v>28126</v>
      </c>
      <c r="B207" s="8">
        <v>297.5</v>
      </c>
      <c r="C207" s="10">
        <v>1797862.1848739495</v>
      </c>
      <c r="F207">
        <v>343.98651754251676</v>
      </c>
      <c r="G207" s="14" t="s">
        <v>46</v>
      </c>
    </row>
    <row r="208" spans="1:7" x14ac:dyDescent="0.3">
      <c r="A208" s="6">
        <v>28157</v>
      </c>
      <c r="B208" s="8">
        <v>332.5</v>
      </c>
      <c r="C208" s="10">
        <v>1759633.0827067669</v>
      </c>
      <c r="F208">
        <v>303.9466060046779</v>
      </c>
      <c r="G208" s="14" t="s">
        <v>46</v>
      </c>
    </row>
    <row r="209" spans="1:7" x14ac:dyDescent="0.3">
      <c r="A209" s="6">
        <v>28185</v>
      </c>
      <c r="B209" s="8">
        <v>342.5</v>
      </c>
      <c r="C209" s="10">
        <v>1859903.6496350367</v>
      </c>
      <c r="F209">
        <v>215.78528640958405</v>
      </c>
      <c r="G209" s="14" t="s">
        <v>46</v>
      </c>
    </row>
    <row r="210" spans="1:7" x14ac:dyDescent="0.3">
      <c r="A210" s="6">
        <v>28216</v>
      </c>
      <c r="B210" s="8">
        <v>384.5</v>
      </c>
      <c r="C210" s="10">
        <v>1895300.3901170355</v>
      </c>
      <c r="F210">
        <v>149.9697146185207</v>
      </c>
      <c r="G210" s="14" t="s">
        <v>46</v>
      </c>
    </row>
    <row r="211" spans="1:7" x14ac:dyDescent="0.3">
      <c r="A211" s="6">
        <v>28246</v>
      </c>
      <c r="B211" s="8">
        <v>372.5</v>
      </c>
      <c r="C211" s="10">
        <v>2231272.4832214769</v>
      </c>
      <c r="F211">
        <v>137.48999802558455</v>
      </c>
      <c r="G211" s="14" t="s">
        <v>46</v>
      </c>
    </row>
    <row r="212" spans="1:7" x14ac:dyDescent="0.3">
      <c r="A212" s="6">
        <v>28277</v>
      </c>
      <c r="B212" s="8">
        <v>390</v>
      </c>
      <c r="C212" s="10">
        <v>2314569.230769231</v>
      </c>
      <c r="F212">
        <v>148.85292332591541</v>
      </c>
      <c r="G212" s="14" t="s">
        <v>46</v>
      </c>
    </row>
    <row r="213" spans="1:7" x14ac:dyDescent="0.3">
      <c r="A213" s="6">
        <v>28307</v>
      </c>
      <c r="B213" s="8">
        <v>411.5</v>
      </c>
      <c r="C213" s="10">
        <v>2488116.6464155531</v>
      </c>
      <c r="F213">
        <v>156.28032449637058</v>
      </c>
      <c r="G213" s="14" t="s">
        <v>46</v>
      </c>
    </row>
    <row r="214" spans="1:7" x14ac:dyDescent="0.3">
      <c r="A214" s="6">
        <v>28338</v>
      </c>
      <c r="B214" s="8">
        <v>437.5</v>
      </c>
      <c r="C214" s="10">
        <v>2639712</v>
      </c>
      <c r="F214">
        <v>170.42350669057825</v>
      </c>
      <c r="G214" s="14" t="s">
        <v>46</v>
      </c>
    </row>
    <row r="215" spans="1:7" x14ac:dyDescent="0.3">
      <c r="A215" s="6">
        <v>28369</v>
      </c>
      <c r="B215" s="8">
        <v>468.5</v>
      </c>
      <c r="C215" s="10">
        <v>2691820.704375667</v>
      </c>
      <c r="F215">
        <v>164.89813913636615</v>
      </c>
      <c r="G215" s="14" t="s">
        <v>46</v>
      </c>
    </row>
    <row r="216" spans="1:7" x14ac:dyDescent="0.3">
      <c r="A216" s="6">
        <v>28399</v>
      </c>
      <c r="B216" s="8">
        <v>510.5</v>
      </c>
      <c r="C216" s="10">
        <v>2802920.6660137121</v>
      </c>
      <c r="F216">
        <v>174.74900868978293</v>
      </c>
      <c r="G216" s="14" t="s">
        <v>46</v>
      </c>
    </row>
    <row r="217" spans="1:7" x14ac:dyDescent="0.3">
      <c r="A217" s="6">
        <v>28430</v>
      </c>
      <c r="B217" s="8">
        <v>550.5</v>
      </c>
      <c r="C217" s="10">
        <v>2809742.0526793827</v>
      </c>
      <c r="F217">
        <v>177.51024844941213</v>
      </c>
      <c r="G217" s="14" t="s">
        <v>46</v>
      </c>
    </row>
    <row r="218" spans="1:7" x14ac:dyDescent="0.3">
      <c r="A218" s="6">
        <v>28460</v>
      </c>
      <c r="B218" s="8">
        <v>599.5</v>
      </c>
      <c r="C218" s="10">
        <v>3013211.0091743125</v>
      </c>
      <c r="F218">
        <v>160.43517701589255</v>
      </c>
      <c r="G218" s="14" t="s">
        <v>46</v>
      </c>
    </row>
    <row r="219" spans="1:7" x14ac:dyDescent="0.3">
      <c r="A219" s="6">
        <v>28491</v>
      </c>
      <c r="B219" s="8">
        <v>636.5</v>
      </c>
      <c r="C219" s="10">
        <v>3357393.5585231734</v>
      </c>
      <c r="F219">
        <v>173.27259969863286</v>
      </c>
      <c r="G219" s="14" t="s">
        <v>47</v>
      </c>
    </row>
    <row r="220" spans="1:7" x14ac:dyDescent="0.3">
      <c r="A220" s="6">
        <v>28522</v>
      </c>
      <c r="B220" s="8">
        <v>679.5</v>
      </c>
      <c r="C220" s="10">
        <v>3594707.8734363508</v>
      </c>
      <c r="F220">
        <v>168.09650050205289</v>
      </c>
      <c r="G220" s="14" t="s">
        <v>47</v>
      </c>
    </row>
    <row r="221" spans="1:7" x14ac:dyDescent="0.3">
      <c r="A221" s="6">
        <v>28550</v>
      </c>
      <c r="B221" s="8">
        <v>717.5</v>
      </c>
      <c r="C221" s="10">
        <v>3738292.6829268299</v>
      </c>
      <c r="F221">
        <v>172.94732526144708</v>
      </c>
      <c r="G221" s="14" t="s">
        <v>47</v>
      </c>
    </row>
    <row r="222" spans="1:7" x14ac:dyDescent="0.3">
      <c r="A222" s="6">
        <v>28581</v>
      </c>
      <c r="B222" s="8">
        <v>759.5</v>
      </c>
      <c r="C222" s="10">
        <v>3955030.9414088223</v>
      </c>
      <c r="F222">
        <v>185.98455724397564</v>
      </c>
      <c r="G222" s="14" t="s">
        <v>47</v>
      </c>
    </row>
    <row r="223" spans="1:7" x14ac:dyDescent="0.3">
      <c r="A223" s="6">
        <v>28611</v>
      </c>
      <c r="B223" s="8">
        <v>765.5</v>
      </c>
      <c r="C223" s="10">
        <v>4490327.8902677996</v>
      </c>
      <c r="F223">
        <v>191.88016049777107</v>
      </c>
      <c r="G223" s="14" t="s">
        <v>47</v>
      </c>
    </row>
    <row r="224" spans="1:7" x14ac:dyDescent="0.3">
      <c r="A224" s="6">
        <v>28642</v>
      </c>
      <c r="B224" s="8">
        <v>783.5</v>
      </c>
      <c r="C224" s="10">
        <v>4743086.1518825786</v>
      </c>
      <c r="F224">
        <v>188.74544745057275</v>
      </c>
      <c r="G224" s="14" t="s">
        <v>47</v>
      </c>
    </row>
    <row r="225" spans="1:7" x14ac:dyDescent="0.3">
      <c r="A225" s="6">
        <v>28672</v>
      </c>
      <c r="B225" s="8">
        <v>797.5</v>
      </c>
      <c r="C225" s="10">
        <v>5058798.746081505</v>
      </c>
      <c r="F225">
        <v>186.7187677488248</v>
      </c>
      <c r="G225" s="14" t="s">
        <v>47</v>
      </c>
    </row>
    <row r="226" spans="1:7" x14ac:dyDescent="0.3">
      <c r="A226" s="6">
        <v>28703</v>
      </c>
      <c r="B226" s="8">
        <v>832.5</v>
      </c>
      <c r="C226" s="10">
        <v>5021954.3543543546</v>
      </c>
      <c r="F226">
        <v>177.62757401078039</v>
      </c>
      <c r="G226" s="14" t="s">
        <v>47</v>
      </c>
    </row>
    <row r="227" spans="1:7" x14ac:dyDescent="0.3">
      <c r="A227" s="6">
        <v>28734</v>
      </c>
      <c r="B227" s="8">
        <v>861.5</v>
      </c>
      <c r="C227" s="10">
        <v>5156922.8090539761</v>
      </c>
      <c r="F227">
        <v>172.7435451353779</v>
      </c>
      <c r="G227" s="14" t="s">
        <v>47</v>
      </c>
    </row>
    <row r="228" spans="1:7" x14ac:dyDescent="0.3">
      <c r="A228" s="6">
        <v>28764</v>
      </c>
      <c r="B228" s="8">
        <v>911.5</v>
      </c>
      <c r="C228" s="10">
        <v>4595348.326933627</v>
      </c>
      <c r="F228">
        <v>166.10854600168699</v>
      </c>
      <c r="G228" s="14" t="s">
        <v>47</v>
      </c>
    </row>
    <row r="229" spans="1:7" x14ac:dyDescent="0.3">
      <c r="A229" s="6">
        <v>28795</v>
      </c>
      <c r="B229" s="8">
        <v>956.5</v>
      </c>
      <c r="C229" s="10">
        <v>4195594.3544171462</v>
      </c>
      <c r="F229">
        <v>165.51187391834085</v>
      </c>
      <c r="G229" s="14" t="s">
        <v>47</v>
      </c>
    </row>
    <row r="230" spans="1:7" x14ac:dyDescent="0.3">
      <c r="A230" s="6">
        <v>28825</v>
      </c>
      <c r="B230" s="8">
        <v>998</v>
      </c>
      <c r="C230" s="10">
        <v>4212602.2044088179</v>
      </c>
      <c r="F230">
        <v>169.84445080637559</v>
      </c>
      <c r="G230" s="14" t="s">
        <v>47</v>
      </c>
    </row>
    <row r="231" spans="1:7" x14ac:dyDescent="0.3">
      <c r="A231" s="6">
        <v>28856</v>
      </c>
      <c r="B231" s="8">
        <v>1048.5</v>
      </c>
      <c r="C231" s="10">
        <v>4113101.5736766816</v>
      </c>
      <c r="F231">
        <v>168.44785857097665</v>
      </c>
      <c r="G231" s="14" t="s">
        <v>48</v>
      </c>
    </row>
    <row r="232" spans="1:7" x14ac:dyDescent="0.3">
      <c r="A232" s="6">
        <v>28887</v>
      </c>
      <c r="B232" s="8">
        <v>1098.5</v>
      </c>
      <c r="C232" s="10">
        <v>4153084.2057350934</v>
      </c>
      <c r="F232">
        <v>171.579176822623</v>
      </c>
      <c r="G232" s="14" t="s">
        <v>48</v>
      </c>
    </row>
    <row r="233" spans="1:7" x14ac:dyDescent="0.3">
      <c r="A233" s="6">
        <v>28915</v>
      </c>
      <c r="B233" s="8">
        <v>1151.5</v>
      </c>
      <c r="C233" s="10">
        <v>4419030.8293530187</v>
      </c>
      <c r="F233">
        <v>167.25788644960483</v>
      </c>
      <c r="G233" s="14" t="s">
        <v>48</v>
      </c>
    </row>
    <row r="234" spans="1:7" x14ac:dyDescent="0.3">
      <c r="A234" s="6">
        <v>28946</v>
      </c>
      <c r="B234" s="8">
        <v>1202.5</v>
      </c>
      <c r="C234" s="10">
        <v>4747288.9812889816</v>
      </c>
      <c r="F234">
        <v>157.45779834452242</v>
      </c>
      <c r="G234" s="14" t="s">
        <v>48</v>
      </c>
    </row>
    <row r="235" spans="1:7" x14ac:dyDescent="0.3">
      <c r="A235" s="6">
        <v>28976</v>
      </c>
      <c r="B235" s="8">
        <v>1257.5</v>
      </c>
      <c r="C235" s="10">
        <v>4847786.8787276344</v>
      </c>
      <c r="F235">
        <v>153.2635744910495</v>
      </c>
      <c r="G235" s="14" t="s">
        <v>48</v>
      </c>
    </row>
    <row r="236" spans="1:7" x14ac:dyDescent="0.3">
      <c r="A236" s="6">
        <v>29007</v>
      </c>
      <c r="B236" s="8">
        <v>1310.5</v>
      </c>
      <c r="C236" s="10">
        <v>5236370.8508202983</v>
      </c>
      <c r="F236">
        <v>160.88321414494047</v>
      </c>
      <c r="G236" s="14" t="s">
        <v>48</v>
      </c>
    </row>
    <row r="237" spans="1:7" x14ac:dyDescent="0.3">
      <c r="A237" s="6">
        <v>29037</v>
      </c>
      <c r="B237" s="8">
        <v>1365.5</v>
      </c>
      <c r="C237" s="10">
        <v>5273430.9776638588</v>
      </c>
      <c r="D237">
        <v>2923046.503112413</v>
      </c>
      <c r="F237">
        <v>162.23868573616954</v>
      </c>
      <c r="G237" s="14" t="s">
        <v>48</v>
      </c>
    </row>
    <row r="238" spans="1:7" x14ac:dyDescent="0.3">
      <c r="A238" s="6">
        <v>29068</v>
      </c>
      <c r="B238" s="8">
        <v>1414.5</v>
      </c>
      <c r="C238" s="10">
        <v>5320255.2138564875</v>
      </c>
      <c r="D238">
        <v>2903058.3244962888</v>
      </c>
      <c r="F238">
        <v>171.09940589208114</v>
      </c>
      <c r="G238" s="14" t="s">
        <v>48</v>
      </c>
    </row>
    <row r="239" spans="1:7" x14ac:dyDescent="0.3">
      <c r="A239" s="6">
        <v>29099</v>
      </c>
      <c r="B239" s="8">
        <v>1463.5</v>
      </c>
      <c r="C239" s="10">
        <v>5612569.183464298</v>
      </c>
      <c r="D239">
        <v>3411361.1206012983</v>
      </c>
      <c r="F239">
        <v>172.25542007760239</v>
      </c>
      <c r="G239" s="14" t="s">
        <v>48</v>
      </c>
    </row>
    <row r="240" spans="1:7" x14ac:dyDescent="0.3">
      <c r="A240" s="6">
        <v>29129</v>
      </c>
      <c r="B240" s="8">
        <v>1515.5</v>
      </c>
      <c r="C240" s="10">
        <v>5878535.1369185103</v>
      </c>
      <c r="D240">
        <v>2985115.1435169922</v>
      </c>
      <c r="F240">
        <v>158.82069088505824</v>
      </c>
      <c r="G240" s="14" t="s">
        <v>48</v>
      </c>
    </row>
    <row r="241" spans="1:7" x14ac:dyDescent="0.3">
      <c r="A241" s="6">
        <v>29160</v>
      </c>
      <c r="B241" s="8">
        <v>1567.5</v>
      </c>
      <c r="C241" s="10">
        <v>5758851.6746411491</v>
      </c>
      <c r="D241">
        <v>3175119.6172248796</v>
      </c>
      <c r="F241">
        <v>150.12631375952191</v>
      </c>
      <c r="G241" s="14" t="s">
        <v>48</v>
      </c>
    </row>
    <row r="242" spans="1:7" x14ac:dyDescent="0.3">
      <c r="A242" s="6">
        <v>29190</v>
      </c>
      <c r="B242" s="8">
        <v>1611.5</v>
      </c>
      <c r="C242" s="10">
        <v>5548246.9748681355</v>
      </c>
      <c r="D242">
        <v>3077877.7536456715</v>
      </c>
      <c r="F242">
        <v>139.73547406019026</v>
      </c>
      <c r="G242" s="14" t="s">
        <v>48</v>
      </c>
    </row>
    <row r="243" spans="1:7" x14ac:dyDescent="0.3">
      <c r="A243" s="6">
        <v>29221</v>
      </c>
      <c r="B243" s="8">
        <v>1659.5</v>
      </c>
      <c r="C243" s="10">
        <v>5532389.2738776747</v>
      </c>
      <c r="D243">
        <v>2880385.6583308242</v>
      </c>
      <c r="F243">
        <v>127.91310278864505</v>
      </c>
      <c r="G243" s="14" t="s">
        <v>49</v>
      </c>
    </row>
    <row r="244" spans="1:7" x14ac:dyDescent="0.3">
      <c r="A244" s="6">
        <v>29252</v>
      </c>
      <c r="B244" s="8">
        <v>1698.5</v>
      </c>
      <c r="C244" s="10">
        <v>5465999.4112452166</v>
      </c>
      <c r="D244">
        <v>2870179.5702090086</v>
      </c>
      <c r="F244">
        <v>123.46348333053632</v>
      </c>
      <c r="G244" s="14" t="s">
        <v>49</v>
      </c>
    </row>
    <row r="245" spans="1:7" x14ac:dyDescent="0.3">
      <c r="A245" s="6">
        <v>29281</v>
      </c>
      <c r="B245" s="8">
        <v>1745.5</v>
      </c>
      <c r="C245" s="10">
        <v>5225436.8375823554</v>
      </c>
      <c r="D245">
        <v>2776281.8676596973</v>
      </c>
      <c r="F245">
        <v>119.41111141208651</v>
      </c>
      <c r="G245" s="14" t="s">
        <v>49</v>
      </c>
    </row>
    <row r="246" spans="1:7" x14ac:dyDescent="0.3">
      <c r="A246" s="6">
        <v>29312</v>
      </c>
      <c r="B246" s="8">
        <v>1782.5</v>
      </c>
      <c r="C246" s="10">
        <v>4311921.4586255262</v>
      </c>
      <c r="D246">
        <v>4976718.0925666215</v>
      </c>
      <c r="F246">
        <v>117.71820235812368</v>
      </c>
      <c r="G246" s="14" t="s">
        <v>49</v>
      </c>
    </row>
    <row r="247" spans="1:7" x14ac:dyDescent="0.3">
      <c r="A247" s="6">
        <v>29342</v>
      </c>
      <c r="B247" s="8">
        <v>1819.5</v>
      </c>
      <c r="C247" s="10">
        <v>3240450.6732618855</v>
      </c>
      <c r="D247">
        <v>5924704.5891728504</v>
      </c>
      <c r="F247">
        <v>115.40528702158208</v>
      </c>
      <c r="G247" s="14" t="s">
        <v>49</v>
      </c>
    </row>
    <row r="248" spans="1:7" x14ac:dyDescent="0.3">
      <c r="A248" s="6">
        <v>29373</v>
      </c>
      <c r="B248" s="8">
        <v>1854.5</v>
      </c>
      <c r="C248" s="10">
        <v>2844432.4615799407</v>
      </c>
      <c r="D248">
        <v>6470207.603127528</v>
      </c>
      <c r="F248">
        <v>107.63432098898642</v>
      </c>
      <c r="G248" s="14" t="s">
        <v>49</v>
      </c>
    </row>
    <row r="249" spans="1:7" x14ac:dyDescent="0.3">
      <c r="A249" s="6">
        <v>29403</v>
      </c>
      <c r="B249" s="8">
        <v>1872.5</v>
      </c>
      <c r="C249" s="10">
        <v>3740987.9839786389</v>
      </c>
      <c r="D249">
        <v>7971161.5487316437</v>
      </c>
      <c r="F249">
        <v>102.63880146040565</v>
      </c>
      <c r="G249" s="14" t="s">
        <v>49</v>
      </c>
    </row>
    <row r="250" spans="1:7" x14ac:dyDescent="0.3">
      <c r="A250" s="6">
        <v>29434</v>
      </c>
      <c r="B250" s="8">
        <v>1910.5</v>
      </c>
      <c r="C250" s="10">
        <v>3847683.8523946609</v>
      </c>
      <c r="D250">
        <v>6401989.0081130601</v>
      </c>
      <c r="F250">
        <v>88.042220936957705</v>
      </c>
      <c r="G250" s="14" t="s">
        <v>49</v>
      </c>
    </row>
    <row r="251" spans="1:7" x14ac:dyDescent="0.3">
      <c r="A251" s="6">
        <v>29465</v>
      </c>
      <c r="B251" s="8">
        <v>1932.5</v>
      </c>
      <c r="C251" s="10">
        <v>2884346.7011642954</v>
      </c>
      <c r="D251">
        <v>7745924.9676584732</v>
      </c>
      <c r="F251">
        <v>83.991508149301566</v>
      </c>
      <c r="G251" s="14" t="s">
        <v>49</v>
      </c>
    </row>
    <row r="252" spans="1:7" x14ac:dyDescent="0.3">
      <c r="A252" s="6">
        <v>29495</v>
      </c>
      <c r="B252" s="8">
        <v>1946.5</v>
      </c>
      <c r="C252" s="10">
        <v>2239404.0585666583</v>
      </c>
      <c r="D252">
        <v>8818391.9856152087</v>
      </c>
      <c r="F252">
        <v>89.765164595543851</v>
      </c>
      <c r="G252" s="14" t="s">
        <v>49</v>
      </c>
    </row>
    <row r="253" spans="1:7" x14ac:dyDescent="0.3">
      <c r="A253" s="6">
        <v>29526</v>
      </c>
      <c r="B253" s="8">
        <v>1972.5</v>
      </c>
      <c r="C253" s="10">
        <v>1402281.3688212931</v>
      </c>
      <c r="D253">
        <v>9680608.3650190104</v>
      </c>
      <c r="F253">
        <v>88.931636122526569</v>
      </c>
      <c r="G253" s="14" t="s">
        <v>49</v>
      </c>
    </row>
    <row r="254" spans="1:7" x14ac:dyDescent="0.3">
      <c r="A254" s="6">
        <v>29556</v>
      </c>
      <c r="B254" s="8">
        <v>1997.5</v>
      </c>
      <c r="C254" s="10">
        <v>825031.28911138943</v>
      </c>
      <c r="D254">
        <v>12127659.574468087</v>
      </c>
      <c r="F254">
        <v>87.634606874170757</v>
      </c>
      <c r="G254" s="14" t="s">
        <v>49</v>
      </c>
    </row>
    <row r="255" spans="1:7" x14ac:dyDescent="0.3">
      <c r="A255" s="6">
        <v>29587</v>
      </c>
      <c r="B255" s="8">
        <v>2038.5</v>
      </c>
      <c r="C255" s="10">
        <v>-97130.242825607056</v>
      </c>
      <c r="D255">
        <v>12214373.313711064</v>
      </c>
      <c r="F255">
        <v>83.585015995321712</v>
      </c>
      <c r="G255" s="14" t="s">
        <v>50</v>
      </c>
    </row>
    <row r="256" spans="1:7" x14ac:dyDescent="0.3">
      <c r="A256" s="6">
        <v>29618</v>
      </c>
      <c r="B256" s="8">
        <v>2267.5</v>
      </c>
      <c r="C256" s="10">
        <v>-1394928.3351708932</v>
      </c>
      <c r="D256">
        <v>15137601.177336276</v>
      </c>
      <c r="F256">
        <v>81.551020408163282</v>
      </c>
      <c r="G256" s="14" t="s">
        <v>50</v>
      </c>
    </row>
    <row r="257" spans="1:7" x14ac:dyDescent="0.3">
      <c r="A257" s="6">
        <v>29646</v>
      </c>
      <c r="B257" s="8">
        <v>2485.5</v>
      </c>
      <c r="C257" s="10">
        <v>-2167370.7503520423</v>
      </c>
      <c r="D257">
        <v>14544027.471179793</v>
      </c>
      <c r="F257">
        <v>81.882716049382239</v>
      </c>
      <c r="G257" s="14" t="s">
        <v>50</v>
      </c>
    </row>
    <row r="258" spans="1:7" x14ac:dyDescent="0.3">
      <c r="A258" s="6">
        <v>29677</v>
      </c>
      <c r="B258" s="8">
        <v>3200</v>
      </c>
      <c r="C258" s="10">
        <v>-416250.00000000006</v>
      </c>
      <c r="D258">
        <v>14348785.871964682</v>
      </c>
      <c r="F258">
        <v>84.820208714863</v>
      </c>
      <c r="G258" s="14" t="s">
        <v>50</v>
      </c>
    </row>
    <row r="259" spans="1:7" x14ac:dyDescent="0.3">
      <c r="A259" s="6">
        <v>29707</v>
      </c>
      <c r="B259" s="8">
        <v>3625</v>
      </c>
      <c r="C259" s="10">
        <v>-1102620.6896551726</v>
      </c>
      <c r="D259">
        <v>18530782.438067209</v>
      </c>
      <c r="F259">
        <v>87.876123217278405</v>
      </c>
      <c r="G259" s="14" t="s">
        <v>50</v>
      </c>
    </row>
    <row r="260" spans="1:7" x14ac:dyDescent="0.3">
      <c r="A260" s="6">
        <v>29738</v>
      </c>
      <c r="B260" s="8">
        <v>7050</v>
      </c>
      <c r="C260" s="10">
        <v>-736737.58865248237</v>
      </c>
      <c r="D260">
        <v>19367181.751287714</v>
      </c>
      <c r="F260">
        <v>94.339769744536042</v>
      </c>
      <c r="G260" s="14" t="s">
        <v>50</v>
      </c>
    </row>
    <row r="261" spans="1:7" x14ac:dyDescent="0.3">
      <c r="A261" s="6">
        <v>29768</v>
      </c>
      <c r="B261" s="8">
        <v>7200</v>
      </c>
      <c r="C261" s="10">
        <v>-845555.5555555555</v>
      </c>
      <c r="F261">
        <v>104.87586669648854</v>
      </c>
      <c r="G261" s="14" t="s">
        <v>50</v>
      </c>
    </row>
    <row r="262" spans="1:7" x14ac:dyDescent="0.3">
      <c r="A262" s="6">
        <v>29799</v>
      </c>
      <c r="B262" s="8">
        <v>7300</v>
      </c>
      <c r="C262" s="10">
        <v>-801780.82191780827</v>
      </c>
      <c r="F262">
        <v>113.78796616685918</v>
      </c>
      <c r="G262" s="14" t="s">
        <v>50</v>
      </c>
    </row>
    <row r="263" spans="1:7" x14ac:dyDescent="0.3">
      <c r="A263" s="6">
        <v>29830</v>
      </c>
      <c r="B263" s="8">
        <v>7590</v>
      </c>
      <c r="C263" s="10">
        <v>-644137.02239789197</v>
      </c>
      <c r="F263">
        <v>119.11416553657976</v>
      </c>
      <c r="G263" s="14" t="s">
        <v>50</v>
      </c>
    </row>
    <row r="264" spans="1:7" x14ac:dyDescent="0.3">
      <c r="A264" s="6">
        <v>29860</v>
      </c>
      <c r="B264" s="8">
        <v>9050</v>
      </c>
      <c r="C264" s="10">
        <v>-897237.56906077359</v>
      </c>
      <c r="F264">
        <v>115.46347714651782</v>
      </c>
      <c r="G264" s="14" t="s">
        <v>50</v>
      </c>
    </row>
    <row r="265" spans="1:7" x14ac:dyDescent="0.3">
      <c r="A265" s="6">
        <v>29891</v>
      </c>
      <c r="B265" s="8">
        <v>11100</v>
      </c>
      <c r="C265" s="10">
        <v>-866486.48648648651</v>
      </c>
      <c r="F265">
        <v>120.6692511732296</v>
      </c>
      <c r="G265" s="14" t="s">
        <v>50</v>
      </c>
    </row>
    <row r="266" spans="1:7" x14ac:dyDescent="0.3">
      <c r="A266" s="6">
        <v>29921</v>
      </c>
      <c r="B266" s="8">
        <v>10400</v>
      </c>
      <c r="C266" s="10">
        <v>-1097788.4615384615</v>
      </c>
      <c r="F266">
        <v>131.27419957153151</v>
      </c>
      <c r="G266" s="14" t="s">
        <v>50</v>
      </c>
    </row>
    <row r="267" spans="1:7" x14ac:dyDescent="0.3">
      <c r="A267" s="6">
        <v>29952</v>
      </c>
      <c r="B267" s="8">
        <v>10300</v>
      </c>
      <c r="C267" s="10">
        <v>-1128543.6893203885</v>
      </c>
      <c r="F267">
        <v>146.76784710511529</v>
      </c>
      <c r="G267" s="14" t="s">
        <v>51</v>
      </c>
    </row>
    <row r="268" spans="1:7" x14ac:dyDescent="0.3">
      <c r="A268" s="6">
        <v>29983</v>
      </c>
      <c r="B268" s="8">
        <v>10000</v>
      </c>
      <c r="C268" s="10">
        <v>-1107200.0000000002</v>
      </c>
      <c r="F268">
        <v>149.38848920863305</v>
      </c>
      <c r="G268" s="14" t="s">
        <v>51</v>
      </c>
    </row>
    <row r="269" spans="1:7" x14ac:dyDescent="0.3">
      <c r="A269" s="6">
        <v>30011</v>
      </c>
      <c r="B269" s="8">
        <v>11850</v>
      </c>
      <c r="C269" s="10">
        <v>-1433586.4978902955</v>
      </c>
      <c r="F269">
        <v>146.3940268114718</v>
      </c>
      <c r="G269" s="14" t="s">
        <v>51</v>
      </c>
    </row>
    <row r="270" spans="1:7" x14ac:dyDescent="0.3">
      <c r="A270" s="6">
        <v>30042</v>
      </c>
      <c r="B270" s="8">
        <v>14800</v>
      </c>
      <c r="C270" s="10">
        <v>-1502500</v>
      </c>
      <c r="F270">
        <v>137.93645800566154</v>
      </c>
      <c r="G270" s="14" t="s">
        <v>51</v>
      </c>
    </row>
    <row r="271" spans="1:7" x14ac:dyDescent="0.3">
      <c r="A271" s="6">
        <v>30072</v>
      </c>
      <c r="B271" s="8">
        <v>21250</v>
      </c>
      <c r="C271" s="10">
        <v>-984658.82352941181</v>
      </c>
      <c r="F271">
        <v>128.03861342694199</v>
      </c>
      <c r="G271" s="14" t="s">
        <v>51</v>
      </c>
    </row>
    <row r="272" spans="1:7" x14ac:dyDescent="0.3">
      <c r="A272" s="6">
        <v>30103</v>
      </c>
      <c r="B272" s="8">
        <v>24250</v>
      </c>
      <c r="C272" s="10">
        <v>-1152288.6597938144</v>
      </c>
      <c r="F272">
        <v>124.95319604172232</v>
      </c>
      <c r="G272" s="14" t="s">
        <v>51</v>
      </c>
    </row>
    <row r="273" spans="1:7" x14ac:dyDescent="0.3">
      <c r="A273" s="6">
        <v>30133</v>
      </c>
      <c r="B273" s="8">
        <v>58500</v>
      </c>
      <c r="C273" s="10">
        <v>-477504.27350427356</v>
      </c>
      <c r="F273">
        <v>137.22707423580749</v>
      </c>
      <c r="G273" s="14" t="s">
        <v>51</v>
      </c>
    </row>
    <row r="274" spans="1:7" x14ac:dyDescent="0.3">
      <c r="A274" s="6">
        <v>30164</v>
      </c>
      <c r="B274" s="8">
        <v>49000</v>
      </c>
      <c r="C274" s="10">
        <v>-935571.42857142875</v>
      </c>
      <c r="F274">
        <v>152.10745195009503</v>
      </c>
      <c r="G274" s="14" t="s">
        <v>51</v>
      </c>
    </row>
    <row r="275" spans="1:7" x14ac:dyDescent="0.3">
      <c r="A275" s="6">
        <v>30195</v>
      </c>
      <c r="B275" s="8">
        <v>47500</v>
      </c>
      <c r="C275" s="10">
        <v>-721515.78947368427</v>
      </c>
      <c r="F275">
        <v>175.4431973145914</v>
      </c>
      <c r="G275" s="14" t="s">
        <v>51</v>
      </c>
    </row>
    <row r="276" spans="1:7" x14ac:dyDescent="0.3">
      <c r="A276" s="6">
        <v>30225</v>
      </c>
      <c r="B276" s="8">
        <v>55000</v>
      </c>
      <c r="C276" s="10">
        <v>-692509.09090909094</v>
      </c>
      <c r="F276">
        <v>193.31879460745463</v>
      </c>
      <c r="G276" s="14" t="s">
        <v>51</v>
      </c>
    </row>
    <row r="277" spans="1:7" x14ac:dyDescent="0.3">
      <c r="A277" s="6">
        <v>30256</v>
      </c>
      <c r="B277" s="8">
        <v>63500</v>
      </c>
      <c r="C277" s="10">
        <v>-667795.27559055132</v>
      </c>
      <c r="F277">
        <v>204.64170134073055</v>
      </c>
      <c r="G277" s="14" t="s">
        <v>51</v>
      </c>
    </row>
    <row r="278" spans="1:7" x14ac:dyDescent="0.3">
      <c r="A278" s="6">
        <v>30286</v>
      </c>
      <c r="B278" s="8">
        <v>68000</v>
      </c>
      <c r="C278" s="10">
        <v>-696191.17647058831</v>
      </c>
      <c r="F278">
        <v>209.73060253250694</v>
      </c>
      <c r="G278" s="14" t="s">
        <v>51</v>
      </c>
    </row>
    <row r="279" spans="1:7" x14ac:dyDescent="0.3">
      <c r="A279" s="6">
        <v>30317</v>
      </c>
      <c r="B279" s="8">
        <v>69250</v>
      </c>
      <c r="C279" s="10">
        <v>-830902.52707581222</v>
      </c>
      <c r="F279">
        <v>220.95671981776778</v>
      </c>
      <c r="G279" s="14" t="s">
        <v>52</v>
      </c>
    </row>
    <row r="280" spans="1:7" x14ac:dyDescent="0.3">
      <c r="A280" s="6">
        <v>30348</v>
      </c>
      <c r="B280" s="8">
        <v>80000</v>
      </c>
      <c r="C280" s="10">
        <v>-917250</v>
      </c>
      <c r="F280">
        <v>244.58387422472359</v>
      </c>
      <c r="G280" s="14" t="s">
        <v>52</v>
      </c>
    </row>
    <row r="281" spans="1:7" x14ac:dyDescent="0.3">
      <c r="A281" s="6">
        <v>30376</v>
      </c>
      <c r="B281" s="8">
        <v>93250</v>
      </c>
      <c r="C281" s="10">
        <v>-885040.21447721182</v>
      </c>
      <c r="F281">
        <v>266.11570247933798</v>
      </c>
      <c r="G281" s="14" t="s">
        <v>52</v>
      </c>
    </row>
    <row r="282" spans="1:7" x14ac:dyDescent="0.3">
      <c r="A282" s="6">
        <v>30407</v>
      </c>
      <c r="B282" s="8">
        <v>93500</v>
      </c>
      <c r="C282" s="10">
        <v>-966951.87165775406</v>
      </c>
      <c r="F282">
        <v>287.49338974087755</v>
      </c>
      <c r="G282" s="14" t="s">
        <v>52</v>
      </c>
    </row>
    <row r="283" spans="1:7" x14ac:dyDescent="0.3">
      <c r="A283" s="6">
        <v>30437</v>
      </c>
      <c r="B283" s="8">
        <v>98500</v>
      </c>
      <c r="C283" s="10">
        <v>-553908.62944162439</v>
      </c>
      <c r="F283">
        <v>310.04425630171289</v>
      </c>
      <c r="G283" s="14" t="s">
        <v>52</v>
      </c>
    </row>
    <row r="284" spans="1:7" x14ac:dyDescent="0.3">
      <c r="A284" s="6">
        <v>30468</v>
      </c>
      <c r="B284" s="8">
        <v>11.5</v>
      </c>
      <c r="C284" s="10">
        <v>-219130.4347826087</v>
      </c>
      <c r="F284">
        <v>340.19736059921479</v>
      </c>
      <c r="G284" s="14" t="s">
        <v>52</v>
      </c>
    </row>
    <row r="285" spans="1:7" x14ac:dyDescent="0.3">
      <c r="A285" s="6">
        <v>30498</v>
      </c>
      <c r="B285" s="8">
        <v>14.75</v>
      </c>
      <c r="C285" s="10">
        <v>-58101.694915254244</v>
      </c>
      <c r="F285">
        <v>325.78105026333321</v>
      </c>
      <c r="G285" s="14" t="s">
        <v>52</v>
      </c>
    </row>
    <row r="286" spans="1:7" x14ac:dyDescent="0.3">
      <c r="A286" s="6">
        <v>30529</v>
      </c>
      <c r="B286" s="8">
        <v>19.3</v>
      </c>
      <c r="C286" s="10">
        <v>-230621.76165803109</v>
      </c>
      <c r="F286">
        <v>335.26526972804299</v>
      </c>
      <c r="G286" s="14" t="s">
        <v>52</v>
      </c>
    </row>
    <row r="287" spans="1:7" x14ac:dyDescent="0.3">
      <c r="A287" s="6">
        <v>30560</v>
      </c>
      <c r="B287" s="8">
        <v>25.9</v>
      </c>
      <c r="C287" s="10">
        <v>-388996.13899613905</v>
      </c>
      <c r="F287">
        <v>351.25295148145324</v>
      </c>
      <c r="G287" s="14" t="s">
        <v>52</v>
      </c>
    </row>
    <row r="288" spans="1:7" x14ac:dyDescent="0.3">
      <c r="A288" s="6">
        <v>30590</v>
      </c>
      <c r="B288" s="8">
        <v>24.1</v>
      </c>
      <c r="C288" s="10">
        <v>-306514.52282157674</v>
      </c>
      <c r="F288">
        <v>368.40148698884815</v>
      </c>
      <c r="G288" s="14" t="s">
        <v>52</v>
      </c>
    </row>
    <row r="289" spans="1:7" x14ac:dyDescent="0.3">
      <c r="A289" s="6">
        <v>30621</v>
      </c>
      <c r="B289" s="8">
        <v>24.15</v>
      </c>
      <c r="C289" s="10">
        <v>-195942.02898550729</v>
      </c>
      <c r="F289">
        <v>401.59346829756856</v>
      </c>
      <c r="G289" s="14" t="s">
        <v>52</v>
      </c>
    </row>
    <row r="290" spans="1:7" x14ac:dyDescent="0.3">
      <c r="A290" s="6">
        <v>30651</v>
      </c>
      <c r="B290" s="8">
        <v>25.65</v>
      </c>
      <c r="C290" s="10">
        <v>-1154307.9922027292</v>
      </c>
      <c r="F290">
        <v>433.69368380617857</v>
      </c>
      <c r="G290" s="14" t="s">
        <v>52</v>
      </c>
    </row>
    <row r="291" spans="1:7" x14ac:dyDescent="0.3">
      <c r="A291" s="6">
        <v>30682</v>
      </c>
      <c r="B291" s="8">
        <v>35.25</v>
      </c>
      <c r="C291" s="10">
        <v>-471886.52482269506</v>
      </c>
      <c r="F291">
        <v>417.86136740004719</v>
      </c>
      <c r="G291" s="14" t="s">
        <v>53</v>
      </c>
    </row>
    <row r="292" spans="1:7" x14ac:dyDescent="0.3">
      <c r="A292" s="6">
        <v>30713</v>
      </c>
      <c r="B292" s="8">
        <v>44.85</v>
      </c>
      <c r="C292" s="10">
        <v>-273266.44370122632</v>
      </c>
      <c r="F292">
        <v>435.78903306822775</v>
      </c>
      <c r="G292" s="14" t="s">
        <v>53</v>
      </c>
    </row>
    <row r="293" spans="1:7" x14ac:dyDescent="0.3">
      <c r="A293" s="6">
        <v>30742</v>
      </c>
      <c r="B293" s="8">
        <v>52.85</v>
      </c>
      <c r="C293" s="10">
        <v>-112771.99621570484</v>
      </c>
      <c r="F293">
        <v>479.19488337095669</v>
      </c>
      <c r="G293" s="14" t="s">
        <v>53</v>
      </c>
    </row>
    <row r="294" spans="1:7" x14ac:dyDescent="0.3">
      <c r="A294" s="6">
        <v>30773</v>
      </c>
      <c r="B294" s="8">
        <v>58.4</v>
      </c>
      <c r="C294" s="10">
        <v>143544.52054794523</v>
      </c>
      <c r="F294">
        <v>522.48379392698689</v>
      </c>
      <c r="G294" s="14" t="s">
        <v>53</v>
      </c>
    </row>
    <row r="295" spans="1:7" x14ac:dyDescent="0.3">
      <c r="A295" s="6">
        <v>30803</v>
      </c>
      <c r="B295" s="8">
        <v>65.650000000000006</v>
      </c>
      <c r="C295" s="10">
        <v>266488.95658796653</v>
      </c>
      <c r="F295">
        <v>568.23087752229083</v>
      </c>
      <c r="G295" s="14" t="s">
        <v>53</v>
      </c>
    </row>
    <row r="296" spans="1:7" x14ac:dyDescent="0.3">
      <c r="A296" s="6">
        <v>30834</v>
      </c>
      <c r="B296" s="8">
        <v>73.650000000000006</v>
      </c>
      <c r="C296" s="10">
        <v>395302.10454854037</v>
      </c>
      <c r="F296">
        <v>580.21607022282194</v>
      </c>
      <c r="G296" s="14" t="s">
        <v>53</v>
      </c>
    </row>
    <row r="297" spans="1:7" x14ac:dyDescent="0.3">
      <c r="A297" s="6">
        <v>30864</v>
      </c>
      <c r="B297" s="8">
        <v>82.25</v>
      </c>
      <c r="C297" s="10">
        <v>404145.89665653504</v>
      </c>
      <c r="F297">
        <v>615.50378287498438</v>
      </c>
      <c r="G297" s="14" t="s">
        <v>53</v>
      </c>
    </row>
    <row r="298" spans="1:7" x14ac:dyDescent="0.3">
      <c r="A298" s="6">
        <v>30895</v>
      </c>
      <c r="B298" s="8">
        <v>108.5</v>
      </c>
      <c r="C298" s="10">
        <v>117889.40092165901</v>
      </c>
      <c r="F298">
        <v>649.66711051930736</v>
      </c>
      <c r="G298" s="14" t="s">
        <v>53</v>
      </c>
    </row>
    <row r="299" spans="1:7" x14ac:dyDescent="0.3">
      <c r="A299" s="6">
        <v>30926</v>
      </c>
      <c r="B299" s="8">
        <v>121.8</v>
      </c>
      <c r="C299" s="10">
        <v>204367.81609195401</v>
      </c>
      <c r="F299">
        <v>687.83019664106769</v>
      </c>
      <c r="G299" s="14" t="s">
        <v>53</v>
      </c>
    </row>
    <row r="300" spans="1:7" x14ac:dyDescent="0.3">
      <c r="A300" s="6">
        <v>30956</v>
      </c>
      <c r="B300" s="8">
        <v>139.25</v>
      </c>
      <c r="C300" s="10">
        <v>416459.60502693005</v>
      </c>
      <c r="F300">
        <v>703.67965367965223</v>
      </c>
      <c r="G300" s="14" t="s">
        <v>53</v>
      </c>
    </row>
    <row r="301" spans="1:7" x14ac:dyDescent="0.3">
      <c r="A301" s="6">
        <v>30987</v>
      </c>
      <c r="B301" s="8">
        <v>180.5</v>
      </c>
      <c r="C301" s="10">
        <v>170526.31578947368</v>
      </c>
      <c r="F301">
        <v>674.96066803824203</v>
      </c>
      <c r="G301" s="14" t="s">
        <v>53</v>
      </c>
    </row>
    <row r="302" spans="1:7" x14ac:dyDescent="0.3">
      <c r="A302" s="6">
        <v>31017</v>
      </c>
      <c r="B302" s="8">
        <v>205</v>
      </c>
      <c r="C302" s="10">
        <v>-406053.65853658546</v>
      </c>
      <c r="F302">
        <v>687.98005243946295</v>
      </c>
      <c r="G302" s="14" t="s">
        <v>53</v>
      </c>
    </row>
    <row r="303" spans="1:7" x14ac:dyDescent="0.3">
      <c r="A303" s="6">
        <v>31048</v>
      </c>
      <c r="B303" s="8">
        <v>266</v>
      </c>
      <c r="C303" s="10">
        <v>-144593.98496240602</v>
      </c>
      <c r="F303">
        <v>776.19917770671543</v>
      </c>
      <c r="G303" s="14" t="s">
        <v>54</v>
      </c>
    </row>
    <row r="304" spans="1:7" x14ac:dyDescent="0.3">
      <c r="A304" s="6">
        <v>31079</v>
      </c>
      <c r="B304" s="8">
        <v>356</v>
      </c>
      <c r="C304" s="10">
        <v>-267581.46067415731</v>
      </c>
      <c r="F304">
        <v>804.29687499999932</v>
      </c>
      <c r="G304" s="14" t="s">
        <v>54</v>
      </c>
    </row>
    <row r="305" spans="1:7" x14ac:dyDescent="0.3">
      <c r="A305" s="6">
        <v>31107</v>
      </c>
      <c r="B305" s="8">
        <v>464</v>
      </c>
      <c r="C305" s="10">
        <v>-262346.9827586207</v>
      </c>
      <c r="F305">
        <v>850.9581032802854</v>
      </c>
      <c r="G305" s="14" t="s">
        <v>54</v>
      </c>
    </row>
    <row r="306" spans="1:7" x14ac:dyDescent="0.3">
      <c r="A306" s="6">
        <v>31138</v>
      </c>
      <c r="B306" s="8">
        <v>557.5</v>
      </c>
      <c r="C306" s="10">
        <v>-36855.605381165922</v>
      </c>
      <c r="F306">
        <v>938.91477117018098</v>
      </c>
      <c r="G306" s="14" t="s">
        <v>54</v>
      </c>
    </row>
    <row r="307" spans="1:7" x14ac:dyDescent="0.3">
      <c r="A307" s="6">
        <v>31168</v>
      </c>
      <c r="B307" s="8">
        <v>673</v>
      </c>
      <c r="C307" s="10">
        <v>331121.84249628533</v>
      </c>
      <c r="F307">
        <v>1010.0187265917606</v>
      </c>
      <c r="G307" s="14" t="s">
        <v>54</v>
      </c>
    </row>
    <row r="308" spans="1:7" x14ac:dyDescent="0.3">
      <c r="A308" s="6">
        <v>31199</v>
      </c>
      <c r="B308" s="8">
        <v>0.85499999999999998</v>
      </c>
      <c r="C308" s="10">
        <v>199368.42105263157</v>
      </c>
      <c r="F308">
        <v>1128.9060948977617</v>
      </c>
      <c r="G308" s="14" t="s">
        <v>54</v>
      </c>
    </row>
    <row r="309" spans="1:7" x14ac:dyDescent="0.3">
      <c r="A309" s="6">
        <v>31229</v>
      </c>
      <c r="B309" s="8">
        <v>0.95</v>
      </c>
      <c r="C309" s="10">
        <v>628557.89473684214</v>
      </c>
      <c r="F309">
        <v>1003.2225579053346</v>
      </c>
      <c r="G309" s="14" t="s">
        <v>54</v>
      </c>
    </row>
    <row r="310" spans="1:7" x14ac:dyDescent="0.3">
      <c r="A310" s="6">
        <v>31260</v>
      </c>
      <c r="B310" s="8">
        <v>0.95</v>
      </c>
      <c r="C310" s="10">
        <v>955092.63157894742</v>
      </c>
      <c r="F310">
        <v>825.67290613471926</v>
      </c>
      <c r="G310" s="14" t="s">
        <v>54</v>
      </c>
    </row>
    <row r="311" spans="1:7" x14ac:dyDescent="0.3">
      <c r="A311" s="6">
        <v>31291</v>
      </c>
      <c r="B311" s="8">
        <v>0.9</v>
      </c>
      <c r="C311" s="10">
        <v>1013120</v>
      </c>
      <c r="F311">
        <v>640.2249598286013</v>
      </c>
      <c r="G311" s="14" t="s">
        <v>54</v>
      </c>
    </row>
    <row r="312" spans="1:7" x14ac:dyDescent="0.3">
      <c r="A312" s="6">
        <v>31321</v>
      </c>
      <c r="B312" s="8">
        <v>0.93</v>
      </c>
      <c r="C312" s="10">
        <v>1229462.3655913977</v>
      </c>
      <c r="F312">
        <v>532.37274441152715</v>
      </c>
      <c r="G312" s="14" t="s">
        <v>54</v>
      </c>
    </row>
    <row r="313" spans="1:7" x14ac:dyDescent="0.3">
      <c r="A313" s="6">
        <v>31352</v>
      </c>
      <c r="B313" s="8">
        <v>0.86499999999999999</v>
      </c>
      <c r="C313" s="10">
        <v>1547757.2254335261</v>
      </c>
      <c r="F313">
        <v>463.0514562348713</v>
      </c>
      <c r="G313" s="14" t="s">
        <v>54</v>
      </c>
    </row>
    <row r="314" spans="1:7" x14ac:dyDescent="0.3">
      <c r="A314" s="6">
        <v>31382</v>
      </c>
      <c r="B314" s="8">
        <v>0.875</v>
      </c>
      <c r="C314" s="10">
        <v>-993070.85714285728</v>
      </c>
      <c r="F314">
        <v>385.41788999804334</v>
      </c>
      <c r="G314" s="14" t="s">
        <v>54</v>
      </c>
    </row>
    <row r="315" spans="1:7" x14ac:dyDescent="0.3">
      <c r="A315" s="6">
        <v>31413</v>
      </c>
      <c r="B315" s="8">
        <v>0.88500000000000001</v>
      </c>
      <c r="C315" s="10">
        <v>-710316.38418079098</v>
      </c>
      <c r="F315">
        <v>299.6350364963501</v>
      </c>
      <c r="G315" s="14" t="s">
        <v>55</v>
      </c>
    </row>
    <row r="316" spans="1:7" x14ac:dyDescent="0.3">
      <c r="A316" s="6">
        <v>31444</v>
      </c>
      <c r="B316" s="8">
        <v>0.86499999999999999</v>
      </c>
      <c r="C316" s="10">
        <v>-739036.99421965319</v>
      </c>
      <c r="F316">
        <v>236.71706263498876</v>
      </c>
      <c r="G316" s="14" t="s">
        <v>55</v>
      </c>
    </row>
    <row r="317" spans="1:7" x14ac:dyDescent="0.3">
      <c r="A317" s="6">
        <v>31472</v>
      </c>
      <c r="B317" s="8">
        <v>0.92500000000000004</v>
      </c>
      <c r="C317" s="10">
        <v>-956665.94594594603</v>
      </c>
      <c r="F317">
        <v>178.58606557377112</v>
      </c>
      <c r="G317" s="14" t="s">
        <v>55</v>
      </c>
    </row>
    <row r="318" spans="1:7" x14ac:dyDescent="0.3">
      <c r="A318" s="6">
        <v>31503</v>
      </c>
      <c r="B318" s="8">
        <v>0.91</v>
      </c>
      <c r="C318" s="10">
        <v>-664514.28571428568</v>
      </c>
      <c r="F318">
        <v>125.34951200211157</v>
      </c>
      <c r="G318" s="14" t="s">
        <v>55</v>
      </c>
    </row>
    <row r="319" spans="1:7" x14ac:dyDescent="0.3">
      <c r="A319" s="6">
        <v>31533</v>
      </c>
      <c r="B319" s="8">
        <v>0.89</v>
      </c>
      <c r="C319" s="10">
        <v>-442262.92134831467</v>
      </c>
      <c r="F319">
        <v>87.410375369041986</v>
      </c>
      <c r="G319" s="14" t="s">
        <v>55</v>
      </c>
    </row>
    <row r="320" spans="1:7" x14ac:dyDescent="0.3">
      <c r="A320" s="6">
        <v>31564</v>
      </c>
      <c r="B320" s="8">
        <v>0.88</v>
      </c>
      <c r="C320" s="10">
        <v>-554560.22727272729</v>
      </c>
      <c r="F320">
        <v>50.09693053311792</v>
      </c>
      <c r="G320" s="14" t="s">
        <v>55</v>
      </c>
    </row>
    <row r="321" spans="1:7" x14ac:dyDescent="0.3">
      <c r="A321" s="6">
        <v>31594</v>
      </c>
      <c r="B321" s="8">
        <v>0.92500000000000004</v>
      </c>
      <c r="C321" s="10">
        <v>-441265.94594594598</v>
      </c>
      <c r="F321">
        <v>50.920432070592405</v>
      </c>
      <c r="G321" s="14" t="s">
        <v>55</v>
      </c>
    </row>
    <row r="322" spans="1:7" x14ac:dyDescent="0.3">
      <c r="A322" s="6">
        <v>31625</v>
      </c>
      <c r="B322" s="8">
        <v>1.165</v>
      </c>
      <c r="C322" s="10">
        <v>-286363.94849785411</v>
      </c>
      <c r="F322">
        <v>59.27675276752764</v>
      </c>
      <c r="G322" s="14" t="s">
        <v>55</v>
      </c>
    </row>
    <row r="323" spans="1:7" x14ac:dyDescent="0.3">
      <c r="A323" s="6">
        <v>31656</v>
      </c>
      <c r="B323" s="8">
        <v>1.2130000000000001</v>
      </c>
      <c r="C323" s="10">
        <v>-295488.04616652924</v>
      </c>
      <c r="F323">
        <v>67.452966714905955</v>
      </c>
      <c r="G323" s="14" t="s">
        <v>55</v>
      </c>
    </row>
    <row r="324" spans="1:7" x14ac:dyDescent="0.3">
      <c r="A324" s="6">
        <v>31686</v>
      </c>
      <c r="B324" s="8">
        <v>1.2649999999999999</v>
      </c>
      <c r="C324" s="10">
        <v>-351658.49802371545</v>
      </c>
      <c r="F324">
        <v>74.219193639977604</v>
      </c>
      <c r="G324" s="14" t="s">
        <v>55</v>
      </c>
    </row>
    <row r="325" spans="1:7" x14ac:dyDescent="0.3">
      <c r="A325" s="6">
        <v>31717</v>
      </c>
      <c r="B325" s="8">
        <v>1.425</v>
      </c>
      <c r="C325" s="10">
        <v>-576633.68421052629</v>
      </c>
      <c r="F325">
        <v>79.198446817362395</v>
      </c>
      <c r="G325" s="14" t="s">
        <v>55</v>
      </c>
    </row>
    <row r="326" spans="1:7" x14ac:dyDescent="0.3">
      <c r="A326" s="6">
        <v>31747</v>
      </c>
      <c r="B326" s="8">
        <v>1.6679999999999999</v>
      </c>
      <c r="C326" s="10">
        <v>-704928.65707434062</v>
      </c>
      <c r="F326">
        <v>81.90860215053759</v>
      </c>
      <c r="G326" s="14" t="s">
        <v>55</v>
      </c>
    </row>
    <row r="327" spans="1:7" x14ac:dyDescent="0.3">
      <c r="A327" s="6">
        <v>31778</v>
      </c>
      <c r="B327" s="8">
        <v>1.613</v>
      </c>
      <c r="C327" s="10">
        <v>-682775.57346559211</v>
      </c>
      <c r="F327">
        <v>89.954337899543631</v>
      </c>
      <c r="G327" s="14" t="s">
        <v>56</v>
      </c>
    </row>
    <row r="328" spans="1:7" x14ac:dyDescent="0.3">
      <c r="A328" s="6">
        <v>31809</v>
      </c>
      <c r="B328" s="8">
        <v>1.72</v>
      </c>
      <c r="C328" s="10">
        <v>-801328.48837209307</v>
      </c>
      <c r="F328">
        <v>98.845413726748461</v>
      </c>
      <c r="G328" s="14" t="s">
        <v>56</v>
      </c>
    </row>
    <row r="329" spans="1:7" x14ac:dyDescent="0.3">
      <c r="A329" s="6">
        <v>31837</v>
      </c>
      <c r="B329" s="8">
        <v>2.0350000000000001</v>
      </c>
      <c r="C329" s="10">
        <v>-669592.13759213756</v>
      </c>
      <c r="F329">
        <v>105.71288463896002</v>
      </c>
      <c r="G329" s="14" t="s">
        <v>56</v>
      </c>
    </row>
    <row r="330" spans="1:7" x14ac:dyDescent="0.3">
      <c r="A330" s="6">
        <v>31868</v>
      </c>
      <c r="B330" s="8">
        <v>2.0699999999999998</v>
      </c>
      <c r="C330" s="10">
        <v>-898471.4975845411</v>
      </c>
      <c r="F330">
        <v>102.97319442818637</v>
      </c>
      <c r="G330" s="14" t="s">
        <v>56</v>
      </c>
    </row>
    <row r="331" spans="1:7" x14ac:dyDescent="0.3">
      <c r="A331" s="6">
        <v>31898</v>
      </c>
      <c r="B331" s="8">
        <v>2.06</v>
      </c>
      <c r="C331" s="10">
        <v>-794171.35922330094</v>
      </c>
      <c r="F331">
        <v>103.21818386407102</v>
      </c>
      <c r="G331" s="14" t="s">
        <v>56</v>
      </c>
    </row>
    <row r="332" spans="1:7" x14ac:dyDescent="0.3">
      <c r="A332" s="6">
        <v>31929</v>
      </c>
      <c r="B332" s="8">
        <v>2.145</v>
      </c>
      <c r="C332" s="10">
        <v>-1047351.5151515151</v>
      </c>
      <c r="F332">
        <v>109.98816058551255</v>
      </c>
      <c r="G332" s="14" t="s">
        <v>56</v>
      </c>
    </row>
    <row r="333" spans="1:7" x14ac:dyDescent="0.3">
      <c r="A333" s="6">
        <v>31959</v>
      </c>
      <c r="B333" s="8">
        <v>2.5529999999999999</v>
      </c>
      <c r="C333" s="10">
        <v>-971328.24128476321</v>
      </c>
      <c r="F333">
        <v>116.53225806451579</v>
      </c>
      <c r="G333" s="14" t="s">
        <v>56</v>
      </c>
    </row>
    <row r="334" spans="1:7" x14ac:dyDescent="0.3">
      <c r="A334" s="6">
        <v>31990</v>
      </c>
      <c r="B334" s="8">
        <v>3.0830000000000002</v>
      </c>
      <c r="C334" s="10">
        <v>-806468.69931884529</v>
      </c>
      <c r="F334">
        <v>126.39236400704274</v>
      </c>
      <c r="G334" s="14" t="s">
        <v>56</v>
      </c>
    </row>
    <row r="335" spans="1:7" x14ac:dyDescent="0.3">
      <c r="A335" s="6">
        <v>32021</v>
      </c>
      <c r="B335" s="8">
        <v>3.625</v>
      </c>
      <c r="C335" s="10">
        <v>-873231.72413793125</v>
      </c>
      <c r="F335">
        <v>135.76181833895072</v>
      </c>
      <c r="G335" s="14" t="s">
        <v>56</v>
      </c>
    </row>
    <row r="336" spans="1:7" x14ac:dyDescent="0.3">
      <c r="A336" s="6">
        <v>32051</v>
      </c>
      <c r="B336" s="8">
        <v>4.0449999999999999</v>
      </c>
      <c r="C336" s="10">
        <v>-653538.68974042032</v>
      </c>
      <c r="F336">
        <v>165.80834419817333</v>
      </c>
      <c r="G336" s="14" t="s">
        <v>56</v>
      </c>
    </row>
    <row r="337" spans="1:7" x14ac:dyDescent="0.3">
      <c r="A337" s="6">
        <v>32082</v>
      </c>
      <c r="B337" s="8">
        <v>4.335</v>
      </c>
      <c r="C337" s="10">
        <v>-636547.63552479807</v>
      </c>
      <c r="F337">
        <v>178.36248258783431</v>
      </c>
      <c r="G337" s="14" t="s">
        <v>56</v>
      </c>
    </row>
    <row r="338" spans="1:7" x14ac:dyDescent="0.3">
      <c r="A338" s="6">
        <v>32112</v>
      </c>
      <c r="B338" s="8">
        <v>5.0949999999999998</v>
      </c>
      <c r="C338" s="10">
        <v>-4013107.5564278709</v>
      </c>
      <c r="F338">
        <v>174.78941924043218</v>
      </c>
      <c r="G338" s="14" t="s">
        <v>56</v>
      </c>
    </row>
    <row r="339" spans="1:7" x14ac:dyDescent="0.3">
      <c r="A339" s="6">
        <v>32143</v>
      </c>
      <c r="B339" s="8">
        <v>5.4850000000000003</v>
      </c>
      <c r="C339" s="10">
        <v>-3902537.1011850499</v>
      </c>
      <c r="F339">
        <v>178.64010989011044</v>
      </c>
      <c r="G339" s="14" t="s">
        <v>57</v>
      </c>
    </row>
    <row r="340" spans="1:7" x14ac:dyDescent="0.3">
      <c r="A340" s="6">
        <v>32174</v>
      </c>
      <c r="B340" s="8">
        <v>6.165</v>
      </c>
      <c r="C340" s="10">
        <v>-3471339.0105433911</v>
      </c>
      <c r="F340">
        <v>189.03225806451508</v>
      </c>
      <c r="G340" s="14" t="s">
        <v>57</v>
      </c>
    </row>
    <row r="341" spans="1:7" x14ac:dyDescent="0.3">
      <c r="A341" s="6">
        <v>32203</v>
      </c>
      <c r="B341" s="8">
        <v>6.3849999999999998</v>
      </c>
      <c r="C341" s="10">
        <v>-3311234.142521535</v>
      </c>
      <c r="F341">
        <v>206.37663885578007</v>
      </c>
      <c r="G341" s="14" t="s">
        <v>57</v>
      </c>
    </row>
    <row r="342" spans="1:7" x14ac:dyDescent="0.3">
      <c r="A342" s="6">
        <v>32234</v>
      </c>
      <c r="B342" s="8">
        <v>7.3150000000000004</v>
      </c>
      <c r="C342" s="10">
        <v>-2794440.8749145595</v>
      </c>
      <c r="F342">
        <v>247.57785467128107</v>
      </c>
      <c r="G342" s="14" t="s">
        <v>57</v>
      </c>
    </row>
    <row r="343" spans="1:7" x14ac:dyDescent="0.3">
      <c r="A343" s="6">
        <v>32264</v>
      </c>
      <c r="B343" s="8">
        <v>9.19</v>
      </c>
      <c r="C343" s="10">
        <v>-2048454.0805223067</v>
      </c>
      <c r="F343">
        <v>286.15725359911471</v>
      </c>
      <c r="G343" s="14" t="s">
        <v>57</v>
      </c>
    </row>
    <row r="344" spans="1:7" x14ac:dyDescent="0.3">
      <c r="A344" s="6">
        <v>32295</v>
      </c>
      <c r="B344" s="8">
        <v>11.35</v>
      </c>
      <c r="C344" s="10">
        <v>-1287894.8017621147</v>
      </c>
      <c r="F344">
        <v>321.68118913377771</v>
      </c>
      <c r="G344" s="14" t="s">
        <v>57</v>
      </c>
    </row>
    <row r="345" spans="1:7" x14ac:dyDescent="0.3">
      <c r="A345" s="6">
        <v>32325</v>
      </c>
      <c r="B345" s="8">
        <v>12.57</v>
      </c>
      <c r="C345" s="10">
        <v>-766562.76849642</v>
      </c>
      <c r="F345">
        <v>381.23836126629459</v>
      </c>
      <c r="G345" s="14" t="s">
        <v>57</v>
      </c>
    </row>
    <row r="346" spans="1:7" x14ac:dyDescent="0.3">
      <c r="A346" s="6">
        <v>32356</v>
      </c>
      <c r="B346" s="8">
        <v>14.395</v>
      </c>
      <c r="C346" s="10">
        <v>87304.619659604039</v>
      </c>
      <c r="F346">
        <v>439.99181334424821</v>
      </c>
      <c r="G346" s="14" t="s">
        <v>57</v>
      </c>
    </row>
    <row r="347" spans="1:7" x14ac:dyDescent="0.3">
      <c r="A347" s="6">
        <v>32387</v>
      </c>
      <c r="B347" s="8">
        <v>14.83</v>
      </c>
      <c r="C347" s="10">
        <v>250305.12474713431</v>
      </c>
      <c r="F347">
        <v>440.13929618768344</v>
      </c>
      <c r="G347" s="14" t="s">
        <v>57</v>
      </c>
    </row>
    <row r="348" spans="1:7" x14ac:dyDescent="0.3">
      <c r="A348" s="6">
        <v>32417</v>
      </c>
      <c r="B348" s="8">
        <v>15.1</v>
      </c>
      <c r="C348" s="10">
        <v>317183.1788079468</v>
      </c>
      <c r="F348">
        <v>392.33599019006959</v>
      </c>
      <c r="G348" s="14" t="s">
        <v>57</v>
      </c>
    </row>
    <row r="349" spans="1:7" x14ac:dyDescent="0.3">
      <c r="A349" s="6">
        <v>32448</v>
      </c>
      <c r="B349" s="8">
        <v>15.59</v>
      </c>
      <c r="C349" s="10">
        <v>152043.1686978832</v>
      </c>
      <c r="F349">
        <v>371.97664720600557</v>
      </c>
      <c r="G349" s="14" t="s">
        <v>57</v>
      </c>
    </row>
    <row r="350" spans="1:7" x14ac:dyDescent="0.3">
      <c r="A350" s="6">
        <v>32478</v>
      </c>
      <c r="B350" s="8">
        <v>16.38</v>
      </c>
      <c r="C350" s="10">
        <v>773393.71184371179</v>
      </c>
      <c r="F350">
        <v>387.73863941919649</v>
      </c>
      <c r="G350" s="14" t="s">
        <v>57</v>
      </c>
    </row>
    <row r="351" spans="1:7" x14ac:dyDescent="0.3">
      <c r="A351" s="6">
        <v>32509</v>
      </c>
      <c r="B351" s="8">
        <v>17.635000000000002</v>
      </c>
      <c r="C351" s="10">
        <v>596087.32633966545</v>
      </c>
      <c r="F351">
        <v>386.98545723440844</v>
      </c>
      <c r="G351" s="14" t="s">
        <v>58</v>
      </c>
    </row>
    <row r="352" spans="1:7" x14ac:dyDescent="0.3">
      <c r="A352" s="6">
        <v>32540</v>
      </c>
      <c r="B352" s="8">
        <v>28.1</v>
      </c>
      <c r="C352" s="10">
        <v>-183523.13167259787</v>
      </c>
      <c r="F352">
        <v>383.30357142857292</v>
      </c>
      <c r="G352" s="14" t="s">
        <v>58</v>
      </c>
    </row>
    <row r="353" spans="1:7" x14ac:dyDescent="0.3">
      <c r="A353" s="6">
        <v>32568</v>
      </c>
      <c r="B353" s="8">
        <v>48.4</v>
      </c>
      <c r="C353" s="10">
        <v>-261384.2975206612</v>
      </c>
      <c r="F353">
        <v>392.78350515464035</v>
      </c>
      <c r="G353" s="14" t="s">
        <v>58</v>
      </c>
    </row>
    <row r="354" spans="1:7" x14ac:dyDescent="0.3">
      <c r="A354" s="6">
        <v>32599</v>
      </c>
      <c r="B354" s="8">
        <v>80.25</v>
      </c>
      <c r="C354" s="10">
        <v>-41408.099688473536</v>
      </c>
      <c r="F354">
        <v>460.61058569769352</v>
      </c>
      <c r="G354" s="14" t="s">
        <v>58</v>
      </c>
    </row>
    <row r="355" spans="1:7" x14ac:dyDescent="0.3">
      <c r="A355" s="6">
        <v>32629</v>
      </c>
      <c r="B355" s="8">
        <v>225</v>
      </c>
      <c r="C355" s="10">
        <v>549128.88888888899</v>
      </c>
      <c r="F355">
        <v>764.65443074275788</v>
      </c>
      <c r="G355" s="14" t="s">
        <v>58</v>
      </c>
    </row>
    <row r="356" spans="1:7" x14ac:dyDescent="0.3">
      <c r="A356" s="6">
        <v>32660</v>
      </c>
      <c r="B356" s="8">
        <v>535</v>
      </c>
      <c r="C356" s="10">
        <v>273448.5981308411</v>
      </c>
      <c r="F356">
        <v>1472.0064997991049</v>
      </c>
      <c r="G356" s="14" t="s">
        <v>58</v>
      </c>
    </row>
    <row r="357" spans="1:7" x14ac:dyDescent="0.3">
      <c r="A357" s="6">
        <v>32690</v>
      </c>
      <c r="B357" s="8">
        <v>655</v>
      </c>
      <c r="C357" s="10">
        <v>1361148.0916030535</v>
      </c>
      <c r="F357">
        <v>3611.2704090341103</v>
      </c>
      <c r="G357" s="14" t="s">
        <v>58</v>
      </c>
    </row>
    <row r="358" spans="1:7" x14ac:dyDescent="0.3">
      <c r="A358" s="6">
        <v>32721</v>
      </c>
      <c r="B358" s="8">
        <v>695.5</v>
      </c>
      <c r="C358" s="10">
        <v>1737621.8547807334</v>
      </c>
      <c r="F358">
        <v>3909.1191318218803</v>
      </c>
      <c r="G358" s="14" t="s">
        <v>58</v>
      </c>
    </row>
    <row r="359" spans="1:7" x14ac:dyDescent="0.3">
      <c r="A359" s="6">
        <v>32752</v>
      </c>
      <c r="B359" s="8">
        <v>647</v>
      </c>
      <c r="C359" s="10">
        <v>2413666.1514683152</v>
      </c>
      <c r="F359">
        <v>3825.0900701533537</v>
      </c>
      <c r="G359" s="14" t="s">
        <v>58</v>
      </c>
    </row>
    <row r="360" spans="1:7" x14ac:dyDescent="0.3">
      <c r="A360" s="6">
        <v>32782</v>
      </c>
      <c r="B360" s="8">
        <v>720.5</v>
      </c>
      <c r="C360" s="10">
        <v>2316610.6870229007</v>
      </c>
      <c r="F360">
        <v>3702.7583214573474</v>
      </c>
      <c r="G360" s="14" t="s">
        <v>58</v>
      </c>
    </row>
    <row r="361" spans="1:7" x14ac:dyDescent="0.3">
      <c r="A361" s="6">
        <v>32813</v>
      </c>
      <c r="B361" s="8">
        <v>1007.5</v>
      </c>
      <c r="C361" s="10">
        <v>1379278.4119106699</v>
      </c>
      <c r="F361">
        <v>3731.8668085471527</v>
      </c>
      <c r="G361" s="14" t="s">
        <v>58</v>
      </c>
    </row>
    <row r="362" spans="1:7" x14ac:dyDescent="0.3">
      <c r="A362" s="6">
        <v>32843</v>
      </c>
      <c r="B362" s="8">
        <v>1940</v>
      </c>
      <c r="C362" s="10">
        <v>741572.68041237118</v>
      </c>
      <c r="F362">
        <v>4923.5679834478742</v>
      </c>
      <c r="G362" s="14" t="s">
        <v>58</v>
      </c>
    </row>
    <row r="363" spans="1:7" x14ac:dyDescent="0.3">
      <c r="A363" s="6">
        <v>32874</v>
      </c>
      <c r="B363" s="8">
        <v>1860</v>
      </c>
      <c r="C363" s="10">
        <v>-9853666.666666666</v>
      </c>
      <c r="F363">
        <v>8165.2226000224136</v>
      </c>
      <c r="G363" s="14" t="s">
        <v>59</v>
      </c>
    </row>
    <row r="364" spans="1:7" x14ac:dyDescent="0.3">
      <c r="A364" s="6">
        <v>32905</v>
      </c>
      <c r="B364" s="8">
        <v>5840</v>
      </c>
      <c r="C364" s="10">
        <v>-7923498.2876712335</v>
      </c>
      <c r="F364">
        <v>12085.387037789082</v>
      </c>
      <c r="G364" s="14" t="s">
        <v>59</v>
      </c>
    </row>
    <row r="365" spans="1:7" x14ac:dyDescent="0.3">
      <c r="A365" s="6">
        <v>32933</v>
      </c>
      <c r="B365" s="8">
        <v>4645</v>
      </c>
      <c r="C365" s="10">
        <v>-7410970.9364908496</v>
      </c>
      <c r="F365">
        <v>20262.793126197535</v>
      </c>
      <c r="G365" s="14" t="s">
        <v>59</v>
      </c>
    </row>
    <row r="366" spans="1:7" x14ac:dyDescent="0.3">
      <c r="A366" s="6">
        <v>32964</v>
      </c>
      <c r="B366" s="8">
        <v>4925</v>
      </c>
      <c r="C366" s="10">
        <v>-6285805.0761421323</v>
      </c>
      <c r="F366">
        <v>16904.23225791625</v>
      </c>
      <c r="G366" s="14" t="s">
        <v>59</v>
      </c>
    </row>
    <row r="367" spans="1:7" x14ac:dyDescent="0.3">
      <c r="A367" s="6">
        <v>32994</v>
      </c>
      <c r="B367" s="8">
        <v>4995</v>
      </c>
      <c r="C367" s="10">
        <v>-6175601.6016016016</v>
      </c>
      <c r="F367">
        <v>10724.347820003415</v>
      </c>
      <c r="G367" s="14" t="s">
        <v>59</v>
      </c>
    </row>
    <row r="368" spans="1:7" x14ac:dyDescent="0.3">
      <c r="A368" s="6">
        <v>33025</v>
      </c>
      <c r="B368" s="8">
        <v>5310</v>
      </c>
      <c r="C368" s="10">
        <v>-5229785.3107344629</v>
      </c>
      <c r="F368">
        <v>5648.3881640186046</v>
      </c>
      <c r="G368" s="14" t="s">
        <v>59</v>
      </c>
    </row>
    <row r="369" spans="1:7" x14ac:dyDescent="0.3">
      <c r="A369" s="6">
        <v>33055</v>
      </c>
      <c r="B369" s="8">
        <v>5465</v>
      </c>
      <c r="C369" s="10">
        <v>-5187376.0292772185</v>
      </c>
      <c r="F369">
        <v>2047.6528722080855</v>
      </c>
      <c r="G369" s="14" t="s">
        <v>59</v>
      </c>
    </row>
    <row r="370" spans="1:7" x14ac:dyDescent="0.3">
      <c r="A370" s="6">
        <v>33086</v>
      </c>
      <c r="B370" s="8">
        <v>6265</v>
      </c>
      <c r="C370" s="10">
        <v>-5181280.1276935358</v>
      </c>
      <c r="F370">
        <v>1696.7717122336971</v>
      </c>
      <c r="G370" s="14" t="s">
        <v>59</v>
      </c>
    </row>
    <row r="371" spans="1:7" x14ac:dyDescent="0.3">
      <c r="A371" s="6">
        <v>33117</v>
      </c>
      <c r="B371" s="8">
        <v>5725</v>
      </c>
      <c r="C371" s="10">
        <v>-4747896.9432314411</v>
      </c>
      <c r="F371">
        <v>1800.6455037780877</v>
      </c>
      <c r="G371" s="14" t="s">
        <v>59</v>
      </c>
    </row>
    <row r="372" spans="1:7" x14ac:dyDescent="0.3">
      <c r="A372" s="6">
        <v>33147</v>
      </c>
      <c r="B372" s="8">
        <v>5565</v>
      </c>
      <c r="C372" s="10">
        <v>-4428684.6361185983</v>
      </c>
      <c r="F372">
        <v>1838.3565261670092</v>
      </c>
      <c r="G372" s="14" t="s">
        <v>59</v>
      </c>
    </row>
    <row r="373" spans="1:7" x14ac:dyDescent="0.3">
      <c r="A373" s="6">
        <v>33178</v>
      </c>
      <c r="B373" s="8">
        <v>5195</v>
      </c>
      <c r="C373" s="10">
        <v>-3656446.5832531285</v>
      </c>
      <c r="F373">
        <v>1832.1987943267895</v>
      </c>
      <c r="G373" s="14" t="s">
        <v>59</v>
      </c>
    </row>
    <row r="374" spans="1:7" x14ac:dyDescent="0.3">
      <c r="A374" s="6">
        <v>33208</v>
      </c>
      <c r="B374" s="8">
        <v>5815</v>
      </c>
      <c r="C374" s="10">
        <v>-1398496.9905417024</v>
      </c>
      <c r="F374">
        <v>1343.9288142282046</v>
      </c>
      <c r="G374" s="14" t="s">
        <v>59</v>
      </c>
    </row>
    <row r="375" spans="1:7" x14ac:dyDescent="0.3">
      <c r="A375" s="6">
        <v>33239</v>
      </c>
      <c r="B375" s="8">
        <v>9250</v>
      </c>
      <c r="C375" s="10">
        <v>-4085112.4324324322</v>
      </c>
      <c r="F375">
        <v>767.77309916945683</v>
      </c>
      <c r="G375" s="14" t="s">
        <v>60</v>
      </c>
    </row>
    <row r="376" spans="1:7" x14ac:dyDescent="0.3">
      <c r="A376" s="6">
        <v>33270</v>
      </c>
      <c r="B376" s="8">
        <v>10275</v>
      </c>
      <c r="C376" s="10">
        <v>-4170346.4720194642</v>
      </c>
      <c r="F376">
        <v>582.04857300689139</v>
      </c>
      <c r="G376" s="14" t="s">
        <v>60</v>
      </c>
    </row>
    <row r="377" spans="1:7" x14ac:dyDescent="0.3">
      <c r="A377" s="6">
        <v>33298</v>
      </c>
      <c r="B377" s="8">
        <v>9630</v>
      </c>
      <c r="C377" s="10">
        <v>-4897857.7362409141</v>
      </c>
      <c r="F377">
        <v>287.34678194718566</v>
      </c>
      <c r="G377" s="14" t="s">
        <v>60</v>
      </c>
    </row>
    <row r="378" spans="1:7" x14ac:dyDescent="0.3">
      <c r="A378" s="6">
        <v>33329</v>
      </c>
      <c r="B378" s="8">
        <v>9832.5</v>
      </c>
      <c r="C378" s="10">
        <v>-4490741.927281973</v>
      </c>
      <c r="F378">
        <v>266.95895034540831</v>
      </c>
      <c r="G378" s="14" t="s">
        <v>60</v>
      </c>
    </row>
    <row r="379" spans="1:7" x14ac:dyDescent="0.3">
      <c r="A379" s="6">
        <v>33359</v>
      </c>
      <c r="B379" s="8">
        <v>9922.5</v>
      </c>
      <c r="C379" s="10">
        <v>-3949045.09952129</v>
      </c>
      <c r="F379">
        <v>232.06481356271303</v>
      </c>
      <c r="G379" s="14" t="s">
        <v>60</v>
      </c>
    </row>
    <row r="380" spans="1:7" x14ac:dyDescent="0.3">
      <c r="A380" s="6">
        <v>33390</v>
      </c>
      <c r="B380" s="8">
        <v>9992.5</v>
      </c>
      <c r="C380" s="10">
        <v>-3461281.9614711036</v>
      </c>
      <c r="F380">
        <v>200.65321682901609</v>
      </c>
      <c r="G380" s="14" t="s">
        <v>60</v>
      </c>
    </row>
    <row r="381" spans="1:7" x14ac:dyDescent="0.3">
      <c r="A381" s="6">
        <v>33420</v>
      </c>
      <c r="B381" s="8">
        <v>9972.5</v>
      </c>
      <c r="C381" s="10">
        <v>-3355928.8042115821</v>
      </c>
      <c r="F381">
        <v>178.31455049388899</v>
      </c>
      <c r="G381" s="14" t="s">
        <v>60</v>
      </c>
    </row>
    <row r="382" spans="1:7" x14ac:dyDescent="0.3">
      <c r="A382" s="6">
        <v>33451</v>
      </c>
      <c r="B382" s="8">
        <v>9972.5</v>
      </c>
      <c r="C382" s="10">
        <v>-2775857.6084231636</v>
      </c>
      <c r="F382">
        <v>144.44313489411346</v>
      </c>
      <c r="G382" s="14" t="s">
        <v>60</v>
      </c>
    </row>
    <row r="383" spans="1:7" x14ac:dyDescent="0.3">
      <c r="A383" s="6">
        <v>33482</v>
      </c>
      <c r="B383" s="8">
        <v>9902.5</v>
      </c>
      <c r="C383" s="10">
        <v>-2038245.8975006312</v>
      </c>
      <c r="F383">
        <v>115.04734363179345</v>
      </c>
      <c r="G383" s="14" t="s">
        <v>60</v>
      </c>
    </row>
    <row r="384" spans="1:7" x14ac:dyDescent="0.3">
      <c r="A384" s="6">
        <v>33512</v>
      </c>
      <c r="B384" s="8">
        <v>9912.5</v>
      </c>
      <c r="C384" s="10">
        <v>-1986914.5018915511</v>
      </c>
      <c r="F384">
        <v>102.38775343713672</v>
      </c>
      <c r="G384" s="14" t="s">
        <v>60</v>
      </c>
    </row>
    <row r="385" spans="1:7" x14ac:dyDescent="0.3">
      <c r="A385" s="6">
        <v>33543</v>
      </c>
      <c r="B385" s="8">
        <v>9908.5</v>
      </c>
      <c r="C385" s="10">
        <v>-1477333.6024625322</v>
      </c>
      <c r="F385">
        <v>91.348384508181496</v>
      </c>
      <c r="G385" s="14" t="s">
        <v>60</v>
      </c>
    </row>
    <row r="386" spans="1:7" x14ac:dyDescent="0.3">
      <c r="A386" s="6">
        <v>33573</v>
      </c>
      <c r="B386" s="8">
        <v>10027.5</v>
      </c>
      <c r="C386" s="10">
        <v>361024.18349538767</v>
      </c>
      <c r="F386">
        <v>83.986926771981047</v>
      </c>
      <c r="G386" s="14" t="s">
        <v>60</v>
      </c>
    </row>
    <row r="387" spans="1:7" x14ac:dyDescent="0.3">
      <c r="A387" s="7">
        <v>33604</v>
      </c>
      <c r="B387" s="9">
        <v>0.99050000000000005</v>
      </c>
      <c r="C387" s="10">
        <v>586741.03987884906</v>
      </c>
      <c r="F387">
        <v>76.032817299364382</v>
      </c>
      <c r="G387" s="14" t="s">
        <v>61</v>
      </c>
    </row>
    <row r="388" spans="1:7" x14ac:dyDescent="0.3">
      <c r="A388" s="6">
        <v>33635</v>
      </c>
      <c r="B388" s="8">
        <v>0.9899</v>
      </c>
      <c r="C388" s="10">
        <v>457886.65521769878</v>
      </c>
      <c r="F388">
        <v>41.604908778459105</v>
      </c>
      <c r="G388" s="14" t="s">
        <v>61</v>
      </c>
    </row>
    <row r="389" spans="1:7" x14ac:dyDescent="0.3">
      <c r="A389" s="6">
        <v>33664</v>
      </c>
      <c r="B389" s="8">
        <v>0.99339999999999995</v>
      </c>
      <c r="C389" s="10">
        <v>1181581.4374874169</v>
      </c>
      <c r="F389">
        <v>30.200884114303218</v>
      </c>
      <c r="G389" s="14" t="s">
        <v>61</v>
      </c>
    </row>
    <row r="390" spans="1:7" x14ac:dyDescent="0.3">
      <c r="A390" s="6">
        <v>33695</v>
      </c>
      <c r="B390" s="8">
        <v>0.98950000000000005</v>
      </c>
      <c r="C390" s="10">
        <v>1545116.7256189995</v>
      </c>
      <c r="F390">
        <v>24.988667685647179</v>
      </c>
      <c r="G390" s="14" t="s">
        <v>61</v>
      </c>
    </row>
    <row r="391" spans="1:7" x14ac:dyDescent="0.3">
      <c r="A391" s="6">
        <v>33725</v>
      </c>
      <c r="B391" s="8">
        <v>0.98950000000000005</v>
      </c>
      <c r="C391" s="10">
        <v>2234777.1601819098</v>
      </c>
      <c r="F391">
        <v>22.397286490095869</v>
      </c>
      <c r="G391" s="14" t="s">
        <v>61</v>
      </c>
    </row>
    <row r="392" spans="1:7" x14ac:dyDescent="0.3">
      <c r="A392" s="6">
        <v>33756</v>
      </c>
      <c r="B392" s="8">
        <v>0.99150000000000005</v>
      </c>
      <c r="C392" s="10">
        <v>2000292.486132123</v>
      </c>
      <c r="F392">
        <v>19.620359321323953</v>
      </c>
      <c r="G392" s="14" t="s">
        <v>61</v>
      </c>
    </row>
    <row r="393" spans="1:7" x14ac:dyDescent="0.3">
      <c r="A393" s="6">
        <v>33786</v>
      </c>
      <c r="B393" s="8">
        <v>0.9919</v>
      </c>
      <c r="C393" s="10">
        <v>2462703.9016029839</v>
      </c>
      <c r="F393">
        <v>18.61502438042826</v>
      </c>
      <c r="G393" s="14" t="s">
        <v>61</v>
      </c>
    </row>
    <row r="394" spans="1:7" x14ac:dyDescent="0.3">
      <c r="A394" s="6">
        <v>33817</v>
      </c>
      <c r="B394" s="8">
        <v>0.99099999999999999</v>
      </c>
      <c r="C394" s="10">
        <v>2520451.0595358224</v>
      </c>
      <c r="F394">
        <v>18.84424221514227</v>
      </c>
      <c r="G394" s="14" t="s">
        <v>61</v>
      </c>
    </row>
    <row r="395" spans="1:7" x14ac:dyDescent="0.3">
      <c r="A395" s="6">
        <v>33848</v>
      </c>
      <c r="B395" s="8">
        <v>0.99109999999999998</v>
      </c>
      <c r="C395" s="10">
        <v>3544647.3615175057</v>
      </c>
      <c r="F395">
        <v>17.988576934054112</v>
      </c>
      <c r="G395" s="14" t="s">
        <v>61</v>
      </c>
    </row>
    <row r="396" spans="1:7" x14ac:dyDescent="0.3">
      <c r="A396" s="6">
        <v>33878</v>
      </c>
      <c r="B396" s="8">
        <v>0.99109999999999998</v>
      </c>
      <c r="C396" s="10">
        <v>8116621.9352234891</v>
      </c>
      <c r="F396">
        <v>17.889738890625949</v>
      </c>
      <c r="G396" s="14" t="s">
        <v>61</v>
      </c>
    </row>
    <row r="397" spans="1:7" x14ac:dyDescent="0.3">
      <c r="A397" s="6">
        <v>33909</v>
      </c>
      <c r="B397" s="8">
        <v>0.99280000000000002</v>
      </c>
      <c r="C397" s="10">
        <v>7892071.9178082189</v>
      </c>
      <c r="F397">
        <v>17.97432176014031</v>
      </c>
      <c r="G397" s="14" t="s">
        <v>61</v>
      </c>
    </row>
    <row r="398" spans="1:7" x14ac:dyDescent="0.3">
      <c r="A398" s="6">
        <v>33939</v>
      </c>
      <c r="B398" s="8">
        <v>0.99729999999999996</v>
      </c>
      <c r="C398" s="10">
        <v>8680529.4294595402</v>
      </c>
      <c r="F398">
        <v>17.545880582493069</v>
      </c>
      <c r="G398" s="14" t="s">
        <v>61</v>
      </c>
    </row>
    <row r="399" spans="1:7" x14ac:dyDescent="0.3">
      <c r="A399" s="6">
        <v>33970</v>
      </c>
      <c r="B399" s="8">
        <v>0.99909999999999999</v>
      </c>
      <c r="C399" s="10">
        <v>7935140.6265639076</v>
      </c>
      <c r="F399">
        <v>15.024513263510531</v>
      </c>
      <c r="G399" s="14" t="s">
        <v>62</v>
      </c>
    </row>
    <row r="400" spans="1:7" x14ac:dyDescent="0.3">
      <c r="A400" s="6">
        <v>34001</v>
      </c>
      <c r="B400" s="8">
        <v>0.99909999999999999</v>
      </c>
      <c r="C400" s="10">
        <v>8098890.0010009008</v>
      </c>
      <c r="F400">
        <v>13.421544173981381</v>
      </c>
      <c r="G400" s="14" t="s">
        <v>62</v>
      </c>
    </row>
    <row r="401" spans="1:7" x14ac:dyDescent="0.3">
      <c r="A401" s="6">
        <v>34029</v>
      </c>
      <c r="B401" s="8">
        <v>0.99970000000000003</v>
      </c>
      <c r="C401" s="10">
        <v>8048476.5429628883</v>
      </c>
      <c r="F401">
        <v>11.924343207603005</v>
      </c>
      <c r="G401" s="14" t="s">
        <v>62</v>
      </c>
    </row>
    <row r="402" spans="1:7" x14ac:dyDescent="0.3">
      <c r="A402" s="6">
        <v>34060</v>
      </c>
      <c r="B402" s="8">
        <v>0.99780000000000002</v>
      </c>
      <c r="C402" s="10">
        <v>7532404.2894367604</v>
      </c>
      <c r="F402">
        <v>11.657566059464642</v>
      </c>
      <c r="G402" s="14" t="s">
        <v>62</v>
      </c>
    </row>
    <row r="403" spans="1:7" x14ac:dyDescent="0.3">
      <c r="A403" s="6">
        <v>34090</v>
      </c>
      <c r="B403" s="8">
        <v>1.0001</v>
      </c>
      <c r="C403" s="10">
        <v>7752246.775322468</v>
      </c>
      <c r="F403">
        <v>12.338007887915857</v>
      </c>
      <c r="G403" s="14" t="s">
        <v>62</v>
      </c>
    </row>
    <row r="404" spans="1:7" x14ac:dyDescent="0.3">
      <c r="A404" s="6">
        <v>34121</v>
      </c>
      <c r="B404" s="8">
        <v>0.99829999999999997</v>
      </c>
      <c r="C404" s="10">
        <v>7798263.0471802065</v>
      </c>
      <c r="F404">
        <v>12.265798644338034</v>
      </c>
      <c r="G404" s="14" t="s">
        <v>62</v>
      </c>
    </row>
    <row r="405" spans="1:7" x14ac:dyDescent="0.3">
      <c r="A405" s="6">
        <v>34151</v>
      </c>
      <c r="B405" s="8">
        <v>0.99960000000000004</v>
      </c>
      <c r="C405" s="10">
        <v>8984083.6334533803</v>
      </c>
      <c r="F405">
        <v>10.712941015763612</v>
      </c>
      <c r="G405" s="14" t="s">
        <v>62</v>
      </c>
    </row>
    <row r="406" spans="1:7" x14ac:dyDescent="0.3">
      <c r="A406" s="6">
        <v>34182</v>
      </c>
      <c r="B406" s="8">
        <v>1.0013000000000001</v>
      </c>
      <c r="C406" s="10">
        <v>10459020.273644261</v>
      </c>
      <c r="F406">
        <v>9.0978879855171169</v>
      </c>
      <c r="G406" s="14" t="s">
        <v>62</v>
      </c>
    </row>
    <row r="407" spans="1:7" x14ac:dyDescent="0.3">
      <c r="A407" s="6">
        <v>34213</v>
      </c>
      <c r="B407" s="8">
        <v>1.0013000000000001</v>
      </c>
      <c r="C407" s="10">
        <v>9481273.3446519524</v>
      </c>
      <c r="F407">
        <v>8.8714957636216951</v>
      </c>
      <c r="G407" s="14" t="s">
        <v>62</v>
      </c>
    </row>
    <row r="408" spans="1:7" x14ac:dyDescent="0.3">
      <c r="A408" s="6">
        <v>34243</v>
      </c>
      <c r="B408" s="8">
        <v>0.99909999999999999</v>
      </c>
      <c r="C408" s="10">
        <v>9738437.5938344505</v>
      </c>
      <c r="F408">
        <v>8.1182598338931591</v>
      </c>
      <c r="G408" s="14" t="s">
        <v>62</v>
      </c>
    </row>
    <row r="409" spans="1:7" x14ac:dyDescent="0.3">
      <c r="A409" s="6">
        <v>34274</v>
      </c>
      <c r="B409" s="8">
        <v>0.99750000000000005</v>
      </c>
      <c r="C409" s="10">
        <v>9614983.458646616</v>
      </c>
      <c r="F409">
        <v>7.6836970880321598</v>
      </c>
      <c r="G409" s="14" t="s">
        <v>62</v>
      </c>
    </row>
    <row r="410" spans="1:7" x14ac:dyDescent="0.3">
      <c r="A410" s="6">
        <v>34304</v>
      </c>
      <c r="B410" s="8">
        <v>0.99839999999999995</v>
      </c>
      <c r="C410" s="10">
        <v>11651512.419871796</v>
      </c>
      <c r="F410">
        <v>7.3649715926901171</v>
      </c>
      <c r="G410" s="14" t="s">
        <v>62</v>
      </c>
    </row>
    <row r="411" spans="1:7" x14ac:dyDescent="0.3">
      <c r="A411" s="6">
        <v>34335</v>
      </c>
      <c r="B411" s="8">
        <v>0.99839999999999995</v>
      </c>
      <c r="C411" s="10">
        <v>11682528.044871796</v>
      </c>
      <c r="F411">
        <v>6.5858873242004456</v>
      </c>
      <c r="G411" s="14" t="s">
        <v>63</v>
      </c>
    </row>
    <row r="412" spans="1:7" x14ac:dyDescent="0.3">
      <c r="A412" s="6">
        <v>34366</v>
      </c>
      <c r="B412" s="8">
        <v>1.0015000000000001</v>
      </c>
      <c r="C412" s="10">
        <v>11386137.793310035</v>
      </c>
      <c r="F412">
        <v>5.809250238253294</v>
      </c>
      <c r="G412" s="14" t="s">
        <v>63</v>
      </c>
    </row>
    <row r="413" spans="1:7" x14ac:dyDescent="0.3">
      <c r="A413" s="6">
        <v>34394</v>
      </c>
      <c r="B413" s="8">
        <v>1.0011000000000001</v>
      </c>
      <c r="C413" s="10">
        <v>10634155.429028068</v>
      </c>
      <c r="F413">
        <v>5.1660452015136249</v>
      </c>
      <c r="G413" s="14" t="s">
        <v>63</v>
      </c>
    </row>
    <row r="414" spans="1:7" x14ac:dyDescent="0.3">
      <c r="A414" s="6">
        <v>34425</v>
      </c>
      <c r="B414" s="8">
        <v>0.99860000000000004</v>
      </c>
      <c r="C414" s="10">
        <v>10197848.988584017</v>
      </c>
      <c r="F414">
        <v>4.3314338255824758</v>
      </c>
      <c r="G414" s="14" t="s">
        <v>63</v>
      </c>
    </row>
    <row r="415" spans="1:7" x14ac:dyDescent="0.3">
      <c r="A415" s="6">
        <v>34455</v>
      </c>
      <c r="B415" s="8">
        <v>0.99850000000000005</v>
      </c>
      <c r="C415" s="10">
        <v>10600112.168252379</v>
      </c>
      <c r="F415">
        <v>3.3632166908730943</v>
      </c>
      <c r="G415" s="14" t="s">
        <v>63</v>
      </c>
    </row>
    <row r="416" spans="1:7" x14ac:dyDescent="0.3">
      <c r="A416" s="6">
        <v>34486</v>
      </c>
      <c r="B416" s="8">
        <v>0.99739999999999995</v>
      </c>
      <c r="C416" s="10">
        <v>10669858.632444356</v>
      </c>
      <c r="F416">
        <v>3.0221735841164943</v>
      </c>
      <c r="G416" s="14" t="s">
        <v>63</v>
      </c>
    </row>
    <row r="417" spans="1:7" x14ac:dyDescent="0.3">
      <c r="A417" s="6">
        <v>34516</v>
      </c>
      <c r="B417" s="8">
        <v>0.99839999999999995</v>
      </c>
      <c r="C417" s="10">
        <v>11043017.828525642</v>
      </c>
      <c r="F417">
        <v>3.6399096319801538</v>
      </c>
      <c r="G417" s="14" t="s">
        <v>63</v>
      </c>
    </row>
    <row r="418" spans="1:7" x14ac:dyDescent="0.3">
      <c r="A418" s="6">
        <v>34547</v>
      </c>
      <c r="B418" s="8">
        <v>0.99909999999999999</v>
      </c>
      <c r="C418" s="10">
        <v>10853506.155539986</v>
      </c>
      <c r="F418">
        <v>3.8370857423303262</v>
      </c>
      <c r="G418" s="14" t="s">
        <v>63</v>
      </c>
    </row>
    <row r="419" spans="1:7" x14ac:dyDescent="0.3">
      <c r="A419" s="6">
        <v>34578</v>
      </c>
      <c r="B419" s="8">
        <v>0.99929999999999997</v>
      </c>
      <c r="C419" s="10">
        <v>10195812.068447914</v>
      </c>
      <c r="F419">
        <v>3.6932407971002279</v>
      </c>
      <c r="G419" s="14" t="s">
        <v>63</v>
      </c>
    </row>
    <row r="420" spans="1:7" x14ac:dyDescent="0.3">
      <c r="A420" s="6">
        <v>34608</v>
      </c>
      <c r="B420" s="8">
        <v>0.999</v>
      </c>
      <c r="C420" s="10">
        <v>10034291.291291291</v>
      </c>
      <c r="F420">
        <v>3.440786206899582</v>
      </c>
      <c r="G420" s="14" t="s">
        <v>63</v>
      </c>
    </row>
    <row r="421" spans="1:7" x14ac:dyDescent="0.3">
      <c r="A421" s="6">
        <v>34639</v>
      </c>
      <c r="B421" s="8">
        <v>0.99990000000000001</v>
      </c>
      <c r="C421" s="10">
        <v>10078074.807480749</v>
      </c>
      <c r="F421">
        <v>3.6154222664129376</v>
      </c>
      <c r="G421" s="14" t="s">
        <v>63</v>
      </c>
    </row>
    <row r="422" spans="1:7" x14ac:dyDescent="0.3">
      <c r="A422" s="6">
        <v>34669</v>
      </c>
      <c r="B422" s="8">
        <v>1.0014000000000001</v>
      </c>
      <c r="C422" s="10">
        <v>11913655.881765528</v>
      </c>
      <c r="F422">
        <v>3.8543824356611411</v>
      </c>
      <c r="G422" s="14" t="s">
        <v>63</v>
      </c>
    </row>
    <row r="423" spans="1:7" x14ac:dyDescent="0.3">
      <c r="A423" s="6">
        <v>34700</v>
      </c>
      <c r="B423" s="8">
        <v>1.0005999999999999</v>
      </c>
      <c r="C423" s="10">
        <v>9634339.9105436727</v>
      </c>
      <c r="F423">
        <v>5.0426107549585097</v>
      </c>
      <c r="G423" s="14" t="s">
        <v>64</v>
      </c>
    </row>
    <row r="424" spans="1:7" x14ac:dyDescent="0.3">
      <c r="A424" s="6">
        <v>34731</v>
      </c>
      <c r="B424" s="8">
        <v>1.0017</v>
      </c>
      <c r="C424" s="10">
        <v>8852929.164101027</v>
      </c>
      <c r="F424">
        <v>5.0434467189404586</v>
      </c>
      <c r="G424" s="14" t="s">
        <v>64</v>
      </c>
    </row>
    <row r="425" spans="1:7" x14ac:dyDescent="0.3">
      <c r="A425" s="6">
        <v>34759</v>
      </c>
      <c r="B425" s="8">
        <v>1.0008999999999999</v>
      </c>
      <c r="C425" s="10">
        <v>5836975.7333899485</v>
      </c>
      <c r="F425">
        <v>4.4259398527526361</v>
      </c>
      <c r="G425" s="14" t="s">
        <v>64</v>
      </c>
    </row>
    <row r="426" spans="1:7" x14ac:dyDescent="0.3">
      <c r="A426" s="6">
        <v>34790</v>
      </c>
      <c r="B426" s="8">
        <v>1.0011000000000001</v>
      </c>
      <c r="C426" s="10">
        <v>5456116.4364199387</v>
      </c>
      <c r="F426">
        <v>4.6487794466137045</v>
      </c>
      <c r="G426" s="14" t="s">
        <v>64</v>
      </c>
    </row>
    <row r="427" spans="1:7" x14ac:dyDescent="0.3">
      <c r="A427" s="6">
        <v>34820</v>
      </c>
      <c r="B427" s="8">
        <v>0.99860000000000004</v>
      </c>
      <c r="C427" s="10">
        <v>4918560.2410775069</v>
      </c>
      <c r="F427">
        <v>4.3092423670429314</v>
      </c>
      <c r="G427" s="14" t="s">
        <v>64</v>
      </c>
    </row>
    <row r="428" spans="1:7" x14ac:dyDescent="0.3">
      <c r="A428" s="6">
        <v>34851</v>
      </c>
      <c r="B428" s="8">
        <v>0.99890000000000001</v>
      </c>
      <c r="C428" s="10">
        <v>6734554.1024526982</v>
      </c>
      <c r="F428">
        <v>3.6931442963259675</v>
      </c>
      <c r="G428" s="14" t="s">
        <v>64</v>
      </c>
    </row>
    <row r="429" spans="1:7" x14ac:dyDescent="0.3">
      <c r="A429" s="6">
        <v>34881</v>
      </c>
      <c r="B429" s="8">
        <v>0.99939999999999996</v>
      </c>
      <c r="C429" s="10">
        <v>7055826.4149089446</v>
      </c>
      <c r="F429">
        <v>3.1614139751014347</v>
      </c>
      <c r="G429" s="14" t="s">
        <v>64</v>
      </c>
    </row>
    <row r="430" spans="1:7" x14ac:dyDescent="0.3">
      <c r="A430" s="6">
        <v>34912</v>
      </c>
      <c r="B430" s="8">
        <v>0.99839999999999995</v>
      </c>
      <c r="C430" s="10">
        <v>5835400.1040264424</v>
      </c>
      <c r="F430">
        <v>2.6995230661016612</v>
      </c>
      <c r="G430" s="14" t="s">
        <v>64</v>
      </c>
    </row>
    <row r="431" spans="1:7" x14ac:dyDescent="0.3">
      <c r="A431" s="6">
        <v>34943</v>
      </c>
      <c r="B431" s="8">
        <v>0.99890000000000001</v>
      </c>
      <c r="C431" s="10">
        <v>6949078.8998097898</v>
      </c>
      <c r="F431">
        <v>2.1691425090547778</v>
      </c>
      <c r="G431" s="14" t="s">
        <v>64</v>
      </c>
    </row>
    <row r="432" spans="1:7" x14ac:dyDescent="0.3">
      <c r="A432" s="6">
        <v>34973</v>
      </c>
      <c r="B432" s="8">
        <v>1.0003</v>
      </c>
      <c r="C432" s="10">
        <v>6402222.8346895939</v>
      </c>
      <c r="F432">
        <v>2.1890286364562916</v>
      </c>
      <c r="G432" s="14" t="s">
        <v>64</v>
      </c>
    </row>
    <row r="433" spans="1:7" x14ac:dyDescent="0.3">
      <c r="A433" s="6">
        <v>35004</v>
      </c>
      <c r="B433" s="8">
        <v>0.99919999999999998</v>
      </c>
      <c r="C433" s="10">
        <v>6566772.796246998</v>
      </c>
      <c r="F433">
        <v>1.725623309450719</v>
      </c>
      <c r="G433" s="14" t="s">
        <v>64</v>
      </c>
    </row>
    <row r="434" spans="1:7" x14ac:dyDescent="0.3">
      <c r="A434" s="6">
        <v>35034</v>
      </c>
      <c r="B434" s="8">
        <v>1.0016</v>
      </c>
      <c r="C434" s="10">
        <v>9937903.3546325881</v>
      </c>
      <c r="F434">
        <v>1.6077590443448031</v>
      </c>
      <c r="G434" s="14" t="s">
        <v>64</v>
      </c>
    </row>
    <row r="435" spans="1:7" x14ac:dyDescent="0.3">
      <c r="A435" s="6">
        <v>35065</v>
      </c>
      <c r="B435" s="8">
        <v>0.99919999999999998</v>
      </c>
      <c r="C435" s="10">
        <v>8781752.9649619684</v>
      </c>
      <c r="F435">
        <v>1</v>
      </c>
      <c r="G435" s="14" t="s">
        <v>65</v>
      </c>
    </row>
    <row r="436" spans="1:7" x14ac:dyDescent="0.3">
      <c r="A436" s="6">
        <v>35096</v>
      </c>
      <c r="B436" s="8">
        <v>0.99980000000000002</v>
      </c>
      <c r="C436" s="10">
        <v>9656938.5739247855</v>
      </c>
      <c r="F436">
        <v>1</v>
      </c>
      <c r="G436" s="14" t="s">
        <v>65</v>
      </c>
    </row>
    <row r="437" spans="1:7" x14ac:dyDescent="0.3">
      <c r="A437" s="6">
        <v>35125</v>
      </c>
      <c r="B437" s="8">
        <v>0.99970000000000003</v>
      </c>
      <c r="C437" s="10">
        <v>9252755.8267480247</v>
      </c>
      <c r="F437">
        <v>1</v>
      </c>
      <c r="G437" s="14" t="s">
        <v>65</v>
      </c>
    </row>
    <row r="438" spans="1:7" x14ac:dyDescent="0.3">
      <c r="A438" s="6">
        <v>35156</v>
      </c>
      <c r="B438" s="8">
        <v>0.99950000000000006</v>
      </c>
      <c r="C438" s="10">
        <v>8405154.5772886444</v>
      </c>
      <c r="F438">
        <v>1</v>
      </c>
      <c r="G438" s="14" t="s">
        <v>65</v>
      </c>
    </row>
    <row r="439" spans="1:7" x14ac:dyDescent="0.3">
      <c r="A439" s="6">
        <v>35186</v>
      </c>
      <c r="B439" s="8">
        <v>1</v>
      </c>
      <c r="C439" s="10">
        <v>8092962</v>
      </c>
      <c r="F439">
        <v>1</v>
      </c>
      <c r="G439" s="14" t="s">
        <v>65</v>
      </c>
    </row>
    <row r="440" spans="1:7" x14ac:dyDescent="0.3">
      <c r="A440" s="6">
        <v>35217</v>
      </c>
      <c r="B440" s="8">
        <v>1.0005999999999999</v>
      </c>
      <c r="C440" s="10">
        <v>9851138.3170097955</v>
      </c>
      <c r="F440">
        <v>1</v>
      </c>
      <c r="G440" s="14" t="s">
        <v>65</v>
      </c>
    </row>
    <row r="441" spans="1:7" x14ac:dyDescent="0.3">
      <c r="A441" s="6">
        <v>35247</v>
      </c>
      <c r="B441" s="8">
        <v>1.0012000000000001</v>
      </c>
      <c r="C441" s="10">
        <v>8478608.6695964839</v>
      </c>
      <c r="F441">
        <v>1</v>
      </c>
      <c r="G441" s="14" t="s">
        <v>65</v>
      </c>
    </row>
    <row r="442" spans="1:7" x14ac:dyDescent="0.3">
      <c r="A442" s="6">
        <v>35278</v>
      </c>
      <c r="B442" s="8">
        <v>1.0001</v>
      </c>
      <c r="C442" s="10">
        <v>8090228.9771022899</v>
      </c>
      <c r="F442">
        <v>1</v>
      </c>
      <c r="G442" s="14" t="s">
        <v>65</v>
      </c>
    </row>
    <row r="443" spans="1:7" x14ac:dyDescent="0.3">
      <c r="A443" s="6">
        <v>35309</v>
      </c>
      <c r="B443" s="8">
        <v>1.0002</v>
      </c>
      <c r="C443" s="10">
        <v>8384176.1647670465</v>
      </c>
      <c r="F443">
        <v>1</v>
      </c>
      <c r="G443" s="14" t="s">
        <v>65</v>
      </c>
    </row>
    <row r="444" spans="1:7" x14ac:dyDescent="0.3">
      <c r="A444" s="6">
        <v>35339</v>
      </c>
      <c r="B444" s="8">
        <v>0.99950000000000006</v>
      </c>
      <c r="C444" s="10">
        <v>7554269.1345672831</v>
      </c>
      <c r="F444">
        <v>1</v>
      </c>
      <c r="G444" s="14" t="s">
        <v>65</v>
      </c>
    </row>
    <row r="445" spans="1:7" x14ac:dyDescent="0.3">
      <c r="A445" s="6">
        <v>35370</v>
      </c>
      <c r="B445" s="8">
        <v>0.99890000000000001</v>
      </c>
      <c r="C445" s="10">
        <v>7834626.0886975676</v>
      </c>
      <c r="F445">
        <v>1</v>
      </c>
      <c r="G445" s="14" t="s">
        <v>65</v>
      </c>
    </row>
    <row r="446" spans="1:7" x14ac:dyDescent="0.3">
      <c r="A446" s="6">
        <v>35400</v>
      </c>
      <c r="B446" s="8">
        <v>1.0004999999999999</v>
      </c>
      <c r="C446" s="10">
        <v>11503720.139930036</v>
      </c>
      <c r="F446">
        <v>1</v>
      </c>
      <c r="G446" s="14" t="s">
        <v>65</v>
      </c>
    </row>
    <row r="447" spans="1:7" x14ac:dyDescent="0.3">
      <c r="A447" s="6">
        <v>35431</v>
      </c>
      <c r="B447" s="8">
        <v>0.99850000000000005</v>
      </c>
      <c r="C447" s="10">
        <v>10284987.481221832</v>
      </c>
      <c r="F447">
        <v>1</v>
      </c>
      <c r="G447" s="14" t="s">
        <v>66</v>
      </c>
    </row>
    <row r="448" spans="1:7" x14ac:dyDescent="0.3">
      <c r="A448" s="6">
        <v>35462</v>
      </c>
      <c r="B448" s="8">
        <v>0.99929999999999997</v>
      </c>
      <c r="C448" s="10">
        <v>11034507.155008506</v>
      </c>
      <c r="F448">
        <v>1</v>
      </c>
      <c r="G448" s="14" t="s">
        <v>66</v>
      </c>
    </row>
    <row r="449" spans="1:7" x14ac:dyDescent="0.3">
      <c r="A449" s="6">
        <v>35490</v>
      </c>
      <c r="B449" s="8">
        <v>0.99939999999999996</v>
      </c>
      <c r="C449" s="10">
        <v>9271491.8951370828</v>
      </c>
      <c r="F449">
        <v>1</v>
      </c>
      <c r="G449" s="14" t="s">
        <v>66</v>
      </c>
    </row>
    <row r="450" spans="1:7" x14ac:dyDescent="0.3">
      <c r="A450" s="6">
        <v>35521</v>
      </c>
      <c r="B450" s="8">
        <v>0.99950000000000006</v>
      </c>
      <c r="C450" s="10">
        <v>8431983.9919959977</v>
      </c>
      <c r="F450">
        <v>1</v>
      </c>
      <c r="G450" s="14" t="s">
        <v>66</v>
      </c>
    </row>
    <row r="451" spans="1:7" x14ac:dyDescent="0.3">
      <c r="A451" s="6">
        <v>35551</v>
      </c>
      <c r="B451" s="8">
        <v>0.99929999999999997</v>
      </c>
      <c r="C451" s="10">
        <v>9616777.7444210947</v>
      </c>
      <c r="F451">
        <v>1</v>
      </c>
      <c r="G451" s="14" t="s">
        <v>66</v>
      </c>
    </row>
    <row r="452" spans="1:7" x14ac:dyDescent="0.3">
      <c r="A452" s="6">
        <v>35582</v>
      </c>
      <c r="B452" s="8">
        <v>1.0004999999999999</v>
      </c>
      <c r="C452" s="10">
        <v>10898543.728135932</v>
      </c>
      <c r="F452">
        <v>1</v>
      </c>
      <c r="G452" s="14" t="s">
        <v>66</v>
      </c>
    </row>
    <row r="453" spans="1:7" x14ac:dyDescent="0.3">
      <c r="A453" s="6">
        <v>35612</v>
      </c>
      <c r="B453" s="8">
        <v>0.99980000000000002</v>
      </c>
      <c r="C453" s="10">
        <v>11004952.99059812</v>
      </c>
      <c r="F453">
        <v>1</v>
      </c>
      <c r="G453" s="14" t="s">
        <v>66</v>
      </c>
    </row>
    <row r="454" spans="1:7" x14ac:dyDescent="0.3">
      <c r="A454" s="6">
        <v>35643</v>
      </c>
      <c r="B454" s="8">
        <v>0.99960000000000004</v>
      </c>
      <c r="C454" s="10">
        <v>10110909.363745498</v>
      </c>
      <c r="F454">
        <v>1</v>
      </c>
      <c r="G454" s="14" t="s">
        <v>66</v>
      </c>
    </row>
    <row r="455" spans="1:7" x14ac:dyDescent="0.3">
      <c r="A455" s="6">
        <v>35674</v>
      </c>
      <c r="B455" s="8">
        <v>0.99950000000000006</v>
      </c>
      <c r="C455" s="10">
        <v>9906626.3131565768</v>
      </c>
      <c r="F455">
        <v>1</v>
      </c>
      <c r="G455" s="14" t="s">
        <v>66</v>
      </c>
    </row>
    <row r="456" spans="1:7" x14ac:dyDescent="0.3">
      <c r="A456" s="6">
        <v>35704</v>
      </c>
      <c r="B456" s="8">
        <v>1.0022</v>
      </c>
      <c r="C456" s="10">
        <v>10347856.715226501</v>
      </c>
      <c r="F456">
        <v>1</v>
      </c>
      <c r="G456" s="14" t="s">
        <v>66</v>
      </c>
    </row>
    <row r="457" spans="1:7" x14ac:dyDescent="0.3">
      <c r="A457" s="6">
        <v>35735</v>
      </c>
      <c r="B457" s="8">
        <v>1.0006999999999999</v>
      </c>
      <c r="C457" s="10">
        <v>10378817.827520736</v>
      </c>
      <c r="F457">
        <v>1</v>
      </c>
      <c r="G457" s="14" t="s">
        <v>66</v>
      </c>
    </row>
    <row r="458" spans="1:7" x14ac:dyDescent="0.3">
      <c r="A458" s="6">
        <v>35765</v>
      </c>
      <c r="B458" s="8">
        <v>1.0014000000000001</v>
      </c>
      <c r="C458" s="10">
        <v>12268557.020171758</v>
      </c>
      <c r="F458">
        <v>1</v>
      </c>
      <c r="G458" s="14" t="s">
        <v>66</v>
      </c>
    </row>
    <row r="459" spans="1:7" x14ac:dyDescent="0.3">
      <c r="A459" s="6">
        <v>35796</v>
      </c>
      <c r="B459" s="8">
        <v>0.99880000000000002</v>
      </c>
      <c r="C459" s="10">
        <v>10407053.203604326</v>
      </c>
      <c r="F459">
        <v>1</v>
      </c>
      <c r="G459" s="14" t="s">
        <v>67</v>
      </c>
    </row>
    <row r="460" spans="1:7" x14ac:dyDescent="0.3">
      <c r="A460" s="6">
        <v>35827</v>
      </c>
      <c r="B460" s="8">
        <v>0.99890000000000001</v>
      </c>
      <c r="C460" s="10">
        <v>11571345.973661028</v>
      </c>
      <c r="F460">
        <v>1</v>
      </c>
      <c r="G460" s="14" t="s">
        <v>67</v>
      </c>
    </row>
    <row r="461" spans="1:7" x14ac:dyDescent="0.3">
      <c r="A461" s="6">
        <v>35855</v>
      </c>
      <c r="B461" s="8">
        <v>1.0006999999999999</v>
      </c>
      <c r="C461" s="10">
        <v>11478031.522774057</v>
      </c>
      <c r="F461">
        <v>1</v>
      </c>
      <c r="G461" s="14" t="s">
        <v>67</v>
      </c>
    </row>
    <row r="462" spans="1:7" x14ac:dyDescent="0.3">
      <c r="A462" s="6">
        <v>35886</v>
      </c>
      <c r="B462" s="8">
        <v>1.0001</v>
      </c>
      <c r="C462" s="10">
        <v>11014634.960673938</v>
      </c>
      <c r="F462">
        <v>1.170001629650308</v>
      </c>
      <c r="G462" s="14" t="s">
        <v>67</v>
      </c>
    </row>
    <row r="463" spans="1:7" x14ac:dyDescent="0.3">
      <c r="A463" s="6">
        <v>35916</v>
      </c>
      <c r="B463" s="8">
        <v>0.99970000000000003</v>
      </c>
      <c r="C463" s="10">
        <v>11553320.154826449</v>
      </c>
      <c r="F463">
        <v>1.1808966193287418</v>
      </c>
      <c r="G463" s="14" t="s">
        <v>67</v>
      </c>
    </row>
    <row r="464" spans="1:7" x14ac:dyDescent="0.3">
      <c r="A464" s="6">
        <v>35947</v>
      </c>
      <c r="B464" s="8">
        <v>0.99970000000000003</v>
      </c>
      <c r="C464" s="10">
        <v>11958658.218805637</v>
      </c>
      <c r="F464">
        <v>1.1437583245966332</v>
      </c>
      <c r="G464" s="14" t="s">
        <v>67</v>
      </c>
    </row>
    <row r="465" spans="1:7" x14ac:dyDescent="0.3">
      <c r="A465" s="6">
        <v>35977</v>
      </c>
      <c r="B465" s="8">
        <v>1.0002</v>
      </c>
      <c r="C465" s="10">
        <v>14540390.230883822</v>
      </c>
      <c r="F465">
        <v>1.2349158860078369</v>
      </c>
      <c r="G465" s="14" t="s">
        <v>67</v>
      </c>
    </row>
    <row r="466" spans="1:7" x14ac:dyDescent="0.3">
      <c r="A466" s="6">
        <v>36008</v>
      </c>
      <c r="B466" s="8">
        <v>1.0019</v>
      </c>
      <c r="C466" s="10">
        <v>12253633.629374195</v>
      </c>
      <c r="F466">
        <v>1.0890005547453674</v>
      </c>
      <c r="G466" s="14" t="s">
        <v>67</v>
      </c>
    </row>
    <row r="467" spans="1:7" x14ac:dyDescent="0.3">
      <c r="A467" s="6">
        <v>36039</v>
      </c>
      <c r="B467" s="8">
        <v>1.0001</v>
      </c>
      <c r="C467" s="10">
        <v>10944123.587641235</v>
      </c>
      <c r="F467">
        <v>1.1061540043238338</v>
      </c>
      <c r="G467" s="14" t="s">
        <v>67</v>
      </c>
    </row>
    <row r="468" spans="1:7" x14ac:dyDescent="0.3">
      <c r="A468" s="6">
        <v>36069</v>
      </c>
      <c r="B468" s="8">
        <v>1.0035000000000001</v>
      </c>
      <c r="C468" s="10">
        <v>11157885.854329849</v>
      </c>
      <c r="F468">
        <v>1</v>
      </c>
      <c r="G468" s="14" t="s">
        <v>67</v>
      </c>
    </row>
    <row r="469" spans="1:7" x14ac:dyDescent="0.3">
      <c r="A469" s="6">
        <v>36100</v>
      </c>
      <c r="B469" s="8">
        <v>0.99990000000000001</v>
      </c>
      <c r="C469" s="10">
        <v>11649270.047444748</v>
      </c>
      <c r="F469">
        <v>1</v>
      </c>
      <c r="G469" s="14" t="s">
        <v>67</v>
      </c>
    </row>
    <row r="470" spans="1:7" x14ac:dyDescent="0.3">
      <c r="A470" s="6">
        <v>36130</v>
      </c>
      <c r="B470" s="8">
        <v>1.0009999999999999</v>
      </c>
      <c r="C470" s="10">
        <v>14188219.780219782</v>
      </c>
      <c r="F470">
        <v>1</v>
      </c>
      <c r="G470" s="14" t="s">
        <v>67</v>
      </c>
    </row>
    <row r="471" spans="1:7" x14ac:dyDescent="0.3">
      <c r="A471" s="6">
        <v>36161</v>
      </c>
      <c r="B471" s="8">
        <v>1.0003</v>
      </c>
      <c r="C471" s="10">
        <v>11899983.174597625</v>
      </c>
      <c r="F471">
        <v>1</v>
      </c>
      <c r="G471" s="14" t="s">
        <v>68</v>
      </c>
    </row>
    <row r="472" spans="1:7" x14ac:dyDescent="0.3">
      <c r="A472" s="6">
        <v>36192</v>
      </c>
      <c r="B472" s="8">
        <v>0.99990000000000001</v>
      </c>
      <c r="C472" s="10">
        <v>13948014.621442148</v>
      </c>
      <c r="F472">
        <v>1</v>
      </c>
      <c r="G472" s="14" t="s">
        <v>68</v>
      </c>
    </row>
    <row r="473" spans="1:7" x14ac:dyDescent="0.3">
      <c r="A473" s="6">
        <v>36220</v>
      </c>
      <c r="B473" s="8">
        <v>0.99870000000000003</v>
      </c>
      <c r="C473" s="10">
        <v>12617452.657484734</v>
      </c>
      <c r="F473">
        <v>1</v>
      </c>
      <c r="G473" s="14" t="s">
        <v>68</v>
      </c>
    </row>
    <row r="474" spans="1:7" x14ac:dyDescent="0.3">
      <c r="A474" s="6">
        <v>36251</v>
      </c>
      <c r="B474" s="8">
        <v>0.99939999999999996</v>
      </c>
      <c r="C474" s="10">
        <v>11804729.768511107</v>
      </c>
      <c r="F474">
        <v>1</v>
      </c>
      <c r="G474" s="14" t="s">
        <v>68</v>
      </c>
    </row>
    <row r="475" spans="1:7" x14ac:dyDescent="0.3">
      <c r="A475" s="6">
        <v>36281</v>
      </c>
      <c r="B475" s="8">
        <v>1.0014000000000001</v>
      </c>
      <c r="C475" s="10">
        <v>11969935.322608348</v>
      </c>
      <c r="F475">
        <v>1</v>
      </c>
      <c r="G475" s="14" t="s">
        <v>68</v>
      </c>
    </row>
    <row r="476" spans="1:7" x14ac:dyDescent="0.3">
      <c r="A476" s="6">
        <v>36312</v>
      </c>
      <c r="B476" s="8">
        <v>1.0048999999999999</v>
      </c>
      <c r="C476" s="10">
        <v>12805788.476316053</v>
      </c>
      <c r="F476">
        <v>1</v>
      </c>
      <c r="G476" s="14" t="s">
        <v>68</v>
      </c>
    </row>
    <row r="477" spans="1:7" x14ac:dyDescent="0.3">
      <c r="A477" s="6">
        <v>36342</v>
      </c>
      <c r="B477" s="8">
        <v>0.99970000000000003</v>
      </c>
      <c r="C477" s="10">
        <v>12010174.259727923</v>
      </c>
      <c r="F477">
        <v>1</v>
      </c>
      <c r="G477" s="14" t="s">
        <v>68</v>
      </c>
    </row>
    <row r="478" spans="1:7" x14ac:dyDescent="0.3">
      <c r="A478" s="6">
        <v>36373</v>
      </c>
      <c r="B478" s="8">
        <v>1.0004</v>
      </c>
      <c r="C478" s="10">
        <v>11375088.953138744</v>
      </c>
      <c r="F478">
        <v>1</v>
      </c>
      <c r="G478" s="14" t="s">
        <v>68</v>
      </c>
    </row>
    <row r="479" spans="1:7" x14ac:dyDescent="0.3">
      <c r="A479" s="6">
        <v>36404</v>
      </c>
      <c r="B479" s="8">
        <v>0.999</v>
      </c>
      <c r="C479" s="10">
        <v>11165445.146406407</v>
      </c>
      <c r="F479">
        <v>1</v>
      </c>
      <c r="G479" s="14" t="s">
        <v>68</v>
      </c>
    </row>
    <row r="480" spans="1:7" x14ac:dyDescent="0.3">
      <c r="A480" s="6">
        <v>36434</v>
      </c>
      <c r="B480" s="8">
        <v>1</v>
      </c>
      <c r="C480" s="10">
        <v>12702640.78974</v>
      </c>
      <c r="F480">
        <v>1</v>
      </c>
      <c r="G480" s="14" t="s">
        <v>68</v>
      </c>
    </row>
    <row r="481" spans="1:7" x14ac:dyDescent="0.3">
      <c r="A481" s="6">
        <v>36465</v>
      </c>
      <c r="B481" s="8">
        <v>1.0006999999999999</v>
      </c>
      <c r="C481" s="10">
        <v>13405197.611931648</v>
      </c>
      <c r="F481">
        <v>1</v>
      </c>
      <c r="G481" s="14" t="s">
        <v>68</v>
      </c>
    </row>
    <row r="482" spans="1:7" x14ac:dyDescent="0.3">
      <c r="A482" s="6">
        <v>36495</v>
      </c>
      <c r="B482" s="8">
        <v>1.0014000000000001</v>
      </c>
      <c r="C482" s="10">
        <v>14799341.140862796</v>
      </c>
      <c r="F482">
        <v>1</v>
      </c>
      <c r="G482" s="14" t="s">
        <v>68</v>
      </c>
    </row>
    <row r="483" spans="1:7" x14ac:dyDescent="0.3">
      <c r="A483" s="6">
        <v>36526</v>
      </c>
      <c r="B483" s="8">
        <v>0.99960000000000004</v>
      </c>
      <c r="C483" s="10">
        <v>13388202.280912364</v>
      </c>
      <c r="F483">
        <v>1</v>
      </c>
      <c r="G483" s="14" t="s">
        <v>69</v>
      </c>
    </row>
    <row r="484" spans="1:7" x14ac:dyDescent="0.3">
      <c r="A484" s="6">
        <v>36557</v>
      </c>
      <c r="B484" s="8">
        <v>0.99870000000000003</v>
      </c>
      <c r="C484" s="10">
        <v>13222677.163342344</v>
      </c>
      <c r="F484">
        <v>1</v>
      </c>
      <c r="G484" s="14" t="s">
        <v>69</v>
      </c>
    </row>
    <row r="485" spans="1:7" x14ac:dyDescent="0.3">
      <c r="A485" s="6">
        <v>36586</v>
      </c>
      <c r="B485" s="8">
        <v>0.99909999999999999</v>
      </c>
      <c r="C485" s="10">
        <v>13701776.022350116</v>
      </c>
      <c r="F485">
        <v>1</v>
      </c>
      <c r="G485" s="14" t="s">
        <v>69</v>
      </c>
    </row>
    <row r="486" spans="1:7" x14ac:dyDescent="0.3">
      <c r="A486" s="6">
        <v>36617</v>
      </c>
      <c r="B486" s="8">
        <v>0.99870000000000003</v>
      </c>
      <c r="C486" s="10">
        <v>11681626.758856511</v>
      </c>
      <c r="F486">
        <v>1</v>
      </c>
      <c r="G486" s="14" t="s">
        <v>69</v>
      </c>
    </row>
    <row r="487" spans="1:7" x14ac:dyDescent="0.3">
      <c r="A487" s="6">
        <v>36647</v>
      </c>
      <c r="B487" s="8">
        <v>1.0008999999999999</v>
      </c>
      <c r="C487" s="10">
        <v>11943935.020001996</v>
      </c>
      <c r="F487">
        <v>1</v>
      </c>
      <c r="G487" s="14" t="s">
        <v>69</v>
      </c>
    </row>
    <row r="488" spans="1:7" x14ac:dyDescent="0.3">
      <c r="A488" s="6">
        <v>36678</v>
      </c>
      <c r="B488" s="8">
        <v>0.99839999999999995</v>
      </c>
      <c r="C488" s="10">
        <v>13961666.571033653</v>
      </c>
      <c r="F488">
        <v>1</v>
      </c>
      <c r="G488" s="14" t="s">
        <v>69</v>
      </c>
    </row>
    <row r="489" spans="1:7" x14ac:dyDescent="0.3">
      <c r="A489" s="6">
        <v>36708</v>
      </c>
      <c r="B489" s="8">
        <v>0.999</v>
      </c>
      <c r="C489" s="10">
        <v>13528853.553493492</v>
      </c>
      <c r="F489">
        <v>1</v>
      </c>
      <c r="G489" s="14" t="s">
        <v>69</v>
      </c>
    </row>
    <row r="490" spans="1:7" x14ac:dyDescent="0.3">
      <c r="A490" s="6">
        <v>36739</v>
      </c>
      <c r="B490" s="8">
        <v>0.99860000000000004</v>
      </c>
      <c r="C490" s="10">
        <v>12288889.642219106</v>
      </c>
      <c r="F490">
        <v>1</v>
      </c>
      <c r="G490" s="14" t="s">
        <v>69</v>
      </c>
    </row>
    <row r="491" spans="1:7" x14ac:dyDescent="0.3">
      <c r="A491" s="6">
        <v>36770</v>
      </c>
      <c r="B491" s="8">
        <v>0.99890000000000001</v>
      </c>
      <c r="C491" s="10">
        <v>13087186.226369007</v>
      </c>
      <c r="F491">
        <v>1</v>
      </c>
      <c r="G491" s="14" t="s">
        <v>69</v>
      </c>
    </row>
    <row r="492" spans="1:7" x14ac:dyDescent="0.3">
      <c r="A492" s="6">
        <v>36800</v>
      </c>
      <c r="B492" s="8">
        <v>0.99990000000000001</v>
      </c>
      <c r="C492" s="10">
        <v>13148903.633283328</v>
      </c>
      <c r="F492">
        <v>1</v>
      </c>
      <c r="G492" s="14" t="s">
        <v>69</v>
      </c>
    </row>
    <row r="493" spans="1:7" x14ac:dyDescent="0.3">
      <c r="A493" s="6">
        <v>36831</v>
      </c>
      <c r="B493" s="8">
        <v>1.0004</v>
      </c>
      <c r="C493" s="10">
        <v>13056955.006727308</v>
      </c>
      <c r="F493">
        <v>1</v>
      </c>
      <c r="G493" s="14" t="s">
        <v>69</v>
      </c>
    </row>
    <row r="494" spans="1:7" x14ac:dyDescent="0.3">
      <c r="A494" s="6">
        <v>36861</v>
      </c>
      <c r="B494" s="8">
        <v>1.0014000000000001</v>
      </c>
      <c r="C494" s="10">
        <v>13698436.924146194</v>
      </c>
      <c r="F494">
        <v>1</v>
      </c>
      <c r="G494" s="14" t="s">
        <v>69</v>
      </c>
    </row>
    <row r="495" spans="1:7" x14ac:dyDescent="0.3">
      <c r="A495" s="6">
        <v>36892</v>
      </c>
      <c r="B495" s="8">
        <v>0.99960000000000004</v>
      </c>
      <c r="C495" s="10">
        <v>11719863.553701479</v>
      </c>
      <c r="F495">
        <v>1</v>
      </c>
      <c r="G495" s="14" t="s">
        <v>70</v>
      </c>
    </row>
    <row r="496" spans="1:7" x14ac:dyDescent="0.3">
      <c r="A496" s="6">
        <v>36923</v>
      </c>
      <c r="B496" s="8">
        <v>0.99870000000000003</v>
      </c>
      <c r="C496" s="10">
        <v>9034015.219785722</v>
      </c>
      <c r="F496">
        <v>1</v>
      </c>
      <c r="G496" s="14" t="s">
        <v>70</v>
      </c>
    </row>
    <row r="497" spans="1:7" x14ac:dyDescent="0.3">
      <c r="A497" s="6">
        <v>36951</v>
      </c>
      <c r="B497" s="8">
        <v>0.99909999999999999</v>
      </c>
      <c r="C497" s="10">
        <v>9624930.4373936541</v>
      </c>
      <c r="F497">
        <v>1</v>
      </c>
      <c r="G497" s="14" t="s">
        <v>70</v>
      </c>
    </row>
    <row r="498" spans="1:7" x14ac:dyDescent="0.3">
      <c r="A498" s="6">
        <v>36982</v>
      </c>
      <c r="B498" s="8">
        <v>0.99870000000000003</v>
      </c>
      <c r="C498" s="10">
        <v>8803692.8006408326</v>
      </c>
      <c r="F498">
        <v>1</v>
      </c>
      <c r="G498" s="14" t="s">
        <v>70</v>
      </c>
    </row>
    <row r="499" spans="1:7" x14ac:dyDescent="0.3">
      <c r="A499" s="6">
        <v>37012</v>
      </c>
      <c r="B499" s="8">
        <v>1.0008999999999999</v>
      </c>
      <c r="C499" s="10">
        <v>6193978.4194225203</v>
      </c>
      <c r="F499">
        <v>1</v>
      </c>
      <c r="G499" s="14" t="s">
        <v>70</v>
      </c>
    </row>
    <row r="500" spans="1:7" x14ac:dyDescent="0.3">
      <c r="A500" s="6">
        <v>37043</v>
      </c>
      <c r="B500" s="8">
        <v>0.99839999999999995</v>
      </c>
      <c r="C500" s="10">
        <v>13779447.115384616</v>
      </c>
      <c r="F500">
        <v>1</v>
      </c>
      <c r="G500" s="14" t="s">
        <v>70</v>
      </c>
    </row>
    <row r="501" spans="1:7" x14ac:dyDescent="0.3">
      <c r="A501" s="6">
        <v>37073</v>
      </c>
      <c r="B501" s="8">
        <v>1.0028999999999999</v>
      </c>
      <c r="C501" s="10">
        <v>9005952.7370625194</v>
      </c>
      <c r="F501">
        <v>1</v>
      </c>
      <c r="G501" s="14" t="s">
        <v>70</v>
      </c>
    </row>
    <row r="502" spans="1:7" x14ac:dyDescent="0.3">
      <c r="A502" s="6">
        <v>37104</v>
      </c>
      <c r="B502" s="8">
        <v>0.99739999999999995</v>
      </c>
      <c r="C502" s="10">
        <v>6509726.2883497095</v>
      </c>
      <c r="F502">
        <v>1</v>
      </c>
      <c r="G502" s="14" t="s">
        <v>70</v>
      </c>
    </row>
    <row r="503" spans="1:7" x14ac:dyDescent="0.3">
      <c r="A503" s="6">
        <v>37135</v>
      </c>
      <c r="B503" s="8">
        <v>0.99890000000000001</v>
      </c>
      <c r="C503" s="10">
        <v>7284410.851937131</v>
      </c>
      <c r="F503">
        <v>1</v>
      </c>
      <c r="G503" s="14" t="s">
        <v>70</v>
      </c>
    </row>
    <row r="504" spans="1:7" x14ac:dyDescent="0.3">
      <c r="A504" s="6">
        <v>37165</v>
      </c>
      <c r="B504" s="8">
        <v>1.0028999999999999</v>
      </c>
      <c r="C504" s="10">
        <v>4394428.1583408117</v>
      </c>
      <c r="F504">
        <v>1</v>
      </c>
      <c r="G504" s="14" t="s">
        <v>70</v>
      </c>
    </row>
    <row r="505" spans="1:7" x14ac:dyDescent="0.3">
      <c r="A505" s="6">
        <v>37196</v>
      </c>
      <c r="B505" s="8">
        <v>1.0038</v>
      </c>
      <c r="C505" s="10">
        <v>1042962.7415819884</v>
      </c>
      <c r="F505">
        <v>1</v>
      </c>
      <c r="G505" s="14" t="s">
        <v>70</v>
      </c>
    </row>
    <row r="506" spans="1:7" x14ac:dyDescent="0.3">
      <c r="A506" s="6">
        <v>37226</v>
      </c>
      <c r="B506" s="8">
        <v>1.1498999999999999</v>
      </c>
      <c r="C506" s="10">
        <v>1207545.8735542223</v>
      </c>
      <c r="F506">
        <v>1</v>
      </c>
      <c r="G506" s="14" t="s">
        <v>70</v>
      </c>
    </row>
    <row r="507" spans="1:7" x14ac:dyDescent="0.3">
      <c r="A507" s="6">
        <v>37257</v>
      </c>
      <c r="B507" s="8">
        <v>1.95</v>
      </c>
      <c r="C507" s="10">
        <v>447558.46153846156</v>
      </c>
      <c r="F507">
        <v>1</v>
      </c>
      <c r="G507" s="14" t="s">
        <v>71</v>
      </c>
    </row>
    <row r="508" spans="1:7" x14ac:dyDescent="0.3">
      <c r="A508" s="6">
        <v>37288</v>
      </c>
      <c r="B508" s="8">
        <v>2</v>
      </c>
      <c r="C508" s="10">
        <v>628160.5</v>
      </c>
      <c r="F508">
        <v>4.0269005748998499</v>
      </c>
      <c r="G508" s="14" t="s">
        <v>71</v>
      </c>
    </row>
    <row r="509" spans="1:7" x14ac:dyDescent="0.3">
      <c r="A509" s="6">
        <v>37316</v>
      </c>
      <c r="B509" s="8">
        <v>2.95</v>
      </c>
      <c r="C509" s="10">
        <v>-588083.05084745761</v>
      </c>
      <c r="F509">
        <v>7.9360106468771674</v>
      </c>
      <c r="G509" s="14" t="s">
        <v>71</v>
      </c>
    </row>
    <row r="510" spans="1:7" x14ac:dyDescent="0.3">
      <c r="A510" s="6">
        <v>37347</v>
      </c>
      <c r="B510" s="8">
        <v>2.9750000000000001</v>
      </c>
      <c r="C510" s="10">
        <v>-1182717.3109243696</v>
      </c>
      <c r="F510">
        <v>18.357932167070601</v>
      </c>
      <c r="G510" s="14" t="s">
        <v>71</v>
      </c>
    </row>
    <row r="511" spans="1:7" x14ac:dyDescent="0.3">
      <c r="A511" s="6">
        <v>37377</v>
      </c>
      <c r="B511" s="8">
        <v>3.6</v>
      </c>
      <c r="C511" s="10">
        <v>-3408509.1666666665</v>
      </c>
      <c r="F511">
        <v>23.02534801679208</v>
      </c>
      <c r="G511" s="14" t="s">
        <v>71</v>
      </c>
    </row>
    <row r="512" spans="1:7" x14ac:dyDescent="0.3">
      <c r="A512" s="6">
        <v>37408</v>
      </c>
      <c r="B512" s="8">
        <v>3.85</v>
      </c>
      <c r="C512" s="10">
        <v>-4287380</v>
      </c>
      <c r="F512">
        <v>28.40752853895858</v>
      </c>
      <c r="G512" s="14" t="s">
        <v>71</v>
      </c>
    </row>
    <row r="513" spans="1:7" x14ac:dyDescent="0.3">
      <c r="A513" s="6">
        <v>37438</v>
      </c>
      <c r="B513" s="8">
        <v>3.69</v>
      </c>
      <c r="C513" s="10">
        <v>-4792945.2574525746</v>
      </c>
      <c r="F513">
        <v>32.936803351895435</v>
      </c>
      <c r="G513" s="14" t="s">
        <v>71</v>
      </c>
    </row>
    <row r="514" spans="1:7" x14ac:dyDescent="0.3">
      <c r="A514" s="6">
        <v>37469</v>
      </c>
      <c r="B514" s="8">
        <v>3.6150000000000002</v>
      </c>
      <c r="C514" s="10">
        <v>-4750226.0027662516</v>
      </c>
      <c r="F514">
        <v>36.538469713522929</v>
      </c>
      <c r="G514" s="14" t="s">
        <v>71</v>
      </c>
    </row>
    <row r="515" spans="1:7" x14ac:dyDescent="0.3">
      <c r="A515" s="6">
        <v>37500</v>
      </c>
      <c r="B515" s="8">
        <v>3.74</v>
      </c>
      <c r="C515" s="10">
        <v>-4365715.5080213901</v>
      </c>
      <c r="F515">
        <v>38.487630121641871</v>
      </c>
      <c r="G515" s="14" t="s">
        <v>71</v>
      </c>
    </row>
    <row r="516" spans="1:7" x14ac:dyDescent="0.3">
      <c r="A516" s="6">
        <v>37530</v>
      </c>
      <c r="B516" s="8">
        <v>3.5150000000000001</v>
      </c>
      <c r="C516" s="10">
        <v>-3700937.1266002846</v>
      </c>
      <c r="F516">
        <v>39.405329159364989</v>
      </c>
      <c r="G516" s="14" t="s">
        <v>71</v>
      </c>
    </row>
    <row r="517" spans="1:7" x14ac:dyDescent="0.3">
      <c r="A517" s="6">
        <v>37561</v>
      </c>
      <c r="B517" s="8">
        <v>3.62</v>
      </c>
      <c r="C517" s="10">
        <v>-3569947.5138121545</v>
      </c>
      <c r="F517">
        <v>40.576126323876416</v>
      </c>
      <c r="G517" s="14" t="s">
        <v>71</v>
      </c>
    </row>
    <row r="518" spans="1:7" x14ac:dyDescent="0.3">
      <c r="A518" s="6">
        <v>37591</v>
      </c>
      <c r="B518" s="8">
        <v>3.4049999999999998</v>
      </c>
      <c r="C518" s="10">
        <v>-3399627.0190895745</v>
      </c>
      <c r="F518">
        <v>40.946523907008434</v>
      </c>
      <c r="G518" s="14" t="s">
        <v>71</v>
      </c>
    </row>
    <row r="519" spans="1:7" x14ac:dyDescent="0.3">
      <c r="A519" s="6">
        <v>37622</v>
      </c>
      <c r="B519" s="8">
        <v>3.2050000000000001</v>
      </c>
      <c r="C519" s="10">
        <v>-4766051.4820592823</v>
      </c>
      <c r="F519">
        <v>39.605386447312</v>
      </c>
      <c r="G519" s="14" t="s">
        <v>72</v>
      </c>
    </row>
    <row r="520" spans="1:7" x14ac:dyDescent="0.3">
      <c r="A520" s="6">
        <v>37653</v>
      </c>
      <c r="B520" s="8">
        <v>3.2050000000000001</v>
      </c>
      <c r="C520" s="10">
        <v>-3736546.9578783149</v>
      </c>
      <c r="F520">
        <v>36.120742643137291</v>
      </c>
      <c r="G520" s="14" t="s">
        <v>72</v>
      </c>
    </row>
    <row r="521" spans="1:7" x14ac:dyDescent="0.3">
      <c r="A521" s="6">
        <v>37681</v>
      </c>
      <c r="B521" s="8">
        <v>2.9750000000000001</v>
      </c>
      <c r="C521" s="10">
        <v>-3492681.0084033613</v>
      </c>
      <c r="F521">
        <v>31.705752342206651</v>
      </c>
      <c r="G521" s="14" t="s">
        <v>72</v>
      </c>
    </row>
    <row r="522" spans="1:7" x14ac:dyDescent="0.3">
      <c r="A522" s="6">
        <v>37712</v>
      </c>
      <c r="B522" s="8">
        <v>2.8250000000000002</v>
      </c>
      <c r="C522" s="10">
        <v>-3239575.9292035396</v>
      </c>
      <c r="F522">
        <v>19.376878153881027</v>
      </c>
      <c r="G522" s="14" t="s">
        <v>72</v>
      </c>
    </row>
    <row r="523" spans="1:7" x14ac:dyDescent="0.3">
      <c r="A523" s="6">
        <v>37742</v>
      </c>
      <c r="B523" s="8">
        <v>2.855</v>
      </c>
      <c r="C523" s="10">
        <v>-3118893.5201401049</v>
      </c>
      <c r="F523">
        <v>14.333412830908653</v>
      </c>
      <c r="G523" s="14" t="s">
        <v>72</v>
      </c>
    </row>
    <row r="524" spans="1:7" x14ac:dyDescent="0.3">
      <c r="A524" s="6">
        <v>37773</v>
      </c>
      <c r="B524" s="8">
        <v>2.8</v>
      </c>
      <c r="C524" s="10">
        <v>-2404798.5714285714</v>
      </c>
      <c r="F524">
        <v>10.242453335788326</v>
      </c>
      <c r="G524" s="14" t="s">
        <v>72</v>
      </c>
    </row>
    <row r="525" spans="1:7" x14ac:dyDescent="0.3">
      <c r="A525" s="6">
        <v>37803</v>
      </c>
      <c r="B525" s="8">
        <v>2.915</v>
      </c>
      <c r="C525" s="10">
        <v>-1078522.4699828473</v>
      </c>
      <c r="F525">
        <v>7.3102769254299149</v>
      </c>
      <c r="G525" s="14" t="s">
        <v>72</v>
      </c>
    </row>
    <row r="526" spans="1:7" x14ac:dyDescent="0.3">
      <c r="A526" s="6">
        <v>37834</v>
      </c>
      <c r="B526" s="8">
        <v>2.9449999999999998</v>
      </c>
      <c r="C526" s="10">
        <v>-997671.64685908321</v>
      </c>
      <c r="F526">
        <v>4.8801484484213287</v>
      </c>
      <c r="G526" s="14" t="s">
        <v>72</v>
      </c>
    </row>
    <row r="527" spans="1:7" x14ac:dyDescent="0.3">
      <c r="A527" s="6">
        <v>37865</v>
      </c>
      <c r="B527" s="8">
        <v>2.9049999999999998</v>
      </c>
      <c r="C527" s="10">
        <v>-1219774.8709122203</v>
      </c>
      <c r="F527">
        <v>3.5233582416231979</v>
      </c>
      <c r="G527" s="14" t="s">
        <v>72</v>
      </c>
    </row>
    <row r="528" spans="1:7" x14ac:dyDescent="0.3">
      <c r="A528" s="6">
        <v>37895</v>
      </c>
      <c r="B528" s="8">
        <v>2.85</v>
      </c>
      <c r="C528" s="10">
        <v>-1904740.7017543858</v>
      </c>
      <c r="F528">
        <v>3.9064918663924253</v>
      </c>
      <c r="G528" s="14" t="s">
        <v>72</v>
      </c>
    </row>
    <row r="529" spans="1:7" x14ac:dyDescent="0.3">
      <c r="A529" s="6">
        <v>37926</v>
      </c>
      <c r="B529" s="8">
        <v>2.97</v>
      </c>
      <c r="C529" s="10">
        <v>-1182738.3838383837</v>
      </c>
      <c r="F529">
        <v>3.6351021652943016</v>
      </c>
      <c r="G529" s="14" t="s">
        <v>72</v>
      </c>
    </row>
    <row r="530" spans="1:7" x14ac:dyDescent="0.3">
      <c r="A530" s="6">
        <v>37956</v>
      </c>
      <c r="B530" s="8">
        <v>2.94</v>
      </c>
      <c r="C530" s="10">
        <v>-930135.37414965988</v>
      </c>
      <c r="F530">
        <v>3.6610311889295533</v>
      </c>
      <c r="G530" s="14" t="s">
        <v>72</v>
      </c>
    </row>
    <row r="531" spans="1:7" x14ac:dyDescent="0.3">
      <c r="A531" s="6">
        <v>37987</v>
      </c>
      <c r="B531" s="8">
        <v>2.9750000000000001</v>
      </c>
      <c r="C531" s="10">
        <v>-515348.23529411765</v>
      </c>
      <c r="F531">
        <v>2.7413413930682973</v>
      </c>
      <c r="G531" s="14" t="s">
        <v>73</v>
      </c>
    </row>
    <row r="532" spans="1:7" x14ac:dyDescent="0.3">
      <c r="A532" s="6">
        <v>38018</v>
      </c>
      <c r="B532" s="8">
        <v>2.915</v>
      </c>
      <c r="C532" s="10">
        <v>-359399.65694682673</v>
      </c>
      <c r="F532">
        <v>2.2658425247660929</v>
      </c>
      <c r="G532" s="14" t="s">
        <v>73</v>
      </c>
    </row>
    <row r="533" spans="1:7" x14ac:dyDescent="0.3">
      <c r="A533" s="6">
        <v>38047</v>
      </c>
      <c r="B533" s="8">
        <v>2.8650000000000002</v>
      </c>
      <c r="C533" s="10">
        <v>-65252.006980802791</v>
      </c>
      <c r="F533">
        <v>2.2755623934467284</v>
      </c>
      <c r="G533" s="14" t="s">
        <v>73</v>
      </c>
    </row>
    <row r="534" spans="1:7" x14ac:dyDescent="0.3">
      <c r="A534" s="6">
        <v>38078</v>
      </c>
      <c r="B534" s="8">
        <v>2.8450000000000002</v>
      </c>
      <c r="C534" s="10">
        <v>1298698.4182776799</v>
      </c>
      <c r="F534">
        <v>3.0961314683322083</v>
      </c>
      <c r="G534" s="14" t="s">
        <v>73</v>
      </c>
    </row>
    <row r="535" spans="1:7" x14ac:dyDescent="0.3">
      <c r="A535" s="6">
        <v>38108</v>
      </c>
      <c r="B535" s="8">
        <v>2.96</v>
      </c>
      <c r="C535" s="10">
        <v>2069810.8108108109</v>
      </c>
      <c r="F535">
        <v>4.249210322426844</v>
      </c>
      <c r="G535" s="14" t="s">
        <v>73</v>
      </c>
    </row>
    <row r="536" spans="1:7" x14ac:dyDescent="0.3">
      <c r="A536" s="6">
        <v>38139</v>
      </c>
      <c r="B536" s="8">
        <v>2.9550000000000001</v>
      </c>
      <c r="C536" s="10">
        <v>3170645.6852791877</v>
      </c>
      <c r="F536">
        <v>4.9291290440436342</v>
      </c>
      <c r="G536" s="14" t="s">
        <v>73</v>
      </c>
    </row>
    <row r="537" spans="1:7" x14ac:dyDescent="0.3">
      <c r="A537" s="6">
        <v>38169</v>
      </c>
      <c r="B537" s="8">
        <v>2.9750000000000001</v>
      </c>
      <c r="C537" s="10">
        <v>4018485.0420168065</v>
      </c>
      <c r="F537">
        <v>4.9466790782747738</v>
      </c>
      <c r="G537" s="14" t="s">
        <v>73</v>
      </c>
    </row>
    <row r="538" spans="1:7" x14ac:dyDescent="0.3">
      <c r="A538" s="6">
        <v>38200</v>
      </c>
      <c r="B538" s="8">
        <v>3.105</v>
      </c>
      <c r="C538" s="10">
        <v>4000080.8373590983</v>
      </c>
      <c r="F538">
        <v>5.2815161037037317</v>
      </c>
      <c r="G538" s="14" t="s">
        <v>73</v>
      </c>
    </row>
    <row r="539" spans="1:7" x14ac:dyDescent="0.3">
      <c r="A539" s="6">
        <v>38231</v>
      </c>
      <c r="B539" s="8">
        <v>2.9849999999999999</v>
      </c>
      <c r="C539" s="10">
        <v>4551578.8944723615</v>
      </c>
      <c r="F539">
        <v>5.902129692549174</v>
      </c>
      <c r="G539" s="14" t="s">
        <v>73</v>
      </c>
    </row>
    <row r="540" spans="1:7" x14ac:dyDescent="0.3">
      <c r="A540" s="6">
        <v>38261</v>
      </c>
      <c r="B540" s="8">
        <v>2.9750000000000001</v>
      </c>
      <c r="C540" s="10">
        <v>4869563.3613445377</v>
      </c>
      <c r="F540">
        <v>5.6982124498685005</v>
      </c>
      <c r="G540" s="14" t="s">
        <v>73</v>
      </c>
    </row>
    <row r="541" spans="1:7" x14ac:dyDescent="0.3">
      <c r="A541" s="6">
        <v>38292</v>
      </c>
      <c r="B541" s="8">
        <v>2.9449999999999998</v>
      </c>
      <c r="C541" s="10">
        <v>5032669.6095076399</v>
      </c>
      <c r="F541">
        <v>5.4405353430277081</v>
      </c>
      <c r="G541" s="14" t="s">
        <v>73</v>
      </c>
    </row>
    <row r="542" spans="1:7" x14ac:dyDescent="0.3">
      <c r="A542" s="6">
        <v>38322</v>
      </c>
      <c r="B542" s="8">
        <v>2.9750000000000001</v>
      </c>
      <c r="C542" s="10">
        <v>6072776.8067226885</v>
      </c>
      <c r="F542">
        <v>6.0967695519775988</v>
      </c>
      <c r="G542" s="14" t="s">
        <v>73</v>
      </c>
    </row>
    <row r="543" spans="1:7" x14ac:dyDescent="0.3">
      <c r="A543" s="6">
        <v>38353</v>
      </c>
      <c r="B543" s="8">
        <v>2.9750000000000001</v>
      </c>
      <c r="C543" s="10">
        <v>6856097.1428571427</v>
      </c>
      <c r="F543">
        <v>7.2225105819912594</v>
      </c>
      <c r="G543" s="14" t="s">
        <v>74</v>
      </c>
    </row>
    <row r="544" spans="1:7" x14ac:dyDescent="0.3">
      <c r="A544" s="6">
        <v>38384</v>
      </c>
      <c r="B544" s="8">
        <v>2.915</v>
      </c>
      <c r="C544" s="10">
        <v>7857943.7392795887</v>
      </c>
      <c r="F544">
        <v>8.1280043468544569</v>
      </c>
      <c r="G544" s="14" t="s">
        <v>74</v>
      </c>
    </row>
    <row r="545" spans="1:7" x14ac:dyDescent="0.3">
      <c r="A545" s="6">
        <v>38412</v>
      </c>
      <c r="B545" s="8">
        <v>2.8650000000000002</v>
      </c>
      <c r="C545" s="10">
        <v>8363415.7068062825</v>
      </c>
      <c r="F545">
        <v>9.1518015957717136</v>
      </c>
      <c r="G545" s="14" t="s">
        <v>74</v>
      </c>
    </row>
    <row r="546" spans="1:7" x14ac:dyDescent="0.3">
      <c r="A546" s="6">
        <v>38443</v>
      </c>
      <c r="B546" s="8">
        <v>2.8450000000000002</v>
      </c>
      <c r="C546" s="10">
        <v>9313636.55536028</v>
      </c>
      <c r="F546">
        <v>8.75390870193662</v>
      </c>
      <c r="G546" s="14" t="s">
        <v>74</v>
      </c>
    </row>
    <row r="547" spans="1:7" x14ac:dyDescent="0.3">
      <c r="A547" s="6">
        <v>38473</v>
      </c>
      <c r="B547" s="8">
        <v>2.96</v>
      </c>
      <c r="C547" s="10">
        <v>10522956.418918919</v>
      </c>
      <c r="F547">
        <v>8.6136642660419973</v>
      </c>
      <c r="G547" s="14" t="s">
        <v>74</v>
      </c>
    </row>
    <row r="548" spans="1:7" x14ac:dyDescent="0.3">
      <c r="A548" s="6">
        <v>38504</v>
      </c>
      <c r="B548" s="8">
        <v>2.9550000000000001</v>
      </c>
      <c r="C548" s="10">
        <v>12096354.653130287</v>
      </c>
      <c r="F548">
        <v>8.9915425381481118</v>
      </c>
      <c r="G548" s="14" t="s">
        <v>74</v>
      </c>
    </row>
    <row r="549" spans="1:7" x14ac:dyDescent="0.3">
      <c r="A549" s="6">
        <v>38534</v>
      </c>
      <c r="B549" s="8">
        <v>2.8650000000000002</v>
      </c>
      <c r="C549" s="10">
        <v>14591384.991273995</v>
      </c>
      <c r="F549">
        <v>9.5809484468412087</v>
      </c>
      <c r="G549" s="14" t="s">
        <v>74</v>
      </c>
    </row>
    <row r="550" spans="1:7" x14ac:dyDescent="0.3">
      <c r="A550" s="6">
        <v>38565</v>
      </c>
      <c r="B550" s="8">
        <v>2.9049999999999998</v>
      </c>
      <c r="C550" s="10">
        <v>14860399.311531842</v>
      </c>
      <c r="F550">
        <v>9.6829312994318517</v>
      </c>
      <c r="G550" s="14" t="s">
        <v>74</v>
      </c>
    </row>
    <row r="551" spans="1:7" x14ac:dyDescent="0.3">
      <c r="A551" s="6">
        <v>38596</v>
      </c>
      <c r="B551" s="8">
        <v>2.9049999999999998</v>
      </c>
      <c r="C551" s="10">
        <v>15795154.905335629</v>
      </c>
      <c r="F551">
        <v>10.264593554822676</v>
      </c>
      <c r="G551" s="14" t="s">
        <v>74</v>
      </c>
    </row>
    <row r="552" spans="1:7" x14ac:dyDescent="0.3">
      <c r="A552" s="6">
        <v>38626</v>
      </c>
      <c r="B552" s="8">
        <v>3.0049999999999999</v>
      </c>
      <c r="C552" s="10">
        <v>16877424.958402663</v>
      </c>
      <c r="F552">
        <v>10.688125436959872</v>
      </c>
      <c r="G552" s="14" t="s">
        <v>74</v>
      </c>
    </row>
    <row r="553" spans="1:7" x14ac:dyDescent="0.3">
      <c r="A553" s="6">
        <v>38657</v>
      </c>
      <c r="B553" s="8">
        <v>2.9750000000000001</v>
      </c>
      <c r="C553" s="10">
        <v>17116495.798319329</v>
      </c>
      <c r="F553">
        <v>12.020959650579455</v>
      </c>
      <c r="G553" s="14" t="s">
        <v>74</v>
      </c>
    </row>
    <row r="554" spans="1:7" x14ac:dyDescent="0.3">
      <c r="A554" s="6">
        <v>38687</v>
      </c>
      <c r="B554" s="8">
        <v>3.03</v>
      </c>
      <c r="C554" s="10">
        <v>19100425.412541255</v>
      </c>
      <c r="F554">
        <v>12.328987027508775</v>
      </c>
      <c r="G554" s="14" t="s">
        <v>74</v>
      </c>
    </row>
    <row r="555" spans="1:7" x14ac:dyDescent="0.3">
      <c r="A555" s="6">
        <v>38718</v>
      </c>
      <c r="B555" s="8">
        <v>3.0649999999999999</v>
      </c>
      <c r="C555" s="10">
        <v>20208898.205546495</v>
      </c>
      <c r="F555">
        <v>12.096522364023388</v>
      </c>
      <c r="G555" s="14" t="s">
        <v>75</v>
      </c>
    </row>
    <row r="556" spans="1:7" x14ac:dyDescent="0.3">
      <c r="A556" s="6">
        <v>38749</v>
      </c>
      <c r="B556" s="8">
        <v>3.07</v>
      </c>
      <c r="C556" s="10">
        <v>21082223.12703583</v>
      </c>
      <c r="F556">
        <v>11.486194412924844</v>
      </c>
      <c r="G556" s="14" t="s">
        <v>75</v>
      </c>
    </row>
    <row r="557" spans="1:7" x14ac:dyDescent="0.3">
      <c r="A557" s="6">
        <v>38777</v>
      </c>
      <c r="B557" s="8">
        <v>3.0649999999999999</v>
      </c>
      <c r="C557" s="10">
        <v>22198017.944535073</v>
      </c>
      <c r="F557">
        <v>11.112470950070708</v>
      </c>
      <c r="G557" s="14" t="s">
        <v>75</v>
      </c>
    </row>
    <row r="558" spans="1:7" x14ac:dyDescent="0.3">
      <c r="A558" s="6">
        <v>38808</v>
      </c>
      <c r="B558" s="8">
        <v>3.0449999999999999</v>
      </c>
      <c r="C558" s="10">
        <v>22917548.440065682</v>
      </c>
      <c r="F558">
        <v>11.645611847356863</v>
      </c>
      <c r="G558" s="14" t="s">
        <v>75</v>
      </c>
    </row>
    <row r="559" spans="1:7" x14ac:dyDescent="0.3">
      <c r="A559" s="6">
        <v>38838</v>
      </c>
      <c r="B559" s="8">
        <v>3.08</v>
      </c>
      <c r="C559" s="10">
        <v>24738272.727272727</v>
      </c>
      <c r="F559">
        <v>11.498301855260973</v>
      </c>
      <c r="G559" s="14" t="s">
        <v>75</v>
      </c>
    </row>
    <row r="560" spans="1:7" x14ac:dyDescent="0.3">
      <c r="A560" s="6">
        <v>38869</v>
      </c>
      <c r="B560" s="8">
        <v>3.09</v>
      </c>
      <c r="C560" s="10">
        <v>25965782.20064725</v>
      </c>
      <c r="F560">
        <v>11.021414591338964</v>
      </c>
      <c r="G560" s="14" t="s">
        <v>75</v>
      </c>
    </row>
    <row r="561" spans="1:7" x14ac:dyDescent="0.3">
      <c r="A561" s="6">
        <v>38899</v>
      </c>
      <c r="B561" s="8">
        <v>3.09</v>
      </c>
      <c r="C561" s="10">
        <v>26607889.320388351</v>
      </c>
      <c r="F561">
        <v>10.595940140045013</v>
      </c>
      <c r="G561" s="14" t="s">
        <v>75</v>
      </c>
    </row>
    <row r="562" spans="1:7" x14ac:dyDescent="0.3">
      <c r="A562" s="6">
        <v>38930</v>
      </c>
      <c r="B562" s="8">
        <v>3.0950000000000002</v>
      </c>
      <c r="C562" s="10">
        <v>27941687.883683357</v>
      </c>
      <c r="F562">
        <v>10.734300609774916</v>
      </c>
      <c r="G562" s="14" t="s">
        <v>75</v>
      </c>
    </row>
    <row r="563" spans="1:7" x14ac:dyDescent="0.3">
      <c r="A563" s="6">
        <v>38961</v>
      </c>
      <c r="B563" s="8">
        <v>3.105</v>
      </c>
      <c r="C563" s="10">
        <v>28570239.291465379</v>
      </c>
      <c r="F563">
        <v>10.445720674933945</v>
      </c>
      <c r="G563" s="14" t="s">
        <v>75</v>
      </c>
    </row>
    <row r="564" spans="1:7" x14ac:dyDescent="0.3">
      <c r="A564" s="6">
        <v>38991</v>
      </c>
      <c r="B564" s="8">
        <v>3.0950000000000002</v>
      </c>
      <c r="C564" s="10">
        <v>29591378.352180935</v>
      </c>
      <c r="F564">
        <v>10.527364187647347</v>
      </c>
      <c r="G564" s="14" t="s">
        <v>75</v>
      </c>
    </row>
    <row r="565" spans="1:7" x14ac:dyDescent="0.3">
      <c r="A565" s="6">
        <v>39022</v>
      </c>
      <c r="B565" s="8">
        <v>3.0750000000000002</v>
      </c>
      <c r="C565" s="10">
        <v>30802486.50406504</v>
      </c>
      <c r="F565">
        <v>9.9826971731241887</v>
      </c>
      <c r="G565" s="14" t="s">
        <v>75</v>
      </c>
    </row>
    <row r="566" spans="1:7" x14ac:dyDescent="0.3">
      <c r="A566" s="6">
        <v>39052</v>
      </c>
      <c r="B566" s="8">
        <v>3.08</v>
      </c>
      <c r="C566" s="10">
        <v>32468482.467532467</v>
      </c>
      <c r="F566">
        <v>9.8390284047229493</v>
      </c>
      <c r="G566" s="14" t="s">
        <v>75</v>
      </c>
    </row>
    <row r="567" spans="1:7" x14ac:dyDescent="0.3">
      <c r="A567" s="6">
        <v>39083</v>
      </c>
      <c r="B567" s="8">
        <v>3.105</v>
      </c>
      <c r="C567" s="10">
        <v>34297567.471819647</v>
      </c>
      <c r="F567">
        <v>9.6649065761168718</v>
      </c>
      <c r="G567" s="14" t="s">
        <v>76</v>
      </c>
    </row>
    <row r="568" spans="1:7" x14ac:dyDescent="0.3">
      <c r="A568" s="6">
        <v>39114</v>
      </c>
      <c r="B568" s="8">
        <v>3.105</v>
      </c>
      <c r="C568" s="10">
        <v>35436278.904991947</v>
      </c>
      <c r="F568">
        <v>9.9531918285691745</v>
      </c>
      <c r="G568" s="14" t="s">
        <v>76</v>
      </c>
    </row>
    <row r="569" spans="1:7" x14ac:dyDescent="0.3">
      <c r="A569" s="6">
        <v>39142</v>
      </c>
      <c r="B569" s="8">
        <v>3.105</v>
      </c>
      <c r="C569" s="10">
        <v>37150819.323671497</v>
      </c>
      <c r="F569">
        <v>9.7754310527534471</v>
      </c>
      <c r="G569" s="14" t="s">
        <v>76</v>
      </c>
    </row>
    <row r="570" spans="1:7" x14ac:dyDescent="0.3">
      <c r="A570" s="6">
        <v>39173</v>
      </c>
      <c r="B570" s="8">
        <v>3.0950000000000002</v>
      </c>
      <c r="C570" s="10">
        <v>39088658.804523423</v>
      </c>
      <c r="F570">
        <v>11.184092507602394</v>
      </c>
      <c r="G570" s="14" t="s">
        <v>76</v>
      </c>
    </row>
    <row r="571" spans="1:7" x14ac:dyDescent="0.3">
      <c r="A571" s="6">
        <v>39203</v>
      </c>
      <c r="B571" s="8">
        <v>3.085</v>
      </c>
      <c r="C571" s="10">
        <v>41049543.922204211</v>
      </c>
      <c r="F571">
        <v>12.971895366474939</v>
      </c>
      <c r="G571" s="14" t="s">
        <v>76</v>
      </c>
    </row>
    <row r="572" spans="1:7" x14ac:dyDescent="0.3">
      <c r="A572" s="6">
        <v>39234</v>
      </c>
      <c r="B572" s="8">
        <v>3.09</v>
      </c>
      <c r="C572" s="10">
        <v>43712475.404530749</v>
      </c>
      <c r="F572">
        <v>15.412945562051661</v>
      </c>
      <c r="G572" s="14" t="s">
        <v>76</v>
      </c>
    </row>
    <row r="573" spans="1:7" x14ac:dyDescent="0.3">
      <c r="A573" s="6">
        <v>39264</v>
      </c>
      <c r="B573" s="8">
        <v>3.14</v>
      </c>
      <c r="C573" s="10">
        <v>44470690.445859872</v>
      </c>
      <c r="F573">
        <v>17.631400831241528</v>
      </c>
      <c r="G573" s="14" t="s">
        <v>76</v>
      </c>
    </row>
    <row r="574" spans="1:7" x14ac:dyDescent="0.3">
      <c r="A574" s="6">
        <v>39295</v>
      </c>
      <c r="B574" s="8">
        <v>3.1749999999999998</v>
      </c>
      <c r="C574" s="10">
        <v>42564373.22834646</v>
      </c>
      <c r="F574">
        <v>20.858700887211224</v>
      </c>
      <c r="G574" s="14" t="s">
        <v>76</v>
      </c>
    </row>
    <row r="575" spans="1:7" x14ac:dyDescent="0.3">
      <c r="A575" s="6">
        <v>39326</v>
      </c>
      <c r="B575" s="8">
        <v>3.1549999999999998</v>
      </c>
      <c r="C575" s="10">
        <v>42520961.331220292</v>
      </c>
      <c r="F575">
        <v>22.18206099902844</v>
      </c>
      <c r="G575" s="14" t="s">
        <v>76</v>
      </c>
    </row>
    <row r="576" spans="1:7" x14ac:dyDescent="0.3">
      <c r="A576" s="6">
        <v>39356</v>
      </c>
      <c r="B576" s="8">
        <v>3.1549999999999998</v>
      </c>
      <c r="C576" s="10">
        <v>41958102.060221873</v>
      </c>
      <c r="F576">
        <v>22.878439156036933</v>
      </c>
      <c r="G576" s="14" t="s">
        <v>76</v>
      </c>
    </row>
    <row r="577" spans="1:7" x14ac:dyDescent="0.3">
      <c r="A577" s="6">
        <v>39387</v>
      </c>
      <c r="B577" s="8">
        <v>3.145</v>
      </c>
      <c r="C577" s="10">
        <v>44168507.472178057</v>
      </c>
      <c r="F577">
        <v>21.523247630197616</v>
      </c>
      <c r="G577" s="14" t="s">
        <v>76</v>
      </c>
    </row>
    <row r="578" spans="1:7" x14ac:dyDescent="0.3">
      <c r="A578" s="6">
        <v>39417</v>
      </c>
      <c r="B578" s="8">
        <v>3.1524999999999999</v>
      </c>
      <c r="C578" s="10">
        <v>45177259.000793025</v>
      </c>
      <c r="F578">
        <v>21.520578071002184</v>
      </c>
      <c r="G578" s="14" t="s">
        <v>76</v>
      </c>
    </row>
    <row r="579" spans="1:7" x14ac:dyDescent="0.3">
      <c r="A579" s="6">
        <v>39448</v>
      </c>
      <c r="B579" s="8">
        <v>3.1549999999999998</v>
      </c>
      <c r="C579" s="10">
        <v>47373041.838351823</v>
      </c>
      <c r="F579">
        <v>22.611464968152827</v>
      </c>
      <c r="G579" s="14" t="s">
        <v>77</v>
      </c>
    </row>
    <row r="580" spans="1:7" x14ac:dyDescent="0.3">
      <c r="A580" s="6">
        <v>39479</v>
      </c>
      <c r="B580" s="8">
        <v>3.1549999999999998</v>
      </c>
      <c r="C580" s="10">
        <v>48483998.41521395</v>
      </c>
      <c r="F580">
        <v>24.531213828227472</v>
      </c>
      <c r="G580" s="14" t="s">
        <v>77</v>
      </c>
    </row>
    <row r="581" spans="1:7" x14ac:dyDescent="0.3">
      <c r="A581" s="6">
        <v>39508</v>
      </c>
      <c r="B581" s="8">
        <v>3.165</v>
      </c>
      <c r="C581" s="10">
        <v>49276448.657187991</v>
      </c>
      <c r="F581">
        <v>28.257217045975235</v>
      </c>
      <c r="G581" s="14" t="s">
        <v>77</v>
      </c>
    </row>
    <row r="582" spans="1:7" x14ac:dyDescent="0.3">
      <c r="A582" s="6">
        <v>39539</v>
      </c>
      <c r="B582" s="8">
        <v>3.1850000000000001</v>
      </c>
      <c r="C582" s="10">
        <v>47964687.598116167</v>
      </c>
      <c r="F582">
        <v>29.161377044283498</v>
      </c>
      <c r="G582" s="14" t="s">
        <v>77</v>
      </c>
    </row>
    <row r="583" spans="1:7" x14ac:dyDescent="0.3">
      <c r="A583" s="6">
        <v>39569</v>
      </c>
      <c r="B583" s="8">
        <v>3.11</v>
      </c>
      <c r="C583" s="10">
        <v>46811646.623794213</v>
      </c>
      <c r="F583">
        <v>26.839795171909309</v>
      </c>
      <c r="G583" s="14" t="s">
        <v>77</v>
      </c>
    </row>
    <row r="584" spans="1:7" x14ac:dyDescent="0.3">
      <c r="A584" s="6">
        <v>39600</v>
      </c>
      <c r="B584" s="8">
        <v>3.0350000000000001</v>
      </c>
      <c r="C584" s="10">
        <v>45512050.411861613</v>
      </c>
      <c r="F584">
        <v>26.551699565310336</v>
      </c>
      <c r="G584" s="14" t="s">
        <v>77</v>
      </c>
    </row>
    <row r="585" spans="1:7" x14ac:dyDescent="0.3">
      <c r="A585" s="6">
        <v>39630</v>
      </c>
      <c r="B585" s="8">
        <v>3.0350000000000001</v>
      </c>
      <c r="C585" s="10">
        <v>45704848.105436571</v>
      </c>
      <c r="F585">
        <v>25.133764158154428</v>
      </c>
      <c r="G585" s="14" t="s">
        <v>77</v>
      </c>
    </row>
    <row r="586" spans="1:7" x14ac:dyDescent="0.3">
      <c r="A586" s="6">
        <v>39661</v>
      </c>
      <c r="B586" s="8">
        <v>3.03</v>
      </c>
      <c r="C586" s="10">
        <v>44810183.498349838</v>
      </c>
      <c r="F586">
        <v>22.099670455309695</v>
      </c>
      <c r="G586" s="14" t="s">
        <v>77</v>
      </c>
    </row>
    <row r="587" spans="1:7" x14ac:dyDescent="0.3">
      <c r="A587" s="6">
        <v>39692</v>
      </c>
      <c r="B587" s="8">
        <v>3.13</v>
      </c>
      <c r="C587" s="10">
        <v>44010501.597444087</v>
      </c>
      <c r="F587">
        <v>20.992945209995373</v>
      </c>
      <c r="G587" s="14" t="s">
        <v>77</v>
      </c>
    </row>
    <row r="588" spans="1:7" x14ac:dyDescent="0.3">
      <c r="A588" s="6">
        <v>39722</v>
      </c>
      <c r="B588" s="8">
        <v>3.39</v>
      </c>
      <c r="C588" s="10">
        <v>42605618.289085545</v>
      </c>
      <c r="F588">
        <v>19.981799271970878</v>
      </c>
      <c r="G588" s="14" t="s">
        <v>77</v>
      </c>
    </row>
    <row r="589" spans="1:7" x14ac:dyDescent="0.3">
      <c r="A589" s="6">
        <v>39753</v>
      </c>
      <c r="B589" s="8">
        <v>3.3365</v>
      </c>
      <c r="C589" s="10">
        <v>44601768.320095912</v>
      </c>
      <c r="F589">
        <v>21.237436366009632</v>
      </c>
      <c r="G589" s="14" t="s">
        <v>77</v>
      </c>
    </row>
    <row r="590" spans="1:7" x14ac:dyDescent="0.3">
      <c r="A590" s="6">
        <v>39783</v>
      </c>
      <c r="B590" s="8">
        <v>3.4550000000000001</v>
      </c>
      <c r="C590" s="10">
        <v>45148025.470332853</v>
      </c>
      <c r="F590">
        <v>20.598500517063091</v>
      </c>
      <c r="G590" s="14" t="s">
        <v>77</v>
      </c>
    </row>
    <row r="591" spans="1:7" x14ac:dyDescent="0.3">
      <c r="A591" s="6">
        <v>39814</v>
      </c>
      <c r="B591" s="8">
        <v>3.4849999999999999</v>
      </c>
      <c r="C591" s="10">
        <v>45843374.17612052</v>
      </c>
      <c r="F591">
        <v>19.575546404814691</v>
      </c>
      <c r="G591" s="14" t="s">
        <v>78</v>
      </c>
    </row>
    <row r="592" spans="1:7" x14ac:dyDescent="0.3">
      <c r="A592" s="6">
        <v>39845</v>
      </c>
      <c r="B592" s="8">
        <v>3.5649999999999999</v>
      </c>
      <c r="C592" s="10">
        <v>45124744.285870969</v>
      </c>
      <c r="F592">
        <v>16.947577147106195</v>
      </c>
      <c r="G592" s="14" t="s">
        <v>78</v>
      </c>
    </row>
    <row r="593" spans="1:7" x14ac:dyDescent="0.3">
      <c r="A593" s="6">
        <v>39873</v>
      </c>
      <c r="B593" s="8">
        <v>3.72</v>
      </c>
      <c r="C593" s="10">
        <v>44629080.245174728</v>
      </c>
      <c r="F593">
        <v>15.005359056806</v>
      </c>
      <c r="G593" s="14" t="s">
        <v>78</v>
      </c>
    </row>
    <row r="594" spans="1:7" x14ac:dyDescent="0.3">
      <c r="A594" s="6">
        <v>39904</v>
      </c>
      <c r="B594" s="8">
        <v>3.74</v>
      </c>
      <c r="C594" s="10">
        <v>44374501.788475931</v>
      </c>
      <c r="F594">
        <v>13.702590194264541</v>
      </c>
      <c r="G594" s="14" t="s">
        <v>78</v>
      </c>
    </row>
    <row r="595" spans="1:7" x14ac:dyDescent="0.3">
      <c r="A595" s="6">
        <v>39934</v>
      </c>
      <c r="B595" s="8">
        <v>3.81</v>
      </c>
      <c r="C595" s="10">
        <v>44132230.817527555</v>
      </c>
      <c r="F595">
        <v>14.401061191533548</v>
      </c>
      <c r="G595" s="14" t="s">
        <v>78</v>
      </c>
    </row>
    <row r="596" spans="1:7" x14ac:dyDescent="0.3">
      <c r="A596" s="6">
        <v>39965</v>
      </c>
      <c r="B596" s="8">
        <v>3.8359999999999999</v>
      </c>
      <c r="C596" s="10">
        <v>44039030.309410848</v>
      </c>
      <c r="F596">
        <v>12.286727856298207</v>
      </c>
      <c r="G596" s="14" t="s">
        <v>78</v>
      </c>
    </row>
    <row r="597" spans="1:7" x14ac:dyDescent="0.3">
      <c r="A597" s="6">
        <v>39995</v>
      </c>
      <c r="B597" s="8">
        <v>3.8675000000000002</v>
      </c>
      <c r="C597" s="10">
        <v>44196806.244879119</v>
      </c>
      <c r="F597">
        <v>11.84473567303419</v>
      </c>
      <c r="G597" s="14" t="s">
        <v>78</v>
      </c>
    </row>
    <row r="598" spans="1:7" x14ac:dyDescent="0.3">
      <c r="A598" s="6">
        <v>40026</v>
      </c>
      <c r="B598" s="8">
        <v>3.8424999999999998</v>
      </c>
      <c r="C598" s="10">
        <v>43804759.592661031</v>
      </c>
      <c r="F598">
        <v>12.999173781327444</v>
      </c>
      <c r="G598" s="14" t="s">
        <v>78</v>
      </c>
    </row>
    <row r="599" spans="1:7" x14ac:dyDescent="0.3">
      <c r="A599" s="6">
        <v>40057</v>
      </c>
      <c r="B599" s="8">
        <v>3.84</v>
      </c>
      <c r="C599" s="10">
        <v>44170198.577687502</v>
      </c>
      <c r="F599">
        <v>13.514249904637365</v>
      </c>
      <c r="G599" s="14" t="s">
        <v>78</v>
      </c>
    </row>
    <row r="600" spans="1:7" x14ac:dyDescent="0.3">
      <c r="A600" s="6">
        <v>40087</v>
      </c>
      <c r="B600" s="8">
        <v>3.8174999999999999</v>
      </c>
      <c r="C600" s="10">
        <v>45117596.321042567</v>
      </c>
      <c r="F600">
        <v>14.730740058511227</v>
      </c>
      <c r="G600" s="14" t="s">
        <v>78</v>
      </c>
    </row>
    <row r="601" spans="1:7" x14ac:dyDescent="0.3">
      <c r="A601" s="6">
        <v>40118</v>
      </c>
      <c r="B601" s="8">
        <v>3.8</v>
      </c>
      <c r="C601" s="10">
        <v>46106940.368450001</v>
      </c>
      <c r="F601">
        <v>15.310077519379849</v>
      </c>
      <c r="G601" s="14" t="s">
        <v>78</v>
      </c>
    </row>
    <row r="602" spans="1:7" x14ac:dyDescent="0.3">
      <c r="A602" s="6">
        <v>40148</v>
      </c>
      <c r="B602" s="8">
        <v>3.86</v>
      </c>
      <c r="C602" s="10">
        <v>44342305.386852339</v>
      </c>
      <c r="F602">
        <v>18.473658824159923</v>
      </c>
      <c r="G602" s="14" t="s">
        <v>78</v>
      </c>
    </row>
    <row r="603" spans="1:7" x14ac:dyDescent="0.3">
      <c r="A603" s="6">
        <v>40179</v>
      </c>
      <c r="B603" s="8">
        <v>3.8774999999999999</v>
      </c>
      <c r="C603" s="10">
        <v>44344654.800041266</v>
      </c>
      <c r="F603">
        <v>19.713907284768229</v>
      </c>
      <c r="G603" s="14" t="s">
        <v>79</v>
      </c>
    </row>
    <row r="604" spans="1:7" x14ac:dyDescent="0.3">
      <c r="A604" s="6">
        <v>40210</v>
      </c>
      <c r="B604" s="8">
        <v>3.9224999999999999</v>
      </c>
      <c r="C604" s="10">
        <v>43841502.399467178</v>
      </c>
      <c r="F604">
        <v>24.940391034811672</v>
      </c>
      <c r="G604" s="14" t="s">
        <v>79</v>
      </c>
    </row>
    <row r="605" spans="1:7" x14ac:dyDescent="0.3">
      <c r="A605" s="6">
        <v>40238</v>
      </c>
      <c r="B605" s="8">
        <v>3.8824999999999998</v>
      </c>
      <c r="C605" s="10">
        <v>44404962.565491311</v>
      </c>
      <c r="F605">
        <v>25.297711504608088</v>
      </c>
      <c r="G605" s="14" t="s">
        <v>79</v>
      </c>
    </row>
    <row r="606" spans="1:7" x14ac:dyDescent="0.3">
      <c r="A606" s="6">
        <v>40269</v>
      </c>
      <c r="B606" s="8">
        <v>3.915</v>
      </c>
      <c r="C606" s="10">
        <v>45228418.135376759</v>
      </c>
      <c r="F606">
        <v>24.738126716159915</v>
      </c>
      <c r="G606" s="14" t="s">
        <v>79</v>
      </c>
    </row>
    <row r="607" spans="1:7" x14ac:dyDescent="0.3">
      <c r="A607" s="6">
        <v>40299</v>
      </c>
      <c r="B607" s="8">
        <v>3.9175</v>
      </c>
      <c r="C607" s="10">
        <v>46873004.467134655</v>
      </c>
      <c r="F607">
        <v>25.625126033474508</v>
      </c>
      <c r="G607" s="14" t="s">
        <v>79</v>
      </c>
    </row>
    <row r="608" spans="1:7" x14ac:dyDescent="0.3">
      <c r="A608" s="6">
        <v>40330</v>
      </c>
      <c r="B608" s="8">
        <v>3.9950000000000001</v>
      </c>
      <c r="C608" s="10">
        <v>46585199.499374218</v>
      </c>
      <c r="F608">
        <v>26.322651822877539</v>
      </c>
      <c r="G608" s="14" t="s">
        <v>79</v>
      </c>
    </row>
    <row r="609" spans="1:7" x14ac:dyDescent="0.3">
      <c r="A609" s="6">
        <v>40360</v>
      </c>
      <c r="B609" s="8">
        <v>4.0263</v>
      </c>
      <c r="C609" s="10">
        <v>48026959.242977425</v>
      </c>
      <c r="F609">
        <v>26.900352514770876</v>
      </c>
      <c r="G609" s="14" t="s">
        <v>79</v>
      </c>
    </row>
    <row r="610" spans="1:7" x14ac:dyDescent="0.3">
      <c r="A610" s="6">
        <v>40391</v>
      </c>
      <c r="B610" s="8">
        <v>4.0049999999999999</v>
      </c>
      <c r="C610" s="10">
        <v>47715307.116104871</v>
      </c>
      <c r="F610">
        <v>25.907872288569365</v>
      </c>
      <c r="G610" s="14" t="s">
        <v>79</v>
      </c>
    </row>
    <row r="611" spans="1:7" x14ac:dyDescent="0.3">
      <c r="A611" s="6">
        <v>40422</v>
      </c>
      <c r="B611" s="8">
        <v>4.0274999999999999</v>
      </c>
      <c r="C611" s="10">
        <v>48250876.22594662</v>
      </c>
      <c r="F611">
        <v>25.966108204118864</v>
      </c>
      <c r="G611" s="14" t="s">
        <v>79</v>
      </c>
    </row>
    <row r="612" spans="1:7" x14ac:dyDescent="0.3">
      <c r="A612" s="6">
        <v>40452</v>
      </c>
      <c r="B612" s="8">
        <v>4.0324999999999998</v>
      </c>
      <c r="C612" s="10">
        <v>48895722.752634846</v>
      </c>
      <c r="F612">
        <v>27.954856684138484</v>
      </c>
      <c r="G612" s="14" t="s">
        <v>79</v>
      </c>
    </row>
    <row r="613" spans="1:7" x14ac:dyDescent="0.3">
      <c r="A613" s="6">
        <v>40483</v>
      </c>
      <c r="B613" s="8">
        <v>4.0625</v>
      </c>
      <c r="C613" s="10">
        <v>48935296.246153846</v>
      </c>
      <c r="F613">
        <v>28.902894491129839</v>
      </c>
      <c r="G613" s="14" t="s">
        <v>79</v>
      </c>
    </row>
    <row r="614" spans="1:7" x14ac:dyDescent="0.3">
      <c r="A614" s="6">
        <v>40513</v>
      </c>
      <c r="B614" s="8">
        <v>4.1050000000000004</v>
      </c>
      <c r="C614" s="10">
        <v>48581185.383678436</v>
      </c>
      <c r="F614">
        <v>27.028860942730493</v>
      </c>
      <c r="G614" s="14" t="s">
        <v>79</v>
      </c>
    </row>
    <row r="615" spans="1:7" x14ac:dyDescent="0.3">
      <c r="A615" s="6">
        <v>40544</v>
      </c>
      <c r="B615" s="8">
        <v>4.1325000000000003</v>
      </c>
      <c r="C615" s="10">
        <v>48933576.043557167</v>
      </c>
      <c r="F615">
        <v>26.883966188705966</v>
      </c>
      <c r="G615" s="14" t="s">
        <v>80</v>
      </c>
    </row>
    <row r="616" spans="1:7" x14ac:dyDescent="0.3">
      <c r="A616" s="6">
        <v>40575</v>
      </c>
      <c r="B616" s="8">
        <v>4.1624999999999996</v>
      </c>
      <c r="C616" s="10">
        <v>48631522.642642647</v>
      </c>
      <c r="F616">
        <v>23.412898706530939</v>
      </c>
      <c r="G616" s="14" t="s">
        <v>80</v>
      </c>
    </row>
    <row r="617" spans="1:7" x14ac:dyDescent="0.3">
      <c r="A617" s="6">
        <v>40603</v>
      </c>
      <c r="B617" s="8">
        <v>4.1550000000000002</v>
      </c>
      <c r="C617" s="10">
        <v>47955217.569193743</v>
      </c>
      <c r="F617">
        <v>22.776353333946254</v>
      </c>
      <c r="G617" s="14" t="s">
        <v>80</v>
      </c>
    </row>
    <row r="618" spans="1:7" x14ac:dyDescent="0.3">
      <c r="A618" s="6">
        <v>40634</v>
      </c>
      <c r="B618" s="8">
        <v>4.2949999999999999</v>
      </c>
      <c r="C618" s="10">
        <v>47331696.856810242</v>
      </c>
      <c r="F618">
        <v>23.299870783651965</v>
      </c>
      <c r="G618" s="14" t="s">
        <v>80</v>
      </c>
    </row>
    <row r="619" spans="1:7" x14ac:dyDescent="0.3">
      <c r="A619" s="6">
        <v>40664</v>
      </c>
      <c r="B619" s="8">
        <v>4.3250000000000002</v>
      </c>
      <c r="C619" s="10">
        <v>47192555.375722542</v>
      </c>
      <c r="F619">
        <v>23.079357037460536</v>
      </c>
      <c r="G619" s="14" t="s">
        <v>80</v>
      </c>
    </row>
    <row r="620" spans="1:7" x14ac:dyDescent="0.3">
      <c r="A620" s="6">
        <v>40695</v>
      </c>
      <c r="B620" s="8">
        <v>4.2699999999999996</v>
      </c>
      <c r="C620" s="10">
        <v>47726980.327868856</v>
      </c>
      <c r="F620">
        <v>23.581568697369026</v>
      </c>
      <c r="G620" s="14" t="s">
        <v>80</v>
      </c>
    </row>
    <row r="621" spans="1:7" x14ac:dyDescent="0.3">
      <c r="A621" s="6">
        <v>40725</v>
      </c>
      <c r="B621" s="8">
        <v>4.2750000000000004</v>
      </c>
      <c r="C621" s="10">
        <v>48267194.853801169</v>
      </c>
      <c r="F621">
        <v>23.86795456199382</v>
      </c>
      <c r="G621" s="14" t="s">
        <v>80</v>
      </c>
    </row>
    <row r="622" spans="1:7" x14ac:dyDescent="0.3">
      <c r="A622" s="6">
        <v>40756</v>
      </c>
      <c r="B622" s="8">
        <v>4.43</v>
      </c>
      <c r="C622" s="10">
        <v>45365286.455981947</v>
      </c>
      <c r="F622">
        <v>24.897171142560957</v>
      </c>
      <c r="G622" s="14" t="s">
        <v>80</v>
      </c>
    </row>
    <row r="623" spans="1:7" x14ac:dyDescent="0.3">
      <c r="A623" s="6">
        <v>40787</v>
      </c>
      <c r="B623" s="8">
        <v>4.4325000000000001</v>
      </c>
      <c r="C623" s="10">
        <v>44131949.012972362</v>
      </c>
      <c r="F623">
        <v>25.28162024748417</v>
      </c>
      <c r="G623" s="14" t="s">
        <v>80</v>
      </c>
    </row>
    <row r="624" spans="1:7" x14ac:dyDescent="0.3">
      <c r="A624" s="6">
        <v>40817</v>
      </c>
      <c r="B624" s="8">
        <v>4.62</v>
      </c>
      <c r="C624" s="10">
        <v>40859687.445887446</v>
      </c>
      <c r="F624">
        <v>23.139113592773832</v>
      </c>
      <c r="G624" s="14" t="s">
        <v>80</v>
      </c>
    </row>
    <row r="625" spans="1:7" x14ac:dyDescent="0.3">
      <c r="A625" s="6">
        <v>40848</v>
      </c>
      <c r="B625" s="8">
        <v>4.74</v>
      </c>
      <c r="C625" s="10">
        <v>38769525.527426161</v>
      </c>
      <c r="F625">
        <v>22.586977983489543</v>
      </c>
      <c r="G625" s="14" t="s">
        <v>80</v>
      </c>
    </row>
    <row r="626" spans="1:7" x14ac:dyDescent="0.3">
      <c r="A626" s="6">
        <v>40878</v>
      </c>
      <c r="B626" s="8">
        <v>4.74</v>
      </c>
      <c r="C626" s="10">
        <v>39278061.392405063</v>
      </c>
      <c r="F626">
        <v>22.825372352660889</v>
      </c>
      <c r="G626" s="14" t="s">
        <v>80</v>
      </c>
    </row>
    <row r="627" spans="1:7" x14ac:dyDescent="0.3">
      <c r="A627" s="6">
        <v>40909</v>
      </c>
      <c r="B627" s="8">
        <v>4.79</v>
      </c>
      <c r="C627" s="10">
        <v>39628896.03340292</v>
      </c>
      <c r="F627">
        <v>22.58477416979574</v>
      </c>
      <c r="G627" s="14" t="s">
        <v>81</v>
      </c>
    </row>
    <row r="628" spans="1:7" x14ac:dyDescent="0.3">
      <c r="A628" s="6">
        <v>40940</v>
      </c>
      <c r="B628" s="8">
        <v>4.72</v>
      </c>
      <c r="C628" s="10">
        <v>40540265.889830507</v>
      </c>
      <c r="F628">
        <v>22.765933934578687</v>
      </c>
      <c r="G628" s="14" t="s">
        <v>81</v>
      </c>
    </row>
    <row r="629" spans="1:7" x14ac:dyDescent="0.3">
      <c r="A629" s="6">
        <v>40969</v>
      </c>
      <c r="B629" s="8">
        <v>4.93</v>
      </c>
      <c r="C629" s="10">
        <v>39629668.762677491</v>
      </c>
      <c r="F629">
        <v>23.018439773229638</v>
      </c>
      <c r="G629" s="14" t="s">
        <v>81</v>
      </c>
    </row>
    <row r="630" spans="1:7" x14ac:dyDescent="0.3">
      <c r="A630" s="6">
        <v>41000</v>
      </c>
      <c r="B630" s="8">
        <v>5.0999999999999996</v>
      </c>
      <c r="C630" s="10">
        <v>39435775.294117652</v>
      </c>
      <c r="F630">
        <v>23.453475513095668</v>
      </c>
      <c r="G630" s="14" t="s">
        <v>81</v>
      </c>
    </row>
    <row r="631" spans="1:7" x14ac:dyDescent="0.3">
      <c r="A631" s="6">
        <v>41030</v>
      </c>
      <c r="B631" s="8">
        <v>5.9</v>
      </c>
      <c r="C631" s="10">
        <v>34056213.559322029</v>
      </c>
      <c r="F631">
        <v>23.830897381035101</v>
      </c>
      <c r="G631" s="14" t="s">
        <v>81</v>
      </c>
    </row>
    <row r="632" spans="1:7" x14ac:dyDescent="0.3">
      <c r="A632" s="6">
        <v>41061</v>
      </c>
      <c r="B632" s="8">
        <v>5.95</v>
      </c>
      <c r="C632" s="10">
        <v>33673706.050420165</v>
      </c>
      <c r="F632">
        <v>23.989498530390119</v>
      </c>
      <c r="G632" s="14" t="s">
        <v>81</v>
      </c>
    </row>
    <row r="633" spans="1:7" x14ac:dyDescent="0.3">
      <c r="A633" s="6">
        <v>41091</v>
      </c>
      <c r="B633" s="8">
        <v>6.45</v>
      </c>
      <c r="C633" s="10">
        <v>31814871.782945737</v>
      </c>
      <c r="F633">
        <v>24.062648677015751</v>
      </c>
      <c r="G633" s="14" t="s">
        <v>81</v>
      </c>
    </row>
    <row r="634" spans="1:7" x14ac:dyDescent="0.3">
      <c r="A634" s="6">
        <v>41122</v>
      </c>
      <c r="B634" s="8">
        <v>6.37</v>
      </c>
      <c r="C634" s="10">
        <v>31364218.053375196</v>
      </c>
      <c r="F634">
        <v>24.074823618004658</v>
      </c>
      <c r="G634" s="14" t="s">
        <v>81</v>
      </c>
    </row>
    <row r="635" spans="1:7" x14ac:dyDescent="0.3">
      <c r="A635" s="6">
        <v>41153</v>
      </c>
      <c r="B635" s="8">
        <v>6.3</v>
      </c>
      <c r="C635" s="10">
        <v>32064083.96825397</v>
      </c>
      <c r="F635">
        <v>24.111352025350506</v>
      </c>
      <c r="G635" s="14" t="s">
        <v>81</v>
      </c>
    </row>
    <row r="636" spans="1:7" x14ac:dyDescent="0.3">
      <c r="A636" s="6">
        <v>41183</v>
      </c>
      <c r="B636" s="8">
        <v>6.3410000000000002</v>
      </c>
      <c r="C636" s="10">
        <v>32491242.390790094</v>
      </c>
      <c r="F636">
        <v>24.502639046514197</v>
      </c>
      <c r="G636" s="14" t="s">
        <v>81</v>
      </c>
    </row>
    <row r="637" spans="1:7" x14ac:dyDescent="0.3">
      <c r="A637" s="6">
        <v>41214</v>
      </c>
      <c r="B637" s="8">
        <v>6.44</v>
      </c>
      <c r="C637" s="10">
        <v>32387781.366459627</v>
      </c>
      <c r="F637">
        <v>24.956759476790324</v>
      </c>
      <c r="G637" s="14" t="s">
        <v>81</v>
      </c>
    </row>
    <row r="638" spans="1:7" x14ac:dyDescent="0.3">
      <c r="A638" s="6">
        <v>41244</v>
      </c>
      <c r="B638" s="8">
        <v>6.8</v>
      </c>
      <c r="C638" s="10">
        <v>29783094.55882353</v>
      </c>
      <c r="F638">
        <v>25.20201317546902</v>
      </c>
      <c r="G638" s="14" t="s">
        <v>81</v>
      </c>
    </row>
    <row r="639" spans="1:7" x14ac:dyDescent="0.3">
      <c r="A639" s="6">
        <v>41275</v>
      </c>
      <c r="B639" s="8">
        <v>7.92</v>
      </c>
      <c r="C639" s="10">
        <v>25523530.05050505</v>
      </c>
      <c r="F639">
        <v>26.037512380172867</v>
      </c>
      <c r="G639" s="14" t="s">
        <v>82</v>
      </c>
    </row>
    <row r="640" spans="1:7" x14ac:dyDescent="0.3">
      <c r="A640" s="6">
        <v>41306</v>
      </c>
      <c r="B640" s="8">
        <v>7.82</v>
      </c>
      <c r="C640" s="10">
        <v>25658095.907928389</v>
      </c>
      <c r="F640">
        <v>25.516747449531717</v>
      </c>
      <c r="G640" s="14" t="s">
        <v>82</v>
      </c>
    </row>
    <row r="641" spans="1:7" x14ac:dyDescent="0.3">
      <c r="A641" s="6">
        <v>41334</v>
      </c>
      <c r="B641" s="8">
        <v>8.43</v>
      </c>
      <c r="C641" s="10">
        <v>23461664.887307238</v>
      </c>
      <c r="F641">
        <v>24.57209007941994</v>
      </c>
      <c r="G641" s="14" t="s">
        <v>82</v>
      </c>
    </row>
    <row r="642" spans="1:7" x14ac:dyDescent="0.3">
      <c r="A642" s="6">
        <v>41365</v>
      </c>
      <c r="B642" s="8">
        <v>9.3849999999999998</v>
      </c>
      <c r="C642" s="10">
        <v>20784474.906766117</v>
      </c>
      <c r="F642">
        <v>23.791685443057077</v>
      </c>
      <c r="G642" s="14" t="s">
        <v>82</v>
      </c>
    </row>
    <row r="643" spans="1:7" x14ac:dyDescent="0.3">
      <c r="A643" s="6">
        <v>41395</v>
      </c>
      <c r="B643" s="8">
        <v>8.7750000000000004</v>
      </c>
      <c r="C643" s="10">
        <v>22101300.854700852</v>
      </c>
      <c r="F643">
        <v>23.621290831297891</v>
      </c>
      <c r="G643" s="14" t="s">
        <v>82</v>
      </c>
    </row>
    <row r="644" spans="1:7" x14ac:dyDescent="0.3">
      <c r="A644" s="6">
        <v>41426</v>
      </c>
      <c r="B644" s="8">
        <v>8</v>
      </c>
      <c r="C644" s="10">
        <v>23648694.5</v>
      </c>
      <c r="F644">
        <v>23.986206577134684</v>
      </c>
      <c r="G644" s="14" t="s">
        <v>82</v>
      </c>
    </row>
    <row r="645" spans="1:7" x14ac:dyDescent="0.3">
      <c r="A645" s="6">
        <v>41456</v>
      </c>
      <c r="B645" s="8">
        <v>8.5050000000000008</v>
      </c>
      <c r="C645" s="10">
        <v>22761999.176954731</v>
      </c>
      <c r="F645">
        <v>24.948756726465792</v>
      </c>
      <c r="G645" s="14" t="s">
        <v>82</v>
      </c>
    </row>
    <row r="646" spans="1:7" x14ac:dyDescent="0.3">
      <c r="A646" s="6">
        <v>41487</v>
      </c>
      <c r="B646" s="8">
        <v>9.1999999999999993</v>
      </c>
      <c r="C646" s="10">
        <v>21433161.956521742</v>
      </c>
      <c r="F646">
        <v>25.19397065390465</v>
      </c>
      <c r="G646" s="14" t="s">
        <v>82</v>
      </c>
    </row>
    <row r="647" spans="1:7" x14ac:dyDescent="0.3">
      <c r="A647" s="6">
        <v>41518</v>
      </c>
      <c r="B647" s="8">
        <v>9.43</v>
      </c>
      <c r="C647" s="10">
        <v>20173809.650053024</v>
      </c>
      <c r="F647">
        <v>25.415052913471992</v>
      </c>
      <c r="G647" s="14" t="s">
        <v>82</v>
      </c>
    </row>
    <row r="648" spans="1:7" x14ac:dyDescent="0.3">
      <c r="A648" s="6">
        <v>41548</v>
      </c>
      <c r="B648" s="8">
        <v>8.8699999999999992</v>
      </c>
      <c r="C648" s="10">
        <v>20892830.552423902</v>
      </c>
      <c r="F648">
        <v>25.63676485144515</v>
      </c>
      <c r="G648" s="14" t="s">
        <v>82</v>
      </c>
    </row>
    <row r="649" spans="1:7" x14ac:dyDescent="0.3">
      <c r="A649" s="6">
        <v>41579</v>
      </c>
      <c r="B649" s="8">
        <v>9.57</v>
      </c>
      <c r="C649" s="10">
        <v>18535762.48693835</v>
      </c>
      <c r="F649">
        <v>26.3648435398093</v>
      </c>
      <c r="G649" s="14" t="s">
        <v>82</v>
      </c>
    </row>
    <row r="650" spans="1:7" x14ac:dyDescent="0.3">
      <c r="A650" s="6">
        <v>41609</v>
      </c>
      <c r="B650" s="8">
        <v>10</v>
      </c>
      <c r="C650" s="10">
        <v>18695490</v>
      </c>
      <c r="F650">
        <v>27.949045300151674</v>
      </c>
      <c r="G650" s="14" t="s">
        <v>82</v>
      </c>
    </row>
    <row r="651" spans="1:7" x14ac:dyDescent="0.3">
      <c r="A651" s="6">
        <v>41640</v>
      </c>
      <c r="B651" s="8">
        <v>12.65</v>
      </c>
      <c r="C651" s="10">
        <v>16503758.006657705</v>
      </c>
      <c r="F651">
        <v>30.49355741179436</v>
      </c>
      <c r="G651" s="14" t="s">
        <v>83</v>
      </c>
    </row>
    <row r="652" spans="1:7" x14ac:dyDescent="0.3">
      <c r="A652" s="6">
        <v>41671</v>
      </c>
      <c r="B652" s="8">
        <v>11.25</v>
      </c>
      <c r="C652" s="10">
        <v>18350789.333333332</v>
      </c>
      <c r="F652">
        <v>34.463923477469827</v>
      </c>
      <c r="G652" s="14" t="s">
        <v>83</v>
      </c>
    </row>
    <row r="653" spans="1:7" x14ac:dyDescent="0.3">
      <c r="A653" s="6">
        <v>41699</v>
      </c>
      <c r="B653" s="8">
        <v>10.85</v>
      </c>
      <c r="C653" s="10">
        <v>19375332.62672811</v>
      </c>
      <c r="F653">
        <v>36.95350567303457</v>
      </c>
      <c r="G653" s="14" t="s">
        <v>83</v>
      </c>
    </row>
    <row r="654" spans="1:7" x14ac:dyDescent="0.3">
      <c r="A654" s="6">
        <v>41730</v>
      </c>
      <c r="B654" s="8">
        <v>10.5</v>
      </c>
      <c r="C654" s="10">
        <v>20862732.095238097</v>
      </c>
      <c r="F654">
        <v>38.39696756300841</v>
      </c>
      <c r="G654" s="14" t="s">
        <v>83</v>
      </c>
    </row>
    <row r="655" spans="1:7" x14ac:dyDescent="0.3">
      <c r="A655" s="6">
        <v>41760</v>
      </c>
      <c r="B655" s="8">
        <v>11.121600000000001</v>
      </c>
      <c r="C655" s="10">
        <v>20251716.299812976</v>
      </c>
      <c r="F655">
        <v>39.364397384508209</v>
      </c>
      <c r="G655" s="14" t="s">
        <v>83</v>
      </c>
    </row>
    <row r="656" spans="1:7" x14ac:dyDescent="0.3">
      <c r="A656" s="6">
        <v>41791</v>
      </c>
      <c r="B656" s="8">
        <v>11.826599999999999</v>
      </c>
      <c r="C656" s="10">
        <v>19661124.329900395</v>
      </c>
      <c r="F656">
        <v>39.733556486772656</v>
      </c>
      <c r="G656" s="14" t="s">
        <v>83</v>
      </c>
    </row>
    <row r="657" spans="1:7" x14ac:dyDescent="0.3">
      <c r="A657" s="6">
        <v>41821</v>
      </c>
      <c r="B657" s="8">
        <v>12.34</v>
      </c>
      <c r="C657" s="10">
        <v>18870668.962722853</v>
      </c>
      <c r="F657">
        <v>39.624549324228099</v>
      </c>
      <c r="G657" s="14" t="s">
        <v>83</v>
      </c>
    </row>
    <row r="658" spans="1:7" x14ac:dyDescent="0.3">
      <c r="A658" s="6">
        <v>41852</v>
      </c>
      <c r="B658" s="8">
        <v>13.270526315789477</v>
      </c>
      <c r="C658" s="10">
        <v>17725813.159355909</v>
      </c>
      <c r="F658">
        <v>40.362941809147145</v>
      </c>
      <c r="G658" s="14" t="s">
        <v>83</v>
      </c>
    </row>
    <row r="659" spans="1:7" x14ac:dyDescent="0.3">
      <c r="A659" s="6">
        <v>41883</v>
      </c>
      <c r="B659" s="8">
        <v>14.746818181818183</v>
      </c>
      <c r="C659" s="10">
        <v>15699159.874303546</v>
      </c>
      <c r="F659">
        <v>40.871552997761242</v>
      </c>
      <c r="G659" s="14" t="s">
        <v>83</v>
      </c>
    </row>
    <row r="660" spans="1:7" x14ac:dyDescent="0.3">
      <c r="A660" s="6">
        <v>41913</v>
      </c>
      <c r="B660" s="8">
        <v>14.731363636363637</v>
      </c>
      <c r="C660" s="10">
        <v>15878673.134005984</v>
      </c>
      <c r="F660">
        <v>41.216826411971439</v>
      </c>
      <c r="G660" s="14" t="s">
        <v>83</v>
      </c>
    </row>
    <row r="661" spans="1:7" x14ac:dyDescent="0.3">
      <c r="A661" s="6">
        <v>41944</v>
      </c>
      <c r="B661" s="8">
        <v>13.332631578947369</v>
      </c>
      <c r="C661" s="10">
        <v>18111051.788252011</v>
      </c>
      <c r="F661">
        <v>40.472128303939535</v>
      </c>
      <c r="G661" s="14" t="s">
        <v>83</v>
      </c>
    </row>
    <row r="662" spans="1:7" x14ac:dyDescent="0.3">
      <c r="A662" s="6">
        <v>41974</v>
      </c>
      <c r="B662" s="8">
        <v>13.036666666666669</v>
      </c>
      <c r="C662" s="10">
        <v>20222873.817437991</v>
      </c>
      <c r="F662">
        <v>38.420349296985101</v>
      </c>
      <c r="G662" s="14" t="s">
        <v>83</v>
      </c>
    </row>
    <row r="663" spans="1:7" x14ac:dyDescent="0.3">
      <c r="A663" s="6">
        <v>42005</v>
      </c>
      <c r="B663" s="8">
        <v>13.633333333333335</v>
      </c>
      <c r="C663" s="10">
        <v>19729480.488997553</v>
      </c>
      <c r="F663">
        <v>35.059732902277176</v>
      </c>
      <c r="G663" s="14" t="s">
        <v>84</v>
      </c>
    </row>
    <row r="664" spans="1:7" x14ac:dyDescent="0.3">
      <c r="A664" s="6">
        <v>42036</v>
      </c>
      <c r="B664" s="8">
        <v>13.09611111111111</v>
      </c>
      <c r="C664" s="10">
        <v>20754760.454757564</v>
      </c>
      <c r="F664">
        <v>31.395472101649769</v>
      </c>
      <c r="G664" s="14" t="s">
        <v>84</v>
      </c>
    </row>
    <row r="665" spans="1:7" x14ac:dyDescent="0.3">
      <c r="A665" s="6">
        <v>42064</v>
      </c>
      <c r="B665" s="8">
        <v>12.788500000000001</v>
      </c>
      <c r="C665" s="10">
        <v>21530868.35829065</v>
      </c>
      <c r="F665">
        <v>29.743817549994933</v>
      </c>
      <c r="G665" s="14" t="s">
        <v>84</v>
      </c>
    </row>
    <row r="666" spans="1:7" x14ac:dyDescent="0.3">
      <c r="A666" s="6">
        <v>42095</v>
      </c>
      <c r="B666" s="8">
        <v>12.575500000000002</v>
      </c>
      <c r="C666" s="10">
        <v>23732396.167150408</v>
      </c>
      <c r="F666">
        <v>29.010301474558741</v>
      </c>
      <c r="G666" s="14" t="s">
        <v>84</v>
      </c>
    </row>
    <row r="667" spans="1:7" x14ac:dyDescent="0.3">
      <c r="A667" s="6">
        <v>42125</v>
      </c>
      <c r="B667" s="8">
        <v>12.578421052631576</v>
      </c>
      <c r="C667" s="10">
        <v>23634338.503703088</v>
      </c>
      <c r="F667">
        <v>28.657125052845078</v>
      </c>
      <c r="G667" s="14" t="s">
        <v>84</v>
      </c>
    </row>
    <row r="668" spans="1:7" x14ac:dyDescent="0.3">
      <c r="A668" s="6">
        <v>42156</v>
      </c>
      <c r="B668" s="8">
        <v>12.881363636363641</v>
      </c>
      <c r="C668" s="10">
        <v>23699885.712269302</v>
      </c>
      <c r="F668">
        <v>27.813678146921351</v>
      </c>
      <c r="G668" s="14" t="s">
        <v>84</v>
      </c>
    </row>
    <row r="669" spans="1:7" x14ac:dyDescent="0.3">
      <c r="A669" s="6">
        <v>42186</v>
      </c>
      <c r="B669" s="8">
        <v>14.149545454545455</v>
      </c>
      <c r="C669" s="10">
        <v>21860035.998586524</v>
      </c>
      <c r="F669">
        <v>27.127647865074913</v>
      </c>
      <c r="G669" s="14" t="s">
        <v>84</v>
      </c>
    </row>
    <row r="670" spans="1:7" x14ac:dyDescent="0.3">
      <c r="A670" s="6">
        <v>42217</v>
      </c>
      <c r="B670" s="8">
        <v>15.161499999999998</v>
      </c>
      <c r="C670" s="10">
        <v>20416879.926128682</v>
      </c>
      <c r="F670">
        <v>26.533188332924553</v>
      </c>
      <c r="G670" s="14" t="s">
        <v>84</v>
      </c>
    </row>
    <row r="671" spans="1:7" x14ac:dyDescent="0.3">
      <c r="A671" s="6">
        <v>42248</v>
      </c>
      <c r="B671" s="8">
        <v>15.679545454545456</v>
      </c>
      <c r="C671" s="10">
        <v>19841897.451804608</v>
      </c>
      <c r="F671">
        <v>25.841750145312957</v>
      </c>
      <c r="G671" s="14" t="s">
        <v>84</v>
      </c>
    </row>
    <row r="672" spans="1:7" x14ac:dyDescent="0.3">
      <c r="A672" s="6">
        <v>42278</v>
      </c>
      <c r="B672" s="8">
        <v>15.79452380952381</v>
      </c>
      <c r="C672" s="10">
        <v>16118292.71145816</v>
      </c>
      <c r="F672">
        <v>24.943320046476035</v>
      </c>
      <c r="G672" s="14" t="s">
        <v>84</v>
      </c>
    </row>
    <row r="673" spans="1:7" x14ac:dyDescent="0.3">
      <c r="A673" s="6">
        <v>42309</v>
      </c>
      <c r="B673" s="8">
        <v>15.078684210526315</v>
      </c>
      <c r="C673" s="10">
        <v>16296911.160753243</v>
      </c>
      <c r="F673">
        <v>25.360370201746019</v>
      </c>
      <c r="G673" s="14" t="s">
        <v>84</v>
      </c>
    </row>
    <row r="674" spans="1:7" x14ac:dyDescent="0.3">
      <c r="A674" s="6">
        <v>42339</v>
      </c>
      <c r="B674" s="8">
        <v>14.372</v>
      </c>
      <c r="C674" s="10">
        <v>22875348.246590592</v>
      </c>
      <c r="F674">
        <v>27.735412063818977</v>
      </c>
      <c r="G674" s="14" t="s">
        <v>84</v>
      </c>
    </row>
    <row r="675" spans="1:7" x14ac:dyDescent="0.3">
      <c r="A675" s="6">
        <v>42370</v>
      </c>
      <c r="B675" s="8">
        <v>13.633333333333335</v>
      </c>
      <c r="C675" s="10">
        <v>30564977.457212713</v>
      </c>
      <c r="F675">
        <v>29.637428387653287</v>
      </c>
      <c r="G675" s="14" t="s">
        <v>85</v>
      </c>
    </row>
    <row r="676" spans="1:7" x14ac:dyDescent="0.3">
      <c r="A676" s="6">
        <v>42401</v>
      </c>
      <c r="B676" s="8">
        <v>14.819473684210529</v>
      </c>
      <c r="C676" s="10">
        <v>29738795.613879316</v>
      </c>
      <c r="F676">
        <v>33.87862135421824</v>
      </c>
      <c r="G676" s="14" t="s">
        <v>85</v>
      </c>
    </row>
    <row r="677" spans="1:7" x14ac:dyDescent="0.3">
      <c r="A677" s="6">
        <v>42430</v>
      </c>
      <c r="B677" s="8">
        <v>15.355238095238096</v>
      </c>
      <c r="C677" s="10">
        <v>27855128.806673694</v>
      </c>
      <c r="F677">
        <v>35.294493965484918</v>
      </c>
      <c r="G677" s="14" t="s">
        <v>85</v>
      </c>
    </row>
    <row r="678" spans="1:7" x14ac:dyDescent="0.3">
      <c r="A678" s="6">
        <v>42461</v>
      </c>
      <c r="B678" s="8">
        <v>14.695238095238093</v>
      </c>
      <c r="C678" s="10">
        <v>33066454.238496441</v>
      </c>
      <c r="F678">
        <v>41.514778022911884</v>
      </c>
      <c r="G678" s="14" t="s">
        <v>85</v>
      </c>
    </row>
    <row r="679" spans="1:7" x14ac:dyDescent="0.3">
      <c r="A679" s="6">
        <v>42491</v>
      </c>
      <c r="B679" s="8">
        <v>14.434999999999999</v>
      </c>
      <c r="C679" s="10">
        <v>29170619.189470042</v>
      </c>
      <c r="F679">
        <v>44.557864821239868</v>
      </c>
      <c r="G679" s="14" t="s">
        <v>85</v>
      </c>
    </row>
    <row r="680" spans="1:7" x14ac:dyDescent="0.3">
      <c r="A680" s="6">
        <v>42522</v>
      </c>
      <c r="B680" s="8">
        <v>14.358500000000001</v>
      </c>
      <c r="C680" s="10">
        <v>31589966.918549985</v>
      </c>
      <c r="F680">
        <v>46.758925086800708</v>
      </c>
      <c r="G680" s="14" t="s">
        <v>85</v>
      </c>
    </row>
    <row r="681" spans="1:7" x14ac:dyDescent="0.3">
      <c r="A681" s="6">
        <v>42552</v>
      </c>
      <c r="B681" s="8">
        <v>15.041999999999998</v>
      </c>
      <c r="C681" s="10">
        <v>29917383.260204762</v>
      </c>
      <c r="F681">
        <v>46.941442195165742</v>
      </c>
      <c r="G681" s="14" t="s">
        <v>85</v>
      </c>
    </row>
    <row r="682" spans="1:7" x14ac:dyDescent="0.3">
      <c r="A682" s="6">
        <v>42583</v>
      </c>
      <c r="B682" s="8">
        <v>15.202727272727271</v>
      </c>
      <c r="C682" s="10">
        <v>28329232.464270767</v>
      </c>
      <c r="F682">
        <v>44.110992268335458</v>
      </c>
      <c r="G682" s="14" t="s">
        <v>85</v>
      </c>
    </row>
    <row r="683" spans="1:7" x14ac:dyDescent="0.3">
      <c r="A683" s="6">
        <v>42614</v>
      </c>
      <c r="B683" s="8">
        <v>15.337727272727276</v>
      </c>
      <c r="C683" s="10">
        <v>27621720.510920778</v>
      </c>
      <c r="F683">
        <v>43.021031022384747</v>
      </c>
      <c r="G683" s="14" t="s">
        <v>85</v>
      </c>
    </row>
    <row r="684" spans="1:7" x14ac:dyDescent="0.3">
      <c r="A684" s="6">
        <v>42644</v>
      </c>
      <c r="B684" s="8">
        <v>15.387</v>
      </c>
      <c r="C684" s="10">
        <v>37000520.439331904</v>
      </c>
      <c r="F684">
        <v>44.20348141905648</v>
      </c>
      <c r="G684" s="14" t="s">
        <v>85</v>
      </c>
    </row>
    <row r="685" spans="1:7" x14ac:dyDescent="0.3">
      <c r="A685" s="6">
        <v>42675</v>
      </c>
      <c r="B685" s="8">
        <v>15.507142857142856</v>
      </c>
      <c r="C685" s="10">
        <v>38552010.225702442</v>
      </c>
      <c r="F685">
        <v>43.382880591842031</v>
      </c>
      <c r="G685" s="14" t="s">
        <v>85</v>
      </c>
    </row>
    <row r="686" spans="1:7" x14ac:dyDescent="0.3">
      <c r="A686" s="6">
        <v>42705</v>
      </c>
      <c r="B686" s="8">
        <v>16.361499999999999</v>
      </c>
      <c r="C686" s="10">
        <v>38428166.977355376</v>
      </c>
      <c r="F686">
        <v>39.78804809237959</v>
      </c>
      <c r="G686" s="14" t="s">
        <v>85</v>
      </c>
    </row>
    <row r="687" spans="1:7" x14ac:dyDescent="0.3">
      <c r="A687" s="6">
        <v>42736</v>
      </c>
      <c r="B687" s="8">
        <v>16.653181818181821</v>
      </c>
      <c r="C687" s="10">
        <v>45255753.839015193</v>
      </c>
      <c r="F687">
        <v>36.702186451575812</v>
      </c>
      <c r="G687" s="14" t="s">
        <v>86</v>
      </c>
    </row>
    <row r="688" spans="1:7" x14ac:dyDescent="0.3">
      <c r="A688" s="6">
        <v>42767</v>
      </c>
      <c r="B688" s="8">
        <v>16.227777777777774</v>
      </c>
      <c r="C688" s="10">
        <v>48689042.56761384</v>
      </c>
      <c r="F688">
        <v>33.653986913829101</v>
      </c>
      <c r="G688" s="14" t="s">
        <v>86</v>
      </c>
    </row>
    <row r="689" spans="1:7" x14ac:dyDescent="0.3">
      <c r="A689" s="6">
        <v>42795</v>
      </c>
      <c r="B689" s="8">
        <v>15.862272727272728</v>
      </c>
      <c r="C689" s="10">
        <v>49438854.096340656</v>
      </c>
      <c r="F689">
        <v>32.571494433232687</v>
      </c>
      <c r="G689" s="14" t="s">
        <v>86</v>
      </c>
    </row>
    <row r="690" spans="1:7" x14ac:dyDescent="0.3">
      <c r="A690" s="6">
        <v>42826</v>
      </c>
      <c r="B690" s="8">
        <v>15.721666666666668</v>
      </c>
      <c r="C690" s="10">
        <v>47737671.45128803</v>
      </c>
      <c r="F690">
        <v>27.519193128591034</v>
      </c>
      <c r="G690" s="14" t="s">
        <v>86</v>
      </c>
    </row>
    <row r="691" spans="1:7" x14ac:dyDescent="0.3">
      <c r="A691" s="6">
        <v>42856</v>
      </c>
      <c r="B691" s="8">
        <v>15.902142857142858</v>
      </c>
      <c r="C691" s="10">
        <v>47358360.879122399</v>
      </c>
      <c r="F691">
        <v>23.957433246775373</v>
      </c>
      <c r="G691" s="14" t="s">
        <v>86</v>
      </c>
    </row>
    <row r="692" spans="1:7" x14ac:dyDescent="0.3">
      <c r="A692" s="6">
        <v>42887</v>
      </c>
      <c r="B692" s="8">
        <v>16.313333333333329</v>
      </c>
      <c r="C692" s="10">
        <v>49325962.300776474</v>
      </c>
      <c r="F692">
        <v>21.928019613991022</v>
      </c>
      <c r="G692" s="14" t="s">
        <v>86</v>
      </c>
    </row>
    <row r="693" spans="1:7" x14ac:dyDescent="0.3">
      <c r="A693" s="6">
        <v>42917</v>
      </c>
      <c r="B693" s="8">
        <v>17.465714285714292</v>
      </c>
      <c r="C693" s="10">
        <v>48038760.755766384</v>
      </c>
      <c r="F693">
        <v>21.536857962207414</v>
      </c>
      <c r="G693" s="14" t="s">
        <v>86</v>
      </c>
    </row>
    <row r="694" spans="1:7" x14ac:dyDescent="0.3">
      <c r="A694" s="6">
        <v>42948</v>
      </c>
      <c r="B694" s="8">
        <v>18.076818181818179</v>
      </c>
      <c r="C694" s="10">
        <v>47364500.787045196</v>
      </c>
      <c r="F694">
        <v>23.084023887881489</v>
      </c>
      <c r="G694" s="14" t="s">
        <v>86</v>
      </c>
    </row>
    <row r="695" spans="1:7" x14ac:dyDescent="0.3">
      <c r="A695" s="6">
        <v>42979</v>
      </c>
      <c r="B695" s="8">
        <v>17.747619047619047</v>
      </c>
      <c r="C695" s="10">
        <v>49471743.095755138</v>
      </c>
      <c r="F695">
        <v>24.172485879155392</v>
      </c>
      <c r="G695" s="14" t="s">
        <v>86</v>
      </c>
    </row>
    <row r="696" spans="1:7" x14ac:dyDescent="0.3">
      <c r="A696" s="6">
        <v>43009</v>
      </c>
      <c r="B696" s="8">
        <v>17.774523809523807</v>
      </c>
      <c r="C696" s="10">
        <v>52052967.13936761</v>
      </c>
      <c r="F696">
        <v>22.886733002340478</v>
      </c>
      <c r="G696" s="14" t="s">
        <v>86</v>
      </c>
    </row>
    <row r="697" spans="1:7" x14ac:dyDescent="0.3">
      <c r="A697" s="6">
        <v>43040</v>
      </c>
      <c r="B697" s="8">
        <v>17.853500000000004</v>
      </c>
      <c r="C697" s="10">
        <v>53629720.390959747</v>
      </c>
      <c r="F697">
        <v>22.341893973279724</v>
      </c>
      <c r="G697" s="14" t="s">
        <v>86</v>
      </c>
    </row>
    <row r="698" spans="1:7" x14ac:dyDescent="0.3">
      <c r="A698" s="6">
        <v>43070</v>
      </c>
      <c r="B698" s="8">
        <v>18.095263157894738</v>
      </c>
      <c r="C698" s="10">
        <v>57671956.350891478</v>
      </c>
      <c r="F698">
        <v>25.03919999999993</v>
      </c>
      <c r="G698" s="14" t="s">
        <v>86</v>
      </c>
    </row>
  </sheetData>
  <mergeCells count="2">
    <mergeCell ref="A1:A2"/>
    <mergeCell ref="B1:E1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>
      <selection activeCell="C14" sqref="C14"/>
    </sheetView>
  </sheetViews>
  <sheetFormatPr defaultColWidth="9" defaultRowHeight="15.6" x14ac:dyDescent="0.3"/>
  <sheetData>
    <row r="1" spans="1:3" x14ac:dyDescent="0.3">
      <c r="A1" t="s">
        <v>28</v>
      </c>
      <c r="B1" t="s">
        <v>127</v>
      </c>
    </row>
    <row r="3" spans="1:3" x14ac:dyDescent="0.3">
      <c r="B3" s="11" t="s">
        <v>128</v>
      </c>
      <c r="C3" s="11" t="s">
        <v>133</v>
      </c>
    </row>
    <row r="4" spans="1:3" x14ac:dyDescent="0.3">
      <c r="A4" t="s">
        <v>29</v>
      </c>
      <c r="B4" s="11">
        <f>+'Annual Data'!B3</f>
        <v>1</v>
      </c>
      <c r="C4" s="11">
        <f>+'Annual Data'!C3</f>
        <v>1</v>
      </c>
    </row>
    <row r="5" spans="1:3" x14ac:dyDescent="0.3">
      <c r="A5" t="s">
        <v>30</v>
      </c>
      <c r="B5" s="11">
        <f>+'Annual Data'!B4</f>
        <v>1.0367876883073794</v>
      </c>
      <c r="C5" s="11">
        <f>+'Annual Data'!C4</f>
        <v>1.0198026272961789</v>
      </c>
    </row>
    <row r="6" spans="1:3" x14ac:dyDescent="0.3">
      <c r="A6" t="s">
        <v>31</v>
      </c>
      <c r="B6" s="11">
        <f>+'Annual Data'!B5</f>
        <v>1.0123878820609189</v>
      </c>
      <c r="C6" s="11">
        <f>+'Annual Data'!C5</f>
        <v>1.0396052545923586</v>
      </c>
    </row>
    <row r="7" spans="1:3" x14ac:dyDescent="0.3">
      <c r="A7" t="s">
        <v>32</v>
      </c>
      <c r="B7" s="11">
        <f>+'Annual Data'!B6</f>
        <v>0.94226981739833882</v>
      </c>
      <c r="C7" s="11">
        <f>+'Annual Data'!C6</f>
        <v>1.0594078818885384</v>
      </c>
    </row>
    <row r="8" spans="1:3" x14ac:dyDescent="0.3">
      <c r="A8" t="s">
        <v>33</v>
      </c>
      <c r="B8" s="11">
        <f>+'Annual Data'!B7</f>
        <v>1.0235216141498444</v>
      </c>
      <c r="C8" s="11">
        <f>+'Annual Data'!C7</f>
        <v>1.0792105091847182</v>
      </c>
    </row>
    <row r="9" spans="1:3" x14ac:dyDescent="0.3">
      <c r="A9" t="s">
        <v>34</v>
      </c>
      <c r="B9" s="11">
        <f>+'Annual Data'!B8</f>
        <v>1.1090996711495329</v>
      </c>
      <c r="C9" s="11">
        <f>+'Annual Data'!C8</f>
        <v>1.0990131364808979</v>
      </c>
    </row>
    <row r="10" spans="1:3" x14ac:dyDescent="0.3">
      <c r="A10" t="s">
        <v>35</v>
      </c>
      <c r="B10" s="11">
        <f>+'Annual Data'!B9</f>
        <v>1.0879851981687398</v>
      </c>
      <c r="C10" s="11">
        <f>+'Annual Data'!C9</f>
        <v>1.1188157637770777</v>
      </c>
    </row>
    <row r="11" spans="1:3" x14ac:dyDescent="0.3">
      <c r="A11" t="s">
        <v>36</v>
      </c>
      <c r="B11" s="11">
        <f>+'Annual Data'!B10</f>
        <v>1.1052010538841159</v>
      </c>
      <c r="C11" s="11">
        <f>+'Annual Data'!C10</f>
        <v>1.1386183910732575</v>
      </c>
    </row>
    <row r="12" spans="1:3" x14ac:dyDescent="0.3">
      <c r="A12" t="s">
        <v>37</v>
      </c>
      <c r="B12" s="11">
        <f>+'Annual Data'!B11</f>
        <v>1.1380513964267411</v>
      </c>
      <c r="C12" s="11">
        <f>+'Annual Data'!C11</f>
        <v>1.1584210183694372</v>
      </c>
    </row>
    <row r="13" spans="1:3" x14ac:dyDescent="0.3">
      <c r="A13" t="s">
        <v>38</v>
      </c>
      <c r="B13" s="11">
        <f>+'Annual Data'!B12</f>
        <v>1.2157336474858482</v>
      </c>
      <c r="C13" s="11">
        <f>+'Annual Data'!C12</f>
        <v>1.178223645665617</v>
      </c>
    </row>
    <row r="14" spans="1:3" x14ac:dyDescent="0.3">
      <c r="A14" t="s">
        <v>39</v>
      </c>
      <c r="B14" s="11">
        <f>+'Annual Data'!B13</f>
        <v>1.2303052404430339</v>
      </c>
      <c r="C14" s="11">
        <f>+'Annual Data'!C13</f>
        <v>1.1980262729617968</v>
      </c>
    </row>
    <row r="15" spans="1:3" x14ac:dyDescent="0.3">
      <c r="A15" t="s">
        <v>40</v>
      </c>
      <c r="B15" s="11">
        <f>+'Annual Data'!B14</f>
        <v>1.2690676397760168</v>
      </c>
      <c r="C15" s="11">
        <f>+'Annual Data'!C14</f>
        <v>1.2178289002579765</v>
      </c>
    </row>
    <row r="16" spans="1:3" x14ac:dyDescent="0.3">
      <c r="A16" t="s">
        <v>41</v>
      </c>
      <c r="B16" s="11">
        <f>+'Annual Data'!B15</f>
        <v>1.2682714982415408</v>
      </c>
      <c r="C16" s="11">
        <f>+'Annual Data'!C15</f>
        <v>1.2376315275541563</v>
      </c>
    </row>
    <row r="17" spans="1:3" x14ac:dyDescent="0.3">
      <c r="A17" t="s">
        <v>42</v>
      </c>
      <c r="B17" s="11">
        <f>+'Annual Data'!B16</f>
        <v>1.278781750757469</v>
      </c>
      <c r="C17" s="11">
        <f>+'Annual Data'!C16</f>
        <v>1.257434154850336</v>
      </c>
    </row>
    <row r="18" spans="1:3" x14ac:dyDescent="0.3">
      <c r="A18" t="s">
        <v>43</v>
      </c>
      <c r="B18" s="11">
        <f>+'Annual Data'!B17</f>
        <v>1.3156886528091363</v>
      </c>
      <c r="C18" s="11">
        <f>+'Annual Data'!C17</f>
        <v>1.2772367821465158</v>
      </c>
    </row>
    <row r="19" spans="1:3" x14ac:dyDescent="0.3">
      <c r="A19" t="s">
        <v>44</v>
      </c>
      <c r="B19" s="11">
        <f>+'Annual Data'!B18</f>
        <v>1.2990646615952048</v>
      </c>
      <c r="C19" s="11">
        <f>+'Annual Data'!C18</f>
        <v>1.2970394094426956</v>
      </c>
    </row>
    <row r="20" spans="1:3" x14ac:dyDescent="0.3">
      <c r="A20" t="s">
        <v>45</v>
      </c>
      <c r="B20" s="11">
        <f>+'Annual Data'!B19</f>
        <v>1.2630627120099991</v>
      </c>
      <c r="C20" s="11">
        <f>+'Annual Data'!C19</f>
        <v>1.3168420367388753</v>
      </c>
    </row>
    <row r="21" spans="1:3" x14ac:dyDescent="0.3">
      <c r="A21" t="s">
        <v>46</v>
      </c>
      <c r="B21" s="11">
        <f>+'Annual Data'!B20</f>
        <v>1.3150587730846865</v>
      </c>
      <c r="C21" s="11">
        <f>+'Annual Data'!C20</f>
        <v>1.3366446640350551</v>
      </c>
    </row>
    <row r="22" spans="1:3" x14ac:dyDescent="0.3">
      <c r="A22" t="s">
        <v>47</v>
      </c>
      <c r="B22" s="11">
        <f>+'Annual Data'!B21</f>
        <v>1.2542088056538745</v>
      </c>
      <c r="C22" s="11">
        <f>+'Annual Data'!C21</f>
        <v>1.3564472913312349</v>
      </c>
    </row>
    <row r="23" spans="1:3" x14ac:dyDescent="0.3">
      <c r="A23" t="s">
        <v>48</v>
      </c>
      <c r="B23" s="11">
        <f>+'Annual Data'!B22</f>
        <v>1.3367391637849302</v>
      </c>
      <c r="C23" s="11">
        <f>+'Annual Data'!C22</f>
        <v>1.3762499186274146</v>
      </c>
    </row>
    <row r="24" spans="1:3" x14ac:dyDescent="0.3">
      <c r="A24" t="s">
        <v>49</v>
      </c>
      <c r="B24" s="11">
        <f>+'Annual Data'!B23</f>
        <v>1.3623128927128185</v>
      </c>
      <c r="C24" s="11">
        <f>+'Annual Data'!C23</f>
        <v>1.3960525459235944</v>
      </c>
    </row>
    <row r="25" spans="1:3" x14ac:dyDescent="0.3">
      <c r="A25" t="s">
        <v>50</v>
      </c>
      <c r="B25" s="11">
        <f>+'Annual Data'!B24</f>
        <v>1.2882895570345632</v>
      </c>
      <c r="C25" s="11">
        <f>+'Annual Data'!C24</f>
        <v>1.4158551732197742</v>
      </c>
    </row>
    <row r="26" spans="1:3" x14ac:dyDescent="0.3">
      <c r="A26" t="s">
        <v>51</v>
      </c>
      <c r="B26" s="11">
        <f>+'Annual Data'!B25</f>
        <v>1.2217829246190615</v>
      </c>
      <c r="C26" s="11">
        <f>+'Annual Data'!C25</f>
        <v>1.4356578005159539</v>
      </c>
    </row>
    <row r="27" spans="1:3" x14ac:dyDescent="0.3">
      <c r="A27" t="s">
        <v>52</v>
      </c>
      <c r="B27" s="11">
        <f>+'Annual Data'!B26</f>
        <v>1.2440358636536644</v>
      </c>
      <c r="C27" s="11">
        <f>+'Annual Data'!C26</f>
        <v>1.4554604278121337</v>
      </c>
    </row>
    <row r="28" spans="1:3" x14ac:dyDescent="0.3">
      <c r="A28" t="s">
        <v>53</v>
      </c>
      <c r="B28" s="11">
        <f>+'Annual Data'!B27</f>
        <v>1.2502099628801329</v>
      </c>
      <c r="C28" s="11">
        <f>+'Annual Data'!C27</f>
        <v>1.4752630551083135</v>
      </c>
    </row>
    <row r="29" spans="1:3" x14ac:dyDescent="0.3">
      <c r="A29" t="s">
        <v>54</v>
      </c>
      <c r="B29" s="11">
        <f>+'Annual Data'!B28</f>
        <v>1.1557947379592513</v>
      </c>
      <c r="C29" s="11">
        <f>+'Annual Data'!C28</f>
        <v>1.4950656824044932</v>
      </c>
    </row>
    <row r="30" spans="1:3" x14ac:dyDescent="0.3">
      <c r="A30" t="s">
        <v>55</v>
      </c>
      <c r="B30" s="11">
        <f>+'Annual Data'!B29</f>
        <v>1.2163069540253257</v>
      </c>
      <c r="C30" s="11">
        <f>+'Annual Data'!C29</f>
        <v>1.514868309700673</v>
      </c>
    </row>
    <row r="31" spans="1:3" x14ac:dyDescent="0.3">
      <c r="A31" t="s">
        <v>56</v>
      </c>
      <c r="B31" s="11">
        <f>+'Annual Data'!B30</f>
        <v>1.2298995347136454</v>
      </c>
      <c r="C31" s="11">
        <f>+'Annual Data'!C30</f>
        <v>1.5346709369968528</v>
      </c>
    </row>
    <row r="32" spans="1:3" x14ac:dyDescent="0.3">
      <c r="A32" t="s">
        <v>57</v>
      </c>
      <c r="B32" s="11">
        <f>+'Annual Data'!B31</f>
        <v>1.1891361343973745</v>
      </c>
      <c r="C32" s="11">
        <f>+'Annual Data'!C31</f>
        <v>1.5544735642930316</v>
      </c>
    </row>
    <row r="33" spans="1:3" x14ac:dyDescent="0.3">
      <c r="A33" t="s">
        <v>58</v>
      </c>
      <c r="B33" s="11">
        <f>+'Annual Data'!B32</f>
        <v>1.0966026397920707</v>
      </c>
      <c r="C33" s="11">
        <f>+'Annual Data'!C32</f>
        <v>1.5742761915892114</v>
      </c>
    </row>
    <row r="34" spans="1:3" x14ac:dyDescent="0.3">
      <c r="A34" t="s">
        <v>59</v>
      </c>
      <c r="B34" s="11">
        <f>+'Annual Data'!B33</f>
        <v>1.0579749477432099</v>
      </c>
      <c r="C34" s="11">
        <f>+'Annual Data'!C33</f>
        <v>1.5940788188853912</v>
      </c>
    </row>
    <row r="35" spans="1:3" x14ac:dyDescent="0.3">
      <c r="A35" t="s">
        <v>60</v>
      </c>
      <c r="B35" s="11">
        <f>+'Annual Data'!B34</f>
        <v>1.1631828286288108</v>
      </c>
      <c r="C35" s="11">
        <f>+'Annual Data'!C34</f>
        <v>1.6138814461815709</v>
      </c>
    </row>
    <row r="36" spans="1:3" x14ac:dyDescent="0.3">
      <c r="A36" t="s">
        <v>61</v>
      </c>
      <c r="B36" s="11">
        <f>+'Annual Data'!B35</f>
        <v>1.2621831232532656</v>
      </c>
      <c r="C36" s="11">
        <f>+'Annual Data'!C35</f>
        <v>1.6336840734777507</v>
      </c>
    </row>
    <row r="37" spans="1:3" x14ac:dyDescent="0.3">
      <c r="A37" t="s">
        <v>62</v>
      </c>
      <c r="B37" s="11">
        <f>+'Annual Data'!B36</f>
        <v>1.3061221680787956</v>
      </c>
      <c r="C37" s="11">
        <f>+'Annual Data'!C36</f>
        <v>1.6534867007739305</v>
      </c>
    </row>
    <row r="38" spans="1:3" x14ac:dyDescent="0.3">
      <c r="A38" t="s">
        <v>63</v>
      </c>
      <c r="B38" s="11">
        <f>+'Annual Data'!B37</f>
        <v>1.3498196847082671</v>
      </c>
      <c r="C38" s="11">
        <f>+'Annual Data'!C37</f>
        <v>1.6732893280701102</v>
      </c>
    </row>
    <row r="39" spans="1:3" x14ac:dyDescent="0.3">
      <c r="A39" t="s">
        <v>64</v>
      </c>
      <c r="B39" s="11">
        <f>+'Annual Data'!B38</f>
        <v>1.3083975030765433</v>
      </c>
      <c r="C39" s="11">
        <f>+'Annual Data'!C38</f>
        <v>1.69309195536629</v>
      </c>
    </row>
    <row r="40" spans="1:3" x14ac:dyDescent="0.3">
      <c r="A40" t="s">
        <v>65</v>
      </c>
      <c r="B40" s="11">
        <f>+'Annual Data'!B39</f>
        <v>1.3501234468996337</v>
      </c>
      <c r="C40" s="11">
        <f>+'Annual Data'!C39</f>
        <v>1.7128945826624697</v>
      </c>
    </row>
    <row r="41" spans="1:3" x14ac:dyDescent="0.3">
      <c r="A41" t="s">
        <v>66</v>
      </c>
      <c r="B41" s="11">
        <f>+'Annual Data'!B40</f>
        <v>1.4164835266879976</v>
      </c>
      <c r="C41" s="11">
        <f>+'Annual Data'!C40</f>
        <v>1.7326972099586495</v>
      </c>
    </row>
    <row r="42" spans="1:3" x14ac:dyDescent="0.3">
      <c r="A42" t="s">
        <v>67</v>
      </c>
      <c r="B42" s="11">
        <f>+'Annual Data'!B41</f>
        <v>1.4429515571236902</v>
      </c>
      <c r="C42" s="11">
        <f>+'Annual Data'!C41</f>
        <v>1.7524998372548293</v>
      </c>
    </row>
    <row r="43" spans="1:3" x14ac:dyDescent="0.3">
      <c r="A43" t="s">
        <v>68</v>
      </c>
      <c r="B43" s="11">
        <f>+'Annual Data'!B42</f>
        <v>1.3973572915681718</v>
      </c>
      <c r="C43" s="11">
        <f>+'Annual Data'!C42</f>
        <v>1.772302464551009</v>
      </c>
    </row>
    <row r="44" spans="1:3" x14ac:dyDescent="0.3">
      <c r="A44" t="s">
        <v>69</v>
      </c>
      <c r="B44" s="11">
        <f>+'Annual Data'!B43</f>
        <v>1.3783272584660704</v>
      </c>
      <c r="C44" s="11">
        <f>+'Annual Data'!C43</f>
        <v>1.7921050918471888</v>
      </c>
    </row>
    <row r="45" spans="1:3" x14ac:dyDescent="0.3">
      <c r="A45" t="s">
        <v>70</v>
      </c>
      <c r="B45" s="11">
        <f>+'Annual Data'!B44</f>
        <v>1.3221260038693607</v>
      </c>
      <c r="C45" s="11">
        <f>+'Annual Data'!C44</f>
        <v>1.8119077191433686</v>
      </c>
    </row>
    <row r="46" spans="1:3" x14ac:dyDescent="0.3">
      <c r="A46" t="s">
        <v>71</v>
      </c>
      <c r="B46" s="11">
        <f>+'Annual Data'!B45</f>
        <v>1.195687335509982</v>
      </c>
      <c r="C46" s="11">
        <f>+'Annual Data'!C45</f>
        <v>1.8317103464395483</v>
      </c>
    </row>
    <row r="47" spans="1:3" x14ac:dyDescent="0.3">
      <c r="A47" t="s">
        <v>72</v>
      </c>
      <c r="B47" s="11">
        <f>+'Annual Data'!B46</f>
        <v>1.2693447235944149</v>
      </c>
      <c r="C47" s="11">
        <f>+'Annual Data'!C46</f>
        <v>1.8515129737357281</v>
      </c>
    </row>
    <row r="48" spans="1:3" x14ac:dyDescent="0.3">
      <c r="A48" t="s">
        <v>73</v>
      </c>
      <c r="B48" s="11">
        <f>+'Annual Data'!B47</f>
        <v>1.3449076224663461</v>
      </c>
      <c r="C48" s="11">
        <f>+'Annual Data'!C47</f>
        <v>1.8713156010319079</v>
      </c>
    </row>
    <row r="49" spans="1:3" x14ac:dyDescent="0.3">
      <c r="A49" t="s">
        <v>74</v>
      </c>
      <c r="B49" s="11">
        <f>+'Annual Data'!B48</f>
        <v>1.4190191308697404</v>
      </c>
      <c r="C49" s="11">
        <f>+'Annual Data'!C48</f>
        <v>1.8911182283280876</v>
      </c>
    </row>
    <row r="50" spans="1:3" x14ac:dyDescent="0.3">
      <c r="A50" t="s">
        <v>75</v>
      </c>
      <c r="B50" s="11">
        <f>+'Annual Data'!B49</f>
        <v>1.4859113837332405</v>
      </c>
      <c r="C50" s="11">
        <f>+'Annual Data'!C49</f>
        <v>1.9109208556242674</v>
      </c>
    </row>
    <row r="51" spans="1:3" x14ac:dyDescent="0.3">
      <c r="A51" t="s">
        <v>76</v>
      </c>
      <c r="B51" s="11">
        <f>+'Annual Data'!B50</f>
        <v>1.5618149398302652</v>
      </c>
      <c r="C51" s="11">
        <f>+'Annual Data'!C50</f>
        <v>1.9307234829204472</v>
      </c>
    </row>
    <row r="52" spans="1:3" x14ac:dyDescent="0.3">
      <c r="A52" t="s">
        <v>77</v>
      </c>
      <c r="B52" s="11">
        <f>+'Annual Data'!B51</f>
        <v>1.5913268227405926</v>
      </c>
      <c r="C52" s="11">
        <f>+'Annual Data'!C51</f>
        <v>1.9505261102166269</v>
      </c>
    </row>
    <row r="53" spans="1:3" x14ac:dyDescent="0.3">
      <c r="A53" t="s">
        <v>78</v>
      </c>
      <c r="B53" s="11">
        <f>+'Annual Data'!B52</f>
        <v>1.5200440252104723</v>
      </c>
      <c r="C53" s="11">
        <f>+'Annual Data'!C52</f>
        <v>1.9703287375128058</v>
      </c>
    </row>
    <row r="54" spans="1:3" x14ac:dyDescent="0.3">
      <c r="A54" t="s">
        <v>79</v>
      </c>
      <c r="B54" s="11">
        <f>+'Annual Data'!B53</f>
        <v>1.6061431675393028</v>
      </c>
      <c r="C54" s="11">
        <f>+'Annual Data'!C53</f>
        <v>1.9901313648089856</v>
      </c>
    </row>
    <row r="55" spans="1:3" x14ac:dyDescent="0.3">
      <c r="A55" t="s">
        <v>80</v>
      </c>
      <c r="B55" s="11">
        <f>+'Annual Data'!B54</f>
        <v>1.6540007564653258</v>
      </c>
      <c r="C55" s="11">
        <f>+'Annual Data'!C54</f>
        <v>2.0099339921051653</v>
      </c>
    </row>
    <row r="56" spans="1:3" x14ac:dyDescent="0.3">
      <c r="A56" t="s">
        <v>81</v>
      </c>
      <c r="B56" s="11">
        <f>+'Annual Data'!B55</f>
        <v>1.6331797495016751</v>
      </c>
      <c r="C56" s="11">
        <f>+'Annual Data'!C55</f>
        <v>2.0297366194013451</v>
      </c>
    </row>
    <row r="57" spans="1:3" x14ac:dyDescent="0.3">
      <c r="A57" t="s">
        <v>82</v>
      </c>
      <c r="B57" s="11">
        <f>+'Annual Data'!B56</f>
        <v>1.6464754973463567</v>
      </c>
      <c r="C57" s="11">
        <f>+'Annual Data'!C56</f>
        <v>2.0495392466975249</v>
      </c>
    </row>
    <row r="58" spans="1:3" x14ac:dyDescent="0.3">
      <c r="A58" t="s">
        <v>83</v>
      </c>
      <c r="B58" s="11">
        <f>+'Annual Data'!B57</f>
        <v>1.6107012002628007</v>
      </c>
      <c r="C58" s="11">
        <f>+'Annual Data'!C57</f>
        <v>2.0693418739937046</v>
      </c>
    </row>
    <row r="59" spans="1:3" x14ac:dyDescent="0.3">
      <c r="A59" t="s">
        <v>84</v>
      </c>
      <c r="B59" s="11">
        <f>+'Annual Data'!B58</f>
        <v>1.6267310263383301</v>
      </c>
      <c r="C59" s="11">
        <f>+'Annual Data'!C58</f>
        <v>2.0891445012898844</v>
      </c>
    </row>
    <row r="60" spans="1:3" x14ac:dyDescent="0.3">
      <c r="A60" t="s">
        <v>85</v>
      </c>
      <c r="B60" s="11">
        <f>+'Annual Data'!B59</f>
        <v>1.59417424937112</v>
      </c>
      <c r="C60" s="11">
        <f>+'Annual Data'!C59</f>
        <v>2.1089471285860641</v>
      </c>
    </row>
    <row r="61" spans="1:3" x14ac:dyDescent="0.3">
      <c r="B61" s="11"/>
      <c r="C61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99"/>
  <sheetViews>
    <sheetView workbookViewId="0">
      <selection activeCell="B4" sqref="B4"/>
    </sheetView>
  </sheetViews>
  <sheetFormatPr defaultColWidth="9" defaultRowHeight="15.6" x14ac:dyDescent="0.3"/>
  <cols>
    <col min="1" max="16384" width="9" style="14"/>
  </cols>
  <sheetData>
    <row r="1" spans="1:3" x14ac:dyDescent="0.3">
      <c r="A1" s="14" t="s">
        <v>28</v>
      </c>
      <c r="B1" s="14" t="s">
        <v>131</v>
      </c>
    </row>
    <row r="4" spans="1:3" x14ac:dyDescent="0.3">
      <c r="A4" s="14" t="s">
        <v>29</v>
      </c>
      <c r="B4" s="11">
        <f>100*((1+'Annual Data'!D3/100)^(1/12))-100</f>
        <v>1.4250017265092509</v>
      </c>
      <c r="C4" s="11"/>
    </row>
    <row r="5" spans="1:3" x14ac:dyDescent="0.3">
      <c r="A5" s="14" t="s">
        <v>30</v>
      </c>
      <c r="B5" s="11">
        <f>100*((1+'Annual Data'!D4/100)^(1/12))-100</f>
        <v>1.2756226715579686</v>
      </c>
      <c r="C5" s="11"/>
    </row>
    <row r="6" spans="1:3" x14ac:dyDescent="0.3">
      <c r="A6" s="14" t="s">
        <v>31</v>
      </c>
      <c r="B6" s="11">
        <f>100*((1+'Annual Data'!D5/100)^(1/12))-100</f>
        <v>2.2545662097717525</v>
      </c>
      <c r="C6" s="11"/>
    </row>
    <row r="7" spans="1:3" x14ac:dyDescent="0.3">
      <c r="A7" s="14" t="s">
        <v>32</v>
      </c>
      <c r="B7" s="11">
        <f>100*((1+'Annual Data'!D6/100)^(1/12))-100</f>
        <v>1.7968696842673779</v>
      </c>
      <c r="C7" s="11"/>
    </row>
    <row r="8" spans="1:3" x14ac:dyDescent="0.3">
      <c r="A8" s="14" t="s">
        <v>33</v>
      </c>
      <c r="B8" s="11">
        <f>100*((1+'Annual Data'!D7/100)^(1/12))-100</f>
        <v>1.396300594992141</v>
      </c>
      <c r="C8" s="11"/>
    </row>
    <row r="9" spans="1:3" x14ac:dyDescent="0.3">
      <c r="A9" s="14" t="s">
        <v>34</v>
      </c>
      <c r="B9" s="11">
        <f>100*((1+'Annual Data'!D8/100)^(1/12))-100</f>
        <v>2.732903292809084</v>
      </c>
      <c r="C9" s="11"/>
    </row>
    <row r="10" spans="1:3" x14ac:dyDescent="0.3">
      <c r="A10" s="14" t="s">
        <v>35</v>
      </c>
      <c r="B10" s="11">
        <f>100*((1+'Annual Data'!D9/100)^(1/12))-100</f>
        <v>2.2062614439175547</v>
      </c>
      <c r="C10" s="11"/>
    </row>
    <row r="11" spans="1:3" x14ac:dyDescent="0.3">
      <c r="A11" s="14" t="s">
        <v>36</v>
      </c>
      <c r="B11" s="11">
        <f>100*((1+'Annual Data'!D10/100)^(1/12))-100</f>
        <v>2.0352968353259087</v>
      </c>
      <c r="C11" s="11"/>
    </row>
    <row r="12" spans="1:3" x14ac:dyDescent="0.3">
      <c r="A12" s="14" t="s">
        <v>37</v>
      </c>
      <c r="B12" s="11">
        <f>100*((1+'Annual Data'!D11/100)^(1/12))-100</f>
        <v>0.76399529324233129</v>
      </c>
      <c r="C12" s="11"/>
    </row>
    <row r="13" spans="1:3" x14ac:dyDescent="0.3">
      <c r="A13" s="14" t="s">
        <v>38</v>
      </c>
      <c r="B13" s="11">
        <f>100*((1+'Annual Data'!D12/100)^(1/12))-100</f>
        <v>0.538925606468311</v>
      </c>
      <c r="C13" s="11"/>
    </row>
    <row r="14" spans="1:3" x14ac:dyDescent="0.3">
      <c r="A14" s="14" t="s">
        <v>39</v>
      </c>
      <c r="B14" s="11">
        <f>100*((1+'Annual Data'!D13/100)^(1/12))-100</f>
        <v>1.6529832142944514</v>
      </c>
      <c r="C14" s="11"/>
    </row>
    <row r="15" spans="1:3" x14ac:dyDescent="0.3">
      <c r="A15" s="14" t="s">
        <v>40</v>
      </c>
      <c r="B15" s="11">
        <f>100*((1+'Annual Data'!D14/100)^(1/12))-100</f>
        <v>2.7896970896633633</v>
      </c>
      <c r="C15" s="11"/>
    </row>
    <row r="16" spans="1:3" x14ac:dyDescent="0.3">
      <c r="A16" s="14" t="s">
        <v>41</v>
      </c>
      <c r="B16" s="11">
        <f>100*((1+'Annual Data'!D15/100)^(1/12))-100</f>
        <v>4.2164893881641916</v>
      </c>
      <c r="C16" s="11"/>
    </row>
    <row r="17" spans="1:3" x14ac:dyDescent="0.3">
      <c r="A17" s="14" t="s">
        <v>42</v>
      </c>
      <c r="B17" s="11">
        <f>100*((1+'Annual Data'!D16/100)^(1/12))-100</f>
        <v>3.0714424287310464</v>
      </c>
      <c r="C17" s="11"/>
    </row>
    <row r="18" spans="1:3" x14ac:dyDescent="0.3">
      <c r="A18" s="14" t="s">
        <v>43</v>
      </c>
      <c r="B18" s="11">
        <f>100*((1+'Annual Data'!D17/100)^(1/12))-100</f>
        <v>2.8498313215895763</v>
      </c>
      <c r="C18" s="11"/>
    </row>
    <row r="19" spans="1:3" x14ac:dyDescent="0.3">
      <c r="A19" s="14" t="s">
        <v>44</v>
      </c>
      <c r="B19" s="11">
        <f>100*((1+'Annual Data'!D18/100)^(1/12))-100</f>
        <v>13.032696174809061</v>
      </c>
      <c r="C19" s="11"/>
    </row>
    <row r="20" spans="1:3" x14ac:dyDescent="0.3">
      <c r="A20" s="14" t="s">
        <v>45</v>
      </c>
      <c r="B20" s="11">
        <f>100*((1+'Annual Data'!D19/100)^(1/12))-100</f>
        <v>13.301788435271163</v>
      </c>
      <c r="C20" s="11"/>
    </row>
    <row r="21" spans="1:3" x14ac:dyDescent="0.3">
      <c r="A21" s="14" t="s">
        <v>46</v>
      </c>
      <c r="B21" s="11">
        <f>100*((1+'Annual Data'!D20/100)^(1/12))-100</f>
        <v>8.3032868410087559</v>
      </c>
      <c r="C21" s="11"/>
    </row>
    <row r="22" spans="1:3" x14ac:dyDescent="0.3">
      <c r="A22" s="14" t="s">
        <v>47</v>
      </c>
      <c r="B22" s="11">
        <f>100*((1+'Annual Data'!D21/100)^(1/12))-100</f>
        <v>8.6240832785885289</v>
      </c>
      <c r="C22" s="11"/>
    </row>
    <row r="23" spans="1:3" x14ac:dyDescent="0.3">
      <c r="A23" s="14" t="s">
        <v>48</v>
      </c>
      <c r="B23" s="11">
        <f>100*((1+'Annual Data'!D22/100)^(1/12))-100</f>
        <v>7.5584062695402281</v>
      </c>
      <c r="C23" s="11"/>
    </row>
    <row r="24" spans="1:3" x14ac:dyDescent="0.3">
      <c r="A24" s="14" t="s">
        <v>49</v>
      </c>
      <c r="B24" s="11">
        <f>100*((1+'Annual Data'!D23/100)^(1/12))-100</f>
        <v>5.3843396348138413</v>
      </c>
      <c r="C24" s="11"/>
    </row>
    <row r="25" spans="1:3" x14ac:dyDescent="0.3">
      <c r="A25" s="14" t="s">
        <v>50</v>
      </c>
      <c r="B25" s="11">
        <f>100*((1+'Annual Data'!D24/100)^(1/12))-100</f>
        <v>7.2368213030991058</v>
      </c>
      <c r="C25" s="11"/>
    </row>
    <row r="26" spans="1:3" x14ac:dyDescent="0.3">
      <c r="A26" s="14" t="s">
        <v>51</v>
      </c>
      <c r="B26" s="11">
        <f>100*((1+'Annual Data'!D25/100)^(1/12))-100</f>
        <v>9.8791631453339903</v>
      </c>
      <c r="C26" s="11"/>
    </row>
    <row r="27" spans="1:3" x14ac:dyDescent="0.3">
      <c r="A27" s="14" t="s">
        <v>52</v>
      </c>
      <c r="B27" s="11">
        <f>100*((1+'Annual Data'!D26/100)^(1/12))-100</f>
        <v>14.976126121445319</v>
      </c>
      <c r="C27" s="11"/>
    </row>
    <row r="28" spans="1:3" x14ac:dyDescent="0.3">
      <c r="A28" s="14" t="s">
        <v>53</v>
      </c>
      <c r="B28" s="11">
        <f>100*((1+'Annual Data'!D27/100)^(1/12))-100</f>
        <v>18.770778181704543</v>
      </c>
      <c r="C28" s="11"/>
    </row>
    <row r="29" spans="1:3" x14ac:dyDescent="0.3">
      <c r="A29" s="14" t="s">
        <v>54</v>
      </c>
      <c r="B29" s="11">
        <f>100*((1+'Annual Data'!D28/100)^(1/12))-100</f>
        <v>14.071280007580526</v>
      </c>
      <c r="C29" s="11"/>
    </row>
    <row r="30" spans="1:3" x14ac:dyDescent="0.3">
      <c r="A30" s="14" t="s">
        <v>55</v>
      </c>
      <c r="B30" s="11">
        <f>100*((1+'Annual Data'!D29/100)^(1/12))-100</f>
        <v>5.1125171588631417</v>
      </c>
      <c r="C30" s="11"/>
    </row>
    <row r="31" spans="1:3" x14ac:dyDescent="0.3">
      <c r="A31" s="14" t="s">
        <v>56</v>
      </c>
      <c r="B31" s="11">
        <f>100*((1+'Annual Data'!D30/100)^(1/12))-100</f>
        <v>8.7885864715950817</v>
      </c>
      <c r="C31" s="11"/>
    </row>
    <row r="32" spans="1:3" x14ac:dyDescent="0.3">
      <c r="A32" s="14" t="s">
        <v>57</v>
      </c>
      <c r="B32" s="11">
        <f>100*((1+'Annual Data'!D31/100)^(1/12))-100</f>
        <v>14.116627966881893</v>
      </c>
      <c r="C32" s="11"/>
    </row>
    <row r="33" spans="1:3" x14ac:dyDescent="0.3">
      <c r="A33" s="14" t="s">
        <v>58</v>
      </c>
      <c r="B33" s="11">
        <f>100*((1+'Annual Data'!D32/100)^(1/12))-100</f>
        <v>38.596104455664403</v>
      </c>
      <c r="C33" s="11"/>
    </row>
    <row r="34" spans="1:3" x14ac:dyDescent="0.3">
      <c r="A34" s="14" t="s">
        <v>59</v>
      </c>
      <c r="B34" s="11">
        <f>100*((1+'Annual Data'!D33/100)^(1/12))-100</f>
        <v>24.919090976105096</v>
      </c>
      <c r="C34" s="11"/>
    </row>
    <row r="35" spans="1:3" x14ac:dyDescent="0.3">
      <c r="A35" s="14" t="s">
        <v>60</v>
      </c>
      <c r="B35" s="11">
        <f>100*((1+'Annual Data'!D34/100)^(1/12))-100</f>
        <v>5.2120736828753707</v>
      </c>
      <c r="C35" s="11"/>
    </row>
    <row r="36" spans="1:3" x14ac:dyDescent="0.3">
      <c r="A36" s="14" t="s">
        <v>61</v>
      </c>
      <c r="B36" s="11">
        <f>100*((1+'Annual Data'!D35/100)^(1/12))-100</f>
        <v>1.3562695487033096</v>
      </c>
      <c r="C36" s="11"/>
    </row>
    <row r="37" spans="1:3" x14ac:dyDescent="0.3">
      <c r="A37" s="14" t="s">
        <v>62</v>
      </c>
      <c r="B37" s="11">
        <f>100*((1+'Annual Data'!D36/100)^(1/12))-100</f>
        <v>0.59395524258283672</v>
      </c>
      <c r="C37" s="11"/>
    </row>
    <row r="38" spans="1:3" x14ac:dyDescent="0.3">
      <c r="A38" s="14" t="s">
        <v>63</v>
      </c>
      <c r="B38" s="11">
        <f>100*((1+'Annual Data'!D37/100)^(1/12))-100</f>
        <v>0.31566018675800933</v>
      </c>
      <c r="C38" s="11"/>
    </row>
    <row r="39" spans="1:3" x14ac:dyDescent="0.3">
      <c r="A39" s="14" t="s">
        <v>64</v>
      </c>
      <c r="B39" s="11">
        <f>100*((1+'Annual Data'!D38/100)^(1/12))-100</f>
        <v>0.13300266008234018</v>
      </c>
      <c r="C39" s="11"/>
    </row>
    <row r="40" spans="1:3" x14ac:dyDescent="0.3">
      <c r="A40" s="14" t="s">
        <v>65</v>
      </c>
      <c r="B40" s="11">
        <f>100*((1+'Annual Data'!D39/100)^(1/12))-100</f>
        <v>8.2953811434620661E-2</v>
      </c>
      <c r="C40" s="11"/>
    </row>
    <row r="41" spans="1:3" x14ac:dyDescent="0.3">
      <c r="A41" s="14" t="s">
        <v>66</v>
      </c>
      <c r="B41" s="11">
        <f>100*((1+'Annual Data'!D40/100)^(1/12))-100</f>
        <v>8.2953811434620661E-2</v>
      </c>
      <c r="C41" s="11"/>
    </row>
    <row r="42" spans="1:3" x14ac:dyDescent="0.3">
      <c r="A42" s="14" t="s">
        <v>67</v>
      </c>
      <c r="B42" s="11">
        <f>100*((1+'Annual Data'!D41/100)^(1/12))-100</f>
        <v>8.2953811434620661E-2</v>
      </c>
      <c r="C42" s="11"/>
    </row>
    <row r="43" spans="1:3" x14ac:dyDescent="0.3">
      <c r="A43" s="14" t="s">
        <v>68</v>
      </c>
      <c r="B43" s="11">
        <f>100*((1+'Annual Data'!D42/100)^(1/12))-100</f>
        <v>8.2953811434620661E-2</v>
      </c>
      <c r="C43" s="11"/>
    </row>
    <row r="44" spans="1:3" x14ac:dyDescent="0.3">
      <c r="A44" s="14" t="s">
        <v>69</v>
      </c>
      <c r="B44" s="11">
        <f>100*((1+'Annual Data'!D43/100)^(1/12))-100</f>
        <v>8.2953811434620661E-2</v>
      </c>
      <c r="C44" s="11"/>
    </row>
    <row r="45" spans="1:3" x14ac:dyDescent="0.3">
      <c r="A45" s="14" t="s">
        <v>70</v>
      </c>
      <c r="B45" s="11">
        <f>100*((1+'Annual Data'!D44/100)^(1/12))-100</f>
        <v>8.2953811434620661E-2</v>
      </c>
      <c r="C45" s="11"/>
    </row>
    <row r="46" spans="1:3" x14ac:dyDescent="0.3">
      <c r="A46" s="14" t="s">
        <v>71</v>
      </c>
      <c r="B46" s="11">
        <f>100*((1+'Annual Data'!D45/100)^(1/12))-100</f>
        <v>2.9013796166268691</v>
      </c>
      <c r="C46" s="11"/>
    </row>
    <row r="47" spans="1:3" x14ac:dyDescent="0.3">
      <c r="A47" s="14" t="s">
        <v>72</v>
      </c>
      <c r="B47" s="11">
        <f>100*((1+'Annual Data'!D46/100)^(1/12))-100</f>
        <v>0.30008330558899843</v>
      </c>
      <c r="C47" s="11"/>
    </row>
    <row r="48" spans="1:3" x14ac:dyDescent="0.3">
      <c r="A48" s="14" t="s">
        <v>73</v>
      </c>
      <c r="B48" s="11">
        <f>100*((1+'Annual Data'!D47/100)^(1/12))-100</f>
        <v>0.49439655958465778</v>
      </c>
      <c r="C48" s="11"/>
    </row>
    <row r="49" spans="1:3" x14ac:dyDescent="0.3">
      <c r="A49" s="14" t="s">
        <v>74</v>
      </c>
      <c r="B49" s="11">
        <f>100*((1+'Annual Data'!D48/100)^(1/12))-100</f>
        <v>0.97355655806121888</v>
      </c>
      <c r="C49" s="11"/>
    </row>
    <row r="50" spans="1:3" x14ac:dyDescent="0.3">
      <c r="A50" s="14" t="s">
        <v>75</v>
      </c>
      <c r="B50" s="11">
        <f>100*((1+'Annual Data'!D49/100)^(1/12))-100</f>
        <v>0.78511372969076376</v>
      </c>
      <c r="C50" s="11"/>
    </row>
    <row r="51" spans="1:3" x14ac:dyDescent="0.3">
      <c r="A51" s="14" t="s">
        <v>76</v>
      </c>
      <c r="B51" s="11">
        <f>100*((1+'Annual Data'!D50/100)^(1/12))-100</f>
        <v>1.6375416945968624</v>
      </c>
      <c r="C51" s="11"/>
    </row>
    <row r="52" spans="1:3" x14ac:dyDescent="0.3">
      <c r="A52" s="14" t="s">
        <v>77</v>
      </c>
      <c r="B52" s="11">
        <f>100*((1+'Annual Data'!D51/100)^(1/12))-100</f>
        <v>1.5730497285771321</v>
      </c>
      <c r="C52" s="11"/>
    </row>
    <row r="53" spans="1:3" x14ac:dyDescent="0.3">
      <c r="A53" s="14" t="s">
        <v>78</v>
      </c>
      <c r="B53" s="11">
        <f>100*((1+'Annual Data'!D52/100)^(1/12))-100</f>
        <v>1.4226958548875501</v>
      </c>
      <c r="C53" s="11"/>
    </row>
    <row r="54" spans="1:3" x14ac:dyDescent="0.3">
      <c r="A54" s="14" t="s">
        <v>79</v>
      </c>
      <c r="B54" s="11">
        <f>100*((1+'Annual Data'!D53/100)^(1/12))-100</f>
        <v>2.013708009280208</v>
      </c>
      <c r="C54" s="11"/>
    </row>
    <row r="55" spans="1:3" x14ac:dyDescent="0.3">
      <c r="A55" s="14" t="s">
        <v>80</v>
      </c>
      <c r="B55" s="11">
        <f>100*((1+'Annual Data'!D54/100)^(1/12))-100</f>
        <v>1.7280393242293854</v>
      </c>
      <c r="C55" s="11"/>
    </row>
    <row r="56" spans="1:3" x14ac:dyDescent="0.3">
      <c r="A56" s="14" t="s">
        <v>81</v>
      </c>
      <c r="B56" s="11">
        <f>100*((1+'Annual Data'!D55/100)^(1/12))-100</f>
        <v>1.890636680738794</v>
      </c>
      <c r="C56" s="11"/>
    </row>
    <row r="57" spans="1:3" x14ac:dyDescent="0.3">
      <c r="A57" s="14" t="s">
        <v>82</v>
      </c>
      <c r="B57" s="11">
        <f>100*((1+'Annual Data'!D56/100)^(1/12))-100</f>
        <v>2.0750859171767502</v>
      </c>
      <c r="C57" s="11"/>
    </row>
    <row r="58" spans="1:3" x14ac:dyDescent="0.3">
      <c r="A58" s="14" t="s">
        <v>83</v>
      </c>
      <c r="B58" s="11">
        <f>100*((1+'Annual Data'!D57/100)^(1/12))-100</f>
        <v>2.7464112639395495</v>
      </c>
      <c r="C58" s="11"/>
    </row>
    <row r="59" spans="1:3" x14ac:dyDescent="0.3">
      <c r="A59" s="14" t="s">
        <v>84</v>
      </c>
      <c r="B59" s="11">
        <f>100*((1+'Annual Data'!D58/100)^(1/12))-100</f>
        <v>2.060872357507165</v>
      </c>
      <c r="C59" s="11"/>
    </row>
    <row r="60" spans="1:3" x14ac:dyDescent="0.3">
      <c r="A60" s="14" t="s">
        <v>85</v>
      </c>
      <c r="B60" s="11">
        <f>100*((1+'Annual Data'!D59/100)^(1/12))-100</f>
        <v>2.8306316199562502</v>
      </c>
      <c r="C60" s="11"/>
    </row>
    <row r="61" spans="1:3" x14ac:dyDescent="0.3">
      <c r="A61" s="14" t="s">
        <v>86</v>
      </c>
      <c r="B61" s="11">
        <f>100*((1+'Annual Data'!D60/100)^(1/12))-100</f>
        <v>1.879588513233486</v>
      </c>
      <c r="C61" s="11"/>
    </row>
    <row r="62" spans="1:3" x14ac:dyDescent="0.3">
      <c r="B62" s="11"/>
    </row>
    <row r="63" spans="1:3" x14ac:dyDescent="0.3">
      <c r="B63" s="11"/>
    </row>
    <row r="64" spans="1:3" x14ac:dyDescent="0.3">
      <c r="B64" s="11"/>
    </row>
    <row r="65" spans="2:2" x14ac:dyDescent="0.3">
      <c r="B65" s="11"/>
    </row>
    <row r="66" spans="2:2" x14ac:dyDescent="0.3">
      <c r="B66" s="11"/>
    </row>
    <row r="67" spans="2:2" x14ac:dyDescent="0.3">
      <c r="B67" s="11"/>
    </row>
    <row r="68" spans="2:2" x14ac:dyDescent="0.3">
      <c r="B68" s="11"/>
    </row>
    <row r="69" spans="2:2" x14ac:dyDescent="0.3">
      <c r="B69" s="11"/>
    </row>
    <row r="70" spans="2:2" x14ac:dyDescent="0.3">
      <c r="B70" s="11"/>
    </row>
    <row r="71" spans="2:2" x14ac:dyDescent="0.3">
      <c r="B71" s="11"/>
    </row>
    <row r="72" spans="2:2" x14ac:dyDescent="0.3">
      <c r="B72" s="11"/>
    </row>
    <row r="73" spans="2:2" x14ac:dyDescent="0.3">
      <c r="B73" s="11"/>
    </row>
    <row r="74" spans="2:2" x14ac:dyDescent="0.3">
      <c r="B74" s="11"/>
    </row>
    <row r="75" spans="2:2" x14ac:dyDescent="0.3">
      <c r="B75" s="11"/>
    </row>
    <row r="76" spans="2:2" x14ac:dyDescent="0.3">
      <c r="B76" s="11"/>
    </row>
    <row r="77" spans="2:2" x14ac:dyDescent="0.3">
      <c r="B77" s="11"/>
    </row>
    <row r="78" spans="2:2" x14ac:dyDescent="0.3">
      <c r="B78" s="11"/>
    </row>
    <row r="79" spans="2:2" x14ac:dyDescent="0.3">
      <c r="B79" s="11"/>
    </row>
    <row r="80" spans="2:2" x14ac:dyDescent="0.3">
      <c r="B80" s="11"/>
    </row>
    <row r="81" spans="2:2" x14ac:dyDescent="0.3">
      <c r="B81" s="11"/>
    </row>
    <row r="82" spans="2:2" x14ac:dyDescent="0.3">
      <c r="B82" s="11"/>
    </row>
    <row r="83" spans="2:2" x14ac:dyDescent="0.3">
      <c r="B83" s="11"/>
    </row>
    <row r="84" spans="2:2" x14ac:dyDescent="0.3">
      <c r="B84" s="11"/>
    </row>
    <row r="85" spans="2:2" x14ac:dyDescent="0.3">
      <c r="B85" s="11"/>
    </row>
    <row r="86" spans="2:2" x14ac:dyDescent="0.3">
      <c r="B86" s="11"/>
    </row>
    <row r="87" spans="2:2" x14ac:dyDescent="0.3">
      <c r="B87" s="11"/>
    </row>
    <row r="88" spans="2:2" x14ac:dyDescent="0.3">
      <c r="B88" s="11"/>
    </row>
    <row r="89" spans="2:2" x14ac:dyDescent="0.3">
      <c r="B89" s="11"/>
    </row>
    <row r="90" spans="2:2" x14ac:dyDescent="0.3">
      <c r="B90" s="11"/>
    </row>
    <row r="91" spans="2:2" x14ac:dyDescent="0.3">
      <c r="B91" s="11"/>
    </row>
    <row r="92" spans="2:2" x14ac:dyDescent="0.3">
      <c r="B92" s="11"/>
    </row>
    <row r="93" spans="2:2" x14ac:dyDescent="0.3">
      <c r="B93" s="11"/>
    </row>
    <row r="94" spans="2:2" x14ac:dyDescent="0.3">
      <c r="B94" s="11"/>
    </row>
    <row r="95" spans="2:2" x14ac:dyDescent="0.3">
      <c r="B95" s="11"/>
    </row>
    <row r="96" spans="2:2" x14ac:dyDescent="0.3">
      <c r="B96" s="11"/>
    </row>
    <row r="97" spans="2:2" x14ac:dyDescent="0.3">
      <c r="B97" s="11"/>
    </row>
    <row r="98" spans="2:2" x14ac:dyDescent="0.3">
      <c r="B98" s="11"/>
    </row>
    <row r="99" spans="2:2" x14ac:dyDescent="0.3">
      <c r="B99" s="11"/>
    </row>
    <row r="100" spans="2:2" x14ac:dyDescent="0.3">
      <c r="B100" s="11"/>
    </row>
    <row r="101" spans="2:2" x14ac:dyDescent="0.3">
      <c r="B101" s="11"/>
    </row>
    <row r="102" spans="2:2" x14ac:dyDescent="0.3">
      <c r="B102" s="11"/>
    </row>
    <row r="103" spans="2:2" x14ac:dyDescent="0.3">
      <c r="B103" s="11"/>
    </row>
    <row r="104" spans="2:2" x14ac:dyDescent="0.3">
      <c r="B104" s="11"/>
    </row>
    <row r="105" spans="2:2" x14ac:dyDescent="0.3">
      <c r="B105" s="11"/>
    </row>
    <row r="106" spans="2:2" x14ac:dyDescent="0.3">
      <c r="B106" s="11"/>
    </row>
    <row r="107" spans="2:2" x14ac:dyDescent="0.3">
      <c r="B107" s="11"/>
    </row>
    <row r="108" spans="2:2" x14ac:dyDescent="0.3">
      <c r="B108" s="11"/>
    </row>
    <row r="109" spans="2:2" x14ac:dyDescent="0.3">
      <c r="B109" s="11"/>
    </row>
    <row r="110" spans="2:2" x14ac:dyDescent="0.3">
      <c r="B110" s="11"/>
    </row>
    <row r="111" spans="2:2" x14ac:dyDescent="0.3">
      <c r="B111" s="11"/>
    </row>
    <row r="112" spans="2:2" x14ac:dyDescent="0.3">
      <c r="B112" s="11"/>
    </row>
    <row r="113" spans="2:2" x14ac:dyDescent="0.3">
      <c r="B113" s="11"/>
    </row>
    <row r="114" spans="2:2" x14ac:dyDescent="0.3">
      <c r="B114" s="11"/>
    </row>
    <row r="115" spans="2:2" x14ac:dyDescent="0.3">
      <c r="B115" s="11"/>
    </row>
    <row r="116" spans="2:2" x14ac:dyDescent="0.3">
      <c r="B116" s="11"/>
    </row>
    <row r="117" spans="2:2" x14ac:dyDescent="0.3">
      <c r="B117" s="11"/>
    </row>
    <row r="118" spans="2:2" x14ac:dyDescent="0.3">
      <c r="B118" s="11"/>
    </row>
    <row r="119" spans="2:2" x14ac:dyDescent="0.3">
      <c r="B119" s="11"/>
    </row>
    <row r="120" spans="2:2" x14ac:dyDescent="0.3">
      <c r="B120" s="11"/>
    </row>
    <row r="121" spans="2:2" x14ac:dyDescent="0.3">
      <c r="B121" s="11"/>
    </row>
    <row r="122" spans="2:2" x14ac:dyDescent="0.3">
      <c r="B122" s="11"/>
    </row>
    <row r="123" spans="2:2" x14ac:dyDescent="0.3">
      <c r="B123" s="11"/>
    </row>
    <row r="124" spans="2:2" x14ac:dyDescent="0.3">
      <c r="B124" s="11"/>
    </row>
    <row r="125" spans="2:2" x14ac:dyDescent="0.3">
      <c r="B125" s="11"/>
    </row>
    <row r="126" spans="2:2" x14ac:dyDescent="0.3">
      <c r="B126" s="11"/>
    </row>
    <row r="127" spans="2:2" x14ac:dyDescent="0.3">
      <c r="B127" s="11"/>
    </row>
    <row r="128" spans="2:2" x14ac:dyDescent="0.3">
      <c r="B128" s="11"/>
    </row>
    <row r="129" spans="2:2" x14ac:dyDescent="0.3">
      <c r="B129" s="11"/>
    </row>
    <row r="130" spans="2:2" x14ac:dyDescent="0.3">
      <c r="B130" s="11"/>
    </row>
    <row r="131" spans="2:2" x14ac:dyDescent="0.3">
      <c r="B131" s="11"/>
    </row>
    <row r="132" spans="2:2" x14ac:dyDescent="0.3">
      <c r="B132" s="11"/>
    </row>
    <row r="133" spans="2:2" x14ac:dyDescent="0.3">
      <c r="B133" s="11"/>
    </row>
    <row r="134" spans="2:2" x14ac:dyDescent="0.3">
      <c r="B134" s="11"/>
    </row>
    <row r="135" spans="2:2" x14ac:dyDescent="0.3">
      <c r="B135" s="11"/>
    </row>
    <row r="136" spans="2:2" x14ac:dyDescent="0.3">
      <c r="B136" s="11"/>
    </row>
    <row r="137" spans="2:2" x14ac:dyDescent="0.3">
      <c r="B137" s="11"/>
    </row>
    <row r="138" spans="2:2" x14ac:dyDescent="0.3">
      <c r="B138" s="11"/>
    </row>
    <row r="139" spans="2:2" x14ac:dyDescent="0.3">
      <c r="B139" s="11"/>
    </row>
    <row r="140" spans="2:2" x14ac:dyDescent="0.3">
      <c r="B140" s="11"/>
    </row>
    <row r="141" spans="2:2" x14ac:dyDescent="0.3">
      <c r="B141" s="11"/>
    </row>
    <row r="142" spans="2:2" x14ac:dyDescent="0.3">
      <c r="B142" s="11"/>
    </row>
    <row r="143" spans="2:2" x14ac:dyDescent="0.3">
      <c r="B143" s="11"/>
    </row>
    <row r="144" spans="2:2" x14ac:dyDescent="0.3">
      <c r="B144" s="11"/>
    </row>
    <row r="145" spans="2:2" x14ac:dyDescent="0.3">
      <c r="B145" s="11"/>
    </row>
    <row r="146" spans="2:2" x14ac:dyDescent="0.3">
      <c r="B146" s="11"/>
    </row>
    <row r="147" spans="2:2" x14ac:dyDescent="0.3">
      <c r="B147" s="11"/>
    </row>
    <row r="148" spans="2:2" x14ac:dyDescent="0.3">
      <c r="B148" s="11"/>
    </row>
    <row r="149" spans="2:2" x14ac:dyDescent="0.3">
      <c r="B149" s="11"/>
    </row>
    <row r="150" spans="2:2" x14ac:dyDescent="0.3">
      <c r="B150" s="11"/>
    </row>
    <row r="151" spans="2:2" x14ac:dyDescent="0.3">
      <c r="B151" s="11"/>
    </row>
    <row r="152" spans="2:2" x14ac:dyDescent="0.3">
      <c r="B152" s="11"/>
    </row>
    <row r="153" spans="2:2" x14ac:dyDescent="0.3">
      <c r="B153" s="11"/>
    </row>
    <row r="154" spans="2:2" x14ac:dyDescent="0.3">
      <c r="B154" s="11"/>
    </row>
    <row r="155" spans="2:2" x14ac:dyDescent="0.3">
      <c r="B155" s="11"/>
    </row>
    <row r="156" spans="2:2" x14ac:dyDescent="0.3">
      <c r="B156" s="11"/>
    </row>
    <row r="157" spans="2:2" x14ac:dyDescent="0.3">
      <c r="B157" s="11"/>
    </row>
    <row r="158" spans="2:2" x14ac:dyDescent="0.3">
      <c r="B158" s="11"/>
    </row>
    <row r="159" spans="2:2" x14ac:dyDescent="0.3">
      <c r="B159" s="11"/>
    </row>
    <row r="160" spans="2:2" x14ac:dyDescent="0.3">
      <c r="B160" s="11"/>
    </row>
    <row r="161" spans="2:2" x14ac:dyDescent="0.3">
      <c r="B161" s="11"/>
    </row>
    <row r="162" spans="2:2" x14ac:dyDescent="0.3">
      <c r="B162" s="11"/>
    </row>
    <row r="163" spans="2:2" x14ac:dyDescent="0.3">
      <c r="B163" s="11"/>
    </row>
    <row r="164" spans="2:2" x14ac:dyDescent="0.3">
      <c r="B164" s="11"/>
    </row>
    <row r="165" spans="2:2" x14ac:dyDescent="0.3">
      <c r="B165" s="11"/>
    </row>
    <row r="166" spans="2:2" x14ac:dyDescent="0.3">
      <c r="B166" s="11"/>
    </row>
    <row r="167" spans="2:2" x14ac:dyDescent="0.3">
      <c r="B167" s="11"/>
    </row>
    <row r="168" spans="2:2" x14ac:dyDescent="0.3">
      <c r="B168" s="11"/>
    </row>
    <row r="169" spans="2:2" x14ac:dyDescent="0.3">
      <c r="B169" s="11"/>
    </row>
    <row r="170" spans="2:2" x14ac:dyDescent="0.3">
      <c r="B170" s="11"/>
    </row>
    <row r="171" spans="2:2" x14ac:dyDescent="0.3">
      <c r="B171" s="11"/>
    </row>
    <row r="172" spans="2:2" x14ac:dyDescent="0.3">
      <c r="B172" s="11"/>
    </row>
    <row r="173" spans="2:2" x14ac:dyDescent="0.3">
      <c r="B173" s="11"/>
    </row>
    <row r="174" spans="2:2" x14ac:dyDescent="0.3">
      <c r="B174" s="11"/>
    </row>
    <row r="175" spans="2:2" x14ac:dyDescent="0.3">
      <c r="B175" s="11"/>
    </row>
    <row r="176" spans="2:2" x14ac:dyDescent="0.3">
      <c r="B176" s="11"/>
    </row>
    <row r="177" spans="2:2" x14ac:dyDescent="0.3">
      <c r="B177" s="11"/>
    </row>
    <row r="178" spans="2:2" x14ac:dyDescent="0.3">
      <c r="B178" s="11"/>
    </row>
    <row r="179" spans="2:2" x14ac:dyDescent="0.3">
      <c r="B179" s="11"/>
    </row>
    <row r="180" spans="2:2" x14ac:dyDescent="0.3">
      <c r="B180" s="11"/>
    </row>
    <row r="181" spans="2:2" x14ac:dyDescent="0.3">
      <c r="B181" s="11"/>
    </row>
    <row r="182" spans="2:2" x14ac:dyDescent="0.3">
      <c r="B182" s="11"/>
    </row>
    <row r="183" spans="2:2" x14ac:dyDescent="0.3">
      <c r="B183" s="11"/>
    </row>
    <row r="184" spans="2:2" x14ac:dyDescent="0.3">
      <c r="B184" s="11"/>
    </row>
    <row r="185" spans="2:2" x14ac:dyDescent="0.3">
      <c r="B185" s="11"/>
    </row>
    <row r="186" spans="2:2" x14ac:dyDescent="0.3">
      <c r="B186" s="11"/>
    </row>
    <row r="187" spans="2:2" x14ac:dyDescent="0.3">
      <c r="B187" s="11"/>
    </row>
    <row r="188" spans="2:2" x14ac:dyDescent="0.3">
      <c r="B188" s="11"/>
    </row>
    <row r="189" spans="2:2" x14ac:dyDescent="0.3">
      <c r="B189" s="11"/>
    </row>
    <row r="190" spans="2:2" x14ac:dyDescent="0.3">
      <c r="B190" s="11"/>
    </row>
    <row r="191" spans="2:2" x14ac:dyDescent="0.3">
      <c r="B191" s="11"/>
    </row>
    <row r="192" spans="2:2" x14ac:dyDescent="0.3">
      <c r="B192" s="11"/>
    </row>
    <row r="193" spans="2:2" x14ac:dyDescent="0.3">
      <c r="B193" s="11"/>
    </row>
    <row r="194" spans="2:2" x14ac:dyDescent="0.3">
      <c r="B194" s="11"/>
    </row>
    <row r="195" spans="2:2" x14ac:dyDescent="0.3">
      <c r="B195" s="11"/>
    </row>
    <row r="196" spans="2:2" x14ac:dyDescent="0.3">
      <c r="B196" s="11"/>
    </row>
    <row r="197" spans="2:2" x14ac:dyDescent="0.3">
      <c r="B197" s="11"/>
    </row>
    <row r="198" spans="2:2" x14ac:dyDescent="0.3">
      <c r="B198" s="11"/>
    </row>
    <row r="199" spans="2:2" x14ac:dyDescent="0.3">
      <c r="B199" s="11"/>
    </row>
    <row r="200" spans="2:2" x14ac:dyDescent="0.3">
      <c r="B200" s="11"/>
    </row>
    <row r="201" spans="2:2" x14ac:dyDescent="0.3">
      <c r="B201" s="11"/>
    </row>
    <row r="202" spans="2:2" x14ac:dyDescent="0.3">
      <c r="B202" s="11"/>
    </row>
    <row r="203" spans="2:2" x14ac:dyDescent="0.3">
      <c r="B203" s="11"/>
    </row>
    <row r="204" spans="2:2" x14ac:dyDescent="0.3">
      <c r="B204" s="11"/>
    </row>
    <row r="205" spans="2:2" x14ac:dyDescent="0.3">
      <c r="B205" s="11"/>
    </row>
    <row r="206" spans="2:2" x14ac:dyDescent="0.3">
      <c r="B206" s="11"/>
    </row>
    <row r="207" spans="2:2" x14ac:dyDescent="0.3">
      <c r="B207" s="11"/>
    </row>
    <row r="208" spans="2:2" x14ac:dyDescent="0.3">
      <c r="B208" s="11"/>
    </row>
    <row r="209" spans="2:2" x14ac:dyDescent="0.3">
      <c r="B209" s="11"/>
    </row>
    <row r="210" spans="2:2" x14ac:dyDescent="0.3">
      <c r="B210" s="11"/>
    </row>
    <row r="211" spans="2:2" x14ac:dyDescent="0.3">
      <c r="B211" s="11"/>
    </row>
    <row r="212" spans="2:2" x14ac:dyDescent="0.3">
      <c r="B212" s="11"/>
    </row>
    <row r="213" spans="2:2" x14ac:dyDescent="0.3">
      <c r="B213" s="11"/>
    </row>
    <row r="214" spans="2:2" x14ac:dyDescent="0.3">
      <c r="B214" s="11"/>
    </row>
    <row r="215" spans="2:2" x14ac:dyDescent="0.3">
      <c r="B215" s="11"/>
    </row>
    <row r="216" spans="2:2" x14ac:dyDescent="0.3">
      <c r="B216" s="11"/>
    </row>
    <row r="217" spans="2:2" x14ac:dyDescent="0.3">
      <c r="B217" s="11"/>
    </row>
    <row r="218" spans="2:2" x14ac:dyDescent="0.3">
      <c r="B218" s="11"/>
    </row>
    <row r="219" spans="2:2" x14ac:dyDescent="0.3">
      <c r="B219" s="11"/>
    </row>
    <row r="220" spans="2:2" x14ac:dyDescent="0.3">
      <c r="B220" s="11"/>
    </row>
    <row r="221" spans="2:2" x14ac:dyDescent="0.3">
      <c r="B221" s="11"/>
    </row>
    <row r="222" spans="2:2" x14ac:dyDescent="0.3">
      <c r="B222" s="11"/>
    </row>
    <row r="223" spans="2:2" x14ac:dyDescent="0.3">
      <c r="B223" s="11"/>
    </row>
    <row r="224" spans="2:2" x14ac:dyDescent="0.3">
      <c r="B224" s="11"/>
    </row>
    <row r="225" spans="2:2" x14ac:dyDescent="0.3">
      <c r="B225" s="11"/>
    </row>
    <row r="226" spans="2:2" x14ac:dyDescent="0.3">
      <c r="B226" s="11"/>
    </row>
    <row r="227" spans="2:2" x14ac:dyDescent="0.3">
      <c r="B227" s="11"/>
    </row>
    <row r="228" spans="2:2" x14ac:dyDescent="0.3">
      <c r="B228" s="11"/>
    </row>
    <row r="229" spans="2:2" x14ac:dyDescent="0.3">
      <c r="B229" s="11"/>
    </row>
    <row r="230" spans="2:2" x14ac:dyDescent="0.3">
      <c r="B230" s="11"/>
    </row>
    <row r="231" spans="2:2" x14ac:dyDescent="0.3">
      <c r="B231" s="11"/>
    </row>
    <row r="232" spans="2:2" x14ac:dyDescent="0.3">
      <c r="B232" s="11"/>
    </row>
    <row r="233" spans="2:2" x14ac:dyDescent="0.3">
      <c r="B233" s="11"/>
    </row>
    <row r="234" spans="2:2" x14ac:dyDescent="0.3">
      <c r="B234" s="11"/>
    </row>
    <row r="235" spans="2:2" x14ac:dyDescent="0.3">
      <c r="B235" s="11"/>
    </row>
    <row r="236" spans="2:2" x14ac:dyDescent="0.3">
      <c r="B236" s="11"/>
    </row>
    <row r="237" spans="2:2" x14ac:dyDescent="0.3">
      <c r="B237" s="11"/>
    </row>
    <row r="238" spans="2:2" x14ac:dyDescent="0.3">
      <c r="B238" s="11"/>
    </row>
    <row r="239" spans="2:2" x14ac:dyDescent="0.3">
      <c r="B239" s="11"/>
    </row>
    <row r="240" spans="2:2" x14ac:dyDescent="0.3">
      <c r="B240" s="11"/>
    </row>
    <row r="241" spans="2:2" x14ac:dyDescent="0.3">
      <c r="B241" s="11"/>
    </row>
    <row r="242" spans="2:2" x14ac:dyDescent="0.3">
      <c r="B242" s="11"/>
    </row>
    <row r="243" spans="2:2" x14ac:dyDescent="0.3">
      <c r="B243" s="11"/>
    </row>
    <row r="244" spans="2:2" x14ac:dyDescent="0.3">
      <c r="B244" s="11"/>
    </row>
    <row r="245" spans="2:2" x14ac:dyDescent="0.3">
      <c r="B245" s="11"/>
    </row>
    <row r="246" spans="2:2" x14ac:dyDescent="0.3">
      <c r="B246" s="11"/>
    </row>
    <row r="247" spans="2:2" x14ac:dyDescent="0.3">
      <c r="B247" s="11"/>
    </row>
    <row r="248" spans="2:2" x14ac:dyDescent="0.3">
      <c r="B248" s="11"/>
    </row>
    <row r="249" spans="2:2" x14ac:dyDescent="0.3">
      <c r="B249" s="11"/>
    </row>
    <row r="250" spans="2:2" x14ac:dyDescent="0.3">
      <c r="B250" s="11"/>
    </row>
    <row r="251" spans="2:2" x14ac:dyDescent="0.3">
      <c r="B251" s="11"/>
    </row>
    <row r="252" spans="2:2" x14ac:dyDescent="0.3">
      <c r="B252" s="11"/>
    </row>
    <row r="253" spans="2:2" x14ac:dyDescent="0.3">
      <c r="B253" s="11"/>
    </row>
    <row r="254" spans="2:2" x14ac:dyDescent="0.3">
      <c r="B254" s="11"/>
    </row>
    <row r="255" spans="2:2" x14ac:dyDescent="0.3">
      <c r="B255" s="11"/>
    </row>
    <row r="256" spans="2:2" x14ac:dyDescent="0.3">
      <c r="B256" s="11"/>
    </row>
    <row r="257" spans="2:2" x14ac:dyDescent="0.3">
      <c r="B257" s="11"/>
    </row>
    <row r="258" spans="2:2" x14ac:dyDescent="0.3">
      <c r="B258" s="11"/>
    </row>
    <row r="259" spans="2:2" x14ac:dyDescent="0.3">
      <c r="B259" s="11"/>
    </row>
    <row r="260" spans="2:2" x14ac:dyDescent="0.3">
      <c r="B260" s="11"/>
    </row>
    <row r="261" spans="2:2" x14ac:dyDescent="0.3">
      <c r="B261" s="11"/>
    </row>
    <row r="262" spans="2:2" x14ac:dyDescent="0.3">
      <c r="B262" s="11"/>
    </row>
    <row r="263" spans="2:2" x14ac:dyDescent="0.3">
      <c r="B263" s="11"/>
    </row>
    <row r="264" spans="2:2" x14ac:dyDescent="0.3">
      <c r="B264" s="11"/>
    </row>
    <row r="265" spans="2:2" x14ac:dyDescent="0.3">
      <c r="B265" s="11"/>
    </row>
    <row r="266" spans="2:2" x14ac:dyDescent="0.3">
      <c r="B266" s="11"/>
    </row>
    <row r="267" spans="2:2" x14ac:dyDescent="0.3">
      <c r="B267" s="11"/>
    </row>
    <row r="268" spans="2:2" x14ac:dyDescent="0.3">
      <c r="B268" s="11"/>
    </row>
    <row r="269" spans="2:2" x14ac:dyDescent="0.3">
      <c r="B269" s="11"/>
    </row>
    <row r="270" spans="2:2" x14ac:dyDescent="0.3">
      <c r="B270" s="11"/>
    </row>
    <row r="271" spans="2:2" x14ac:dyDescent="0.3">
      <c r="B271" s="11"/>
    </row>
    <row r="272" spans="2:2" x14ac:dyDescent="0.3">
      <c r="B272" s="11"/>
    </row>
    <row r="273" spans="2:2" x14ac:dyDescent="0.3">
      <c r="B273" s="11"/>
    </row>
    <row r="274" spans="2:2" x14ac:dyDescent="0.3">
      <c r="B274" s="11"/>
    </row>
    <row r="275" spans="2:2" x14ac:dyDescent="0.3">
      <c r="B275" s="11"/>
    </row>
    <row r="276" spans="2:2" x14ac:dyDescent="0.3">
      <c r="B276" s="11"/>
    </row>
    <row r="277" spans="2:2" x14ac:dyDescent="0.3">
      <c r="B277" s="11"/>
    </row>
    <row r="278" spans="2:2" x14ac:dyDescent="0.3">
      <c r="B278" s="11"/>
    </row>
    <row r="279" spans="2:2" x14ac:dyDescent="0.3">
      <c r="B279" s="11"/>
    </row>
    <row r="280" spans="2:2" x14ac:dyDescent="0.3">
      <c r="B280" s="11"/>
    </row>
    <row r="281" spans="2:2" x14ac:dyDescent="0.3">
      <c r="B281" s="11"/>
    </row>
    <row r="282" spans="2:2" x14ac:dyDescent="0.3">
      <c r="B282" s="11"/>
    </row>
    <row r="283" spans="2:2" x14ac:dyDescent="0.3">
      <c r="B283" s="11"/>
    </row>
    <row r="284" spans="2:2" x14ac:dyDescent="0.3">
      <c r="B284" s="11"/>
    </row>
    <row r="285" spans="2:2" x14ac:dyDescent="0.3">
      <c r="B285" s="11"/>
    </row>
    <row r="286" spans="2:2" x14ac:dyDescent="0.3">
      <c r="B286" s="11"/>
    </row>
    <row r="287" spans="2:2" x14ac:dyDescent="0.3">
      <c r="B287" s="11"/>
    </row>
    <row r="288" spans="2:2" x14ac:dyDescent="0.3">
      <c r="B288" s="11"/>
    </row>
    <row r="289" spans="2:2" x14ac:dyDescent="0.3">
      <c r="B289" s="11"/>
    </row>
    <row r="290" spans="2:2" x14ac:dyDescent="0.3">
      <c r="B290" s="11"/>
    </row>
    <row r="291" spans="2:2" x14ac:dyDescent="0.3">
      <c r="B291" s="11"/>
    </row>
    <row r="292" spans="2:2" x14ac:dyDescent="0.3">
      <c r="B292" s="11"/>
    </row>
    <row r="293" spans="2:2" x14ac:dyDescent="0.3">
      <c r="B293" s="11"/>
    </row>
    <row r="294" spans="2:2" x14ac:dyDescent="0.3">
      <c r="B294" s="11"/>
    </row>
    <row r="295" spans="2:2" x14ac:dyDescent="0.3">
      <c r="B295" s="11"/>
    </row>
    <row r="296" spans="2:2" x14ac:dyDescent="0.3">
      <c r="B296" s="11"/>
    </row>
    <row r="297" spans="2:2" x14ac:dyDescent="0.3">
      <c r="B297" s="11"/>
    </row>
    <row r="298" spans="2:2" x14ac:dyDescent="0.3">
      <c r="B298" s="11"/>
    </row>
    <row r="299" spans="2:2" x14ac:dyDescent="0.3">
      <c r="B299" s="11"/>
    </row>
    <row r="300" spans="2:2" x14ac:dyDescent="0.3">
      <c r="B300" s="11"/>
    </row>
    <row r="301" spans="2:2" x14ac:dyDescent="0.3">
      <c r="B301" s="11"/>
    </row>
    <row r="302" spans="2:2" x14ac:dyDescent="0.3">
      <c r="B302" s="11"/>
    </row>
    <row r="303" spans="2:2" x14ac:dyDescent="0.3">
      <c r="B303" s="11"/>
    </row>
    <row r="304" spans="2:2" x14ac:dyDescent="0.3">
      <c r="B304" s="11"/>
    </row>
    <row r="305" spans="2:2" x14ac:dyDescent="0.3">
      <c r="B305" s="11"/>
    </row>
    <row r="306" spans="2:2" x14ac:dyDescent="0.3">
      <c r="B306" s="11"/>
    </row>
    <row r="307" spans="2:2" x14ac:dyDescent="0.3">
      <c r="B307" s="11"/>
    </row>
    <row r="308" spans="2:2" x14ac:dyDescent="0.3">
      <c r="B308" s="11"/>
    </row>
    <row r="309" spans="2:2" x14ac:dyDescent="0.3">
      <c r="B309" s="11"/>
    </row>
    <row r="310" spans="2:2" x14ac:dyDescent="0.3">
      <c r="B310" s="11"/>
    </row>
    <row r="311" spans="2:2" x14ac:dyDescent="0.3">
      <c r="B311" s="11"/>
    </row>
    <row r="312" spans="2:2" x14ac:dyDescent="0.3">
      <c r="B312" s="11"/>
    </row>
    <row r="313" spans="2:2" x14ac:dyDescent="0.3">
      <c r="B313" s="11"/>
    </row>
    <row r="314" spans="2:2" x14ac:dyDescent="0.3">
      <c r="B314" s="11"/>
    </row>
    <row r="315" spans="2:2" x14ac:dyDescent="0.3">
      <c r="B315" s="11"/>
    </row>
    <row r="316" spans="2:2" x14ac:dyDescent="0.3">
      <c r="B316" s="11"/>
    </row>
    <row r="317" spans="2:2" x14ac:dyDescent="0.3">
      <c r="B317" s="11"/>
    </row>
    <row r="318" spans="2:2" x14ac:dyDescent="0.3">
      <c r="B318" s="11"/>
    </row>
    <row r="319" spans="2:2" x14ac:dyDescent="0.3">
      <c r="B319" s="11"/>
    </row>
    <row r="320" spans="2:2" x14ac:dyDescent="0.3">
      <c r="B320" s="11"/>
    </row>
    <row r="321" spans="2:2" x14ac:dyDescent="0.3">
      <c r="B321" s="11"/>
    </row>
    <row r="322" spans="2:2" x14ac:dyDescent="0.3">
      <c r="B322" s="11"/>
    </row>
    <row r="323" spans="2:2" x14ac:dyDescent="0.3">
      <c r="B323" s="11"/>
    </row>
    <row r="324" spans="2:2" x14ac:dyDescent="0.3">
      <c r="B324" s="11"/>
    </row>
    <row r="325" spans="2:2" x14ac:dyDescent="0.3">
      <c r="B325" s="11"/>
    </row>
    <row r="326" spans="2:2" x14ac:dyDescent="0.3">
      <c r="B326" s="11"/>
    </row>
    <row r="327" spans="2:2" x14ac:dyDescent="0.3">
      <c r="B327" s="11"/>
    </row>
    <row r="328" spans="2:2" x14ac:dyDescent="0.3">
      <c r="B328" s="11"/>
    </row>
    <row r="329" spans="2:2" x14ac:dyDescent="0.3">
      <c r="B329" s="11"/>
    </row>
    <row r="330" spans="2:2" x14ac:dyDescent="0.3">
      <c r="B330" s="11"/>
    </row>
    <row r="331" spans="2:2" x14ac:dyDescent="0.3">
      <c r="B331" s="11"/>
    </row>
    <row r="332" spans="2:2" x14ac:dyDescent="0.3">
      <c r="B332" s="11"/>
    </row>
    <row r="333" spans="2:2" x14ac:dyDescent="0.3">
      <c r="B333" s="11"/>
    </row>
    <row r="334" spans="2:2" x14ac:dyDescent="0.3">
      <c r="B334" s="11"/>
    </row>
    <row r="335" spans="2:2" x14ac:dyDescent="0.3">
      <c r="B335" s="11"/>
    </row>
    <row r="336" spans="2:2" x14ac:dyDescent="0.3">
      <c r="B336" s="11"/>
    </row>
    <row r="337" spans="2:2" x14ac:dyDescent="0.3">
      <c r="B337" s="11"/>
    </row>
    <row r="338" spans="2:2" x14ac:dyDescent="0.3">
      <c r="B338" s="11"/>
    </row>
    <row r="339" spans="2:2" x14ac:dyDescent="0.3">
      <c r="B339" s="11"/>
    </row>
    <row r="340" spans="2:2" x14ac:dyDescent="0.3">
      <c r="B340" s="11"/>
    </row>
    <row r="341" spans="2:2" x14ac:dyDescent="0.3">
      <c r="B341" s="11"/>
    </row>
    <row r="342" spans="2:2" x14ac:dyDescent="0.3">
      <c r="B342" s="11"/>
    </row>
    <row r="343" spans="2:2" x14ac:dyDescent="0.3">
      <c r="B343" s="11"/>
    </row>
    <row r="344" spans="2:2" x14ac:dyDescent="0.3">
      <c r="B344" s="11"/>
    </row>
    <row r="345" spans="2:2" x14ac:dyDescent="0.3">
      <c r="B345" s="11"/>
    </row>
    <row r="346" spans="2:2" x14ac:dyDescent="0.3">
      <c r="B346" s="11"/>
    </row>
    <row r="347" spans="2:2" x14ac:dyDescent="0.3">
      <c r="B347" s="11"/>
    </row>
    <row r="348" spans="2:2" x14ac:dyDescent="0.3">
      <c r="B348" s="11"/>
    </row>
    <row r="349" spans="2:2" x14ac:dyDescent="0.3">
      <c r="B349" s="11"/>
    </row>
    <row r="350" spans="2:2" x14ac:dyDescent="0.3">
      <c r="B350" s="11"/>
    </row>
    <row r="351" spans="2:2" x14ac:dyDescent="0.3">
      <c r="B351" s="11"/>
    </row>
    <row r="352" spans="2:2" x14ac:dyDescent="0.3">
      <c r="B352" s="11"/>
    </row>
    <row r="353" spans="2:2" x14ac:dyDescent="0.3">
      <c r="B353" s="11"/>
    </row>
    <row r="354" spans="2:2" x14ac:dyDescent="0.3">
      <c r="B354" s="11"/>
    </row>
    <row r="355" spans="2:2" x14ac:dyDescent="0.3">
      <c r="B355" s="11"/>
    </row>
    <row r="356" spans="2:2" x14ac:dyDescent="0.3">
      <c r="B356" s="11"/>
    </row>
    <row r="357" spans="2:2" x14ac:dyDescent="0.3">
      <c r="B357" s="11"/>
    </row>
    <row r="358" spans="2:2" x14ac:dyDescent="0.3">
      <c r="B358" s="11"/>
    </row>
    <row r="359" spans="2:2" x14ac:dyDescent="0.3">
      <c r="B359" s="11"/>
    </row>
    <row r="360" spans="2:2" x14ac:dyDescent="0.3">
      <c r="B360" s="11"/>
    </row>
    <row r="361" spans="2:2" x14ac:dyDescent="0.3">
      <c r="B361" s="11"/>
    </row>
    <row r="362" spans="2:2" x14ac:dyDescent="0.3">
      <c r="B362" s="11"/>
    </row>
    <row r="363" spans="2:2" x14ac:dyDescent="0.3">
      <c r="B363" s="11"/>
    </row>
    <row r="364" spans="2:2" x14ac:dyDescent="0.3">
      <c r="B364" s="11"/>
    </row>
    <row r="365" spans="2:2" x14ac:dyDescent="0.3">
      <c r="B365" s="11"/>
    </row>
    <row r="366" spans="2:2" x14ac:dyDescent="0.3">
      <c r="B366" s="11"/>
    </row>
    <row r="367" spans="2:2" x14ac:dyDescent="0.3">
      <c r="B367" s="11"/>
    </row>
    <row r="368" spans="2:2" x14ac:dyDescent="0.3">
      <c r="B368" s="11"/>
    </row>
    <row r="369" spans="2:2" x14ac:dyDescent="0.3">
      <c r="B369" s="11"/>
    </row>
    <row r="370" spans="2:2" x14ac:dyDescent="0.3">
      <c r="B370" s="11"/>
    </row>
    <row r="371" spans="2:2" x14ac:dyDescent="0.3">
      <c r="B371" s="11"/>
    </row>
    <row r="372" spans="2:2" x14ac:dyDescent="0.3">
      <c r="B372" s="11"/>
    </row>
    <row r="373" spans="2:2" x14ac:dyDescent="0.3">
      <c r="B373" s="11"/>
    </row>
    <row r="374" spans="2:2" x14ac:dyDescent="0.3">
      <c r="B374" s="11"/>
    </row>
    <row r="375" spans="2:2" x14ac:dyDescent="0.3">
      <c r="B375" s="11"/>
    </row>
    <row r="376" spans="2:2" x14ac:dyDescent="0.3">
      <c r="B376" s="11"/>
    </row>
    <row r="377" spans="2:2" x14ac:dyDescent="0.3">
      <c r="B377" s="11"/>
    </row>
    <row r="378" spans="2:2" x14ac:dyDescent="0.3">
      <c r="B378" s="11"/>
    </row>
    <row r="379" spans="2:2" x14ac:dyDescent="0.3">
      <c r="B379" s="11"/>
    </row>
    <row r="380" spans="2:2" x14ac:dyDescent="0.3">
      <c r="B380" s="11"/>
    </row>
    <row r="381" spans="2:2" x14ac:dyDescent="0.3">
      <c r="B381" s="11"/>
    </row>
    <row r="382" spans="2:2" x14ac:dyDescent="0.3">
      <c r="B382" s="11"/>
    </row>
    <row r="383" spans="2:2" x14ac:dyDescent="0.3">
      <c r="B383" s="11"/>
    </row>
    <row r="384" spans="2:2" x14ac:dyDescent="0.3">
      <c r="B384" s="11"/>
    </row>
    <row r="385" spans="2:2" x14ac:dyDescent="0.3">
      <c r="B385" s="11"/>
    </row>
    <row r="386" spans="2:2" x14ac:dyDescent="0.3">
      <c r="B386" s="11"/>
    </row>
    <row r="387" spans="2:2" x14ac:dyDescent="0.3">
      <c r="B387" s="11"/>
    </row>
    <row r="388" spans="2:2" x14ac:dyDescent="0.3">
      <c r="B388" s="11"/>
    </row>
    <row r="389" spans="2:2" x14ac:dyDescent="0.3">
      <c r="B389" s="11"/>
    </row>
    <row r="390" spans="2:2" x14ac:dyDescent="0.3">
      <c r="B390" s="11"/>
    </row>
    <row r="391" spans="2:2" x14ac:dyDescent="0.3">
      <c r="B391" s="11"/>
    </row>
    <row r="392" spans="2:2" x14ac:dyDescent="0.3">
      <c r="B392" s="11"/>
    </row>
    <row r="393" spans="2:2" x14ac:dyDescent="0.3">
      <c r="B393" s="11"/>
    </row>
    <row r="394" spans="2:2" x14ac:dyDescent="0.3">
      <c r="B394" s="11"/>
    </row>
    <row r="395" spans="2:2" x14ac:dyDescent="0.3">
      <c r="B395" s="11"/>
    </row>
    <row r="396" spans="2:2" x14ac:dyDescent="0.3">
      <c r="B396" s="11"/>
    </row>
    <row r="397" spans="2:2" x14ac:dyDescent="0.3">
      <c r="B397" s="11"/>
    </row>
    <row r="398" spans="2:2" x14ac:dyDescent="0.3">
      <c r="B398" s="11"/>
    </row>
    <row r="399" spans="2:2" x14ac:dyDescent="0.3">
      <c r="B399" s="11"/>
    </row>
    <row r="400" spans="2:2" x14ac:dyDescent="0.3">
      <c r="B400" s="11"/>
    </row>
    <row r="401" spans="2:2" x14ac:dyDescent="0.3">
      <c r="B401" s="11"/>
    </row>
    <row r="402" spans="2:2" x14ac:dyDescent="0.3">
      <c r="B402" s="11"/>
    </row>
    <row r="403" spans="2:2" x14ac:dyDescent="0.3">
      <c r="B403" s="11"/>
    </row>
    <row r="404" spans="2:2" x14ac:dyDescent="0.3">
      <c r="B404" s="11"/>
    </row>
    <row r="405" spans="2:2" x14ac:dyDescent="0.3">
      <c r="B405" s="11"/>
    </row>
    <row r="406" spans="2:2" x14ac:dyDescent="0.3">
      <c r="B406" s="11"/>
    </row>
    <row r="407" spans="2:2" x14ac:dyDescent="0.3">
      <c r="B407" s="11"/>
    </row>
    <row r="408" spans="2:2" x14ac:dyDescent="0.3">
      <c r="B408" s="11"/>
    </row>
    <row r="409" spans="2:2" x14ac:dyDescent="0.3">
      <c r="B409" s="11"/>
    </row>
    <row r="410" spans="2:2" x14ac:dyDescent="0.3">
      <c r="B410" s="11"/>
    </row>
    <row r="411" spans="2:2" x14ac:dyDescent="0.3">
      <c r="B411" s="11"/>
    </row>
    <row r="412" spans="2:2" x14ac:dyDescent="0.3">
      <c r="B412" s="11"/>
    </row>
    <row r="413" spans="2:2" x14ac:dyDescent="0.3">
      <c r="B413" s="11"/>
    </row>
    <row r="414" spans="2:2" x14ac:dyDescent="0.3">
      <c r="B414" s="11"/>
    </row>
    <row r="415" spans="2:2" x14ac:dyDescent="0.3">
      <c r="B415" s="11"/>
    </row>
    <row r="416" spans="2:2" x14ac:dyDescent="0.3">
      <c r="B416" s="11"/>
    </row>
    <row r="417" spans="2:2" x14ac:dyDescent="0.3">
      <c r="B417" s="11"/>
    </row>
    <row r="418" spans="2:2" x14ac:dyDescent="0.3">
      <c r="B418" s="11"/>
    </row>
    <row r="419" spans="2:2" x14ac:dyDescent="0.3">
      <c r="B419" s="11"/>
    </row>
    <row r="420" spans="2:2" x14ac:dyDescent="0.3">
      <c r="B420" s="11"/>
    </row>
    <row r="421" spans="2:2" x14ac:dyDescent="0.3">
      <c r="B421" s="11"/>
    </row>
    <row r="422" spans="2:2" x14ac:dyDescent="0.3">
      <c r="B422" s="11"/>
    </row>
    <row r="423" spans="2:2" x14ac:dyDescent="0.3">
      <c r="B423" s="11"/>
    </row>
    <row r="424" spans="2:2" x14ac:dyDescent="0.3">
      <c r="B424" s="11"/>
    </row>
    <row r="425" spans="2:2" x14ac:dyDescent="0.3">
      <c r="B425" s="11"/>
    </row>
    <row r="426" spans="2:2" x14ac:dyDescent="0.3">
      <c r="B426" s="11"/>
    </row>
    <row r="427" spans="2:2" x14ac:dyDescent="0.3">
      <c r="B427" s="11"/>
    </row>
    <row r="428" spans="2:2" x14ac:dyDescent="0.3">
      <c r="B428" s="11"/>
    </row>
    <row r="429" spans="2:2" x14ac:dyDescent="0.3">
      <c r="B429" s="11"/>
    </row>
    <row r="430" spans="2:2" x14ac:dyDescent="0.3">
      <c r="B430" s="11"/>
    </row>
    <row r="431" spans="2:2" x14ac:dyDescent="0.3">
      <c r="B431" s="11"/>
    </row>
    <row r="432" spans="2:2" x14ac:dyDescent="0.3">
      <c r="B432" s="11"/>
    </row>
    <row r="433" spans="2:2" x14ac:dyDescent="0.3">
      <c r="B433" s="11"/>
    </row>
    <row r="434" spans="2:2" x14ac:dyDescent="0.3">
      <c r="B434" s="11"/>
    </row>
    <row r="435" spans="2:2" x14ac:dyDescent="0.3">
      <c r="B435" s="11"/>
    </row>
    <row r="436" spans="2:2" x14ac:dyDescent="0.3">
      <c r="B436" s="11"/>
    </row>
    <row r="437" spans="2:2" x14ac:dyDescent="0.3">
      <c r="B437" s="11"/>
    </row>
    <row r="438" spans="2:2" x14ac:dyDescent="0.3">
      <c r="B438" s="11"/>
    </row>
    <row r="439" spans="2:2" x14ac:dyDescent="0.3">
      <c r="B439" s="11"/>
    </row>
    <row r="440" spans="2:2" x14ac:dyDescent="0.3">
      <c r="B440" s="11"/>
    </row>
    <row r="441" spans="2:2" x14ac:dyDescent="0.3">
      <c r="B441" s="11"/>
    </row>
    <row r="442" spans="2:2" x14ac:dyDescent="0.3">
      <c r="B442" s="11"/>
    </row>
    <row r="443" spans="2:2" x14ac:dyDescent="0.3">
      <c r="B443" s="11"/>
    </row>
    <row r="444" spans="2:2" x14ac:dyDescent="0.3">
      <c r="B444" s="11"/>
    </row>
    <row r="445" spans="2:2" x14ac:dyDescent="0.3">
      <c r="B445" s="11"/>
    </row>
    <row r="446" spans="2:2" x14ac:dyDescent="0.3">
      <c r="B446" s="11"/>
    </row>
    <row r="447" spans="2:2" x14ac:dyDescent="0.3">
      <c r="B447" s="11"/>
    </row>
    <row r="448" spans="2:2" x14ac:dyDescent="0.3">
      <c r="B448" s="11"/>
    </row>
    <row r="449" spans="2:2" x14ac:dyDescent="0.3">
      <c r="B449" s="11"/>
    </row>
    <row r="450" spans="2:2" x14ac:dyDescent="0.3">
      <c r="B450" s="11"/>
    </row>
    <row r="451" spans="2:2" x14ac:dyDescent="0.3">
      <c r="B451" s="11"/>
    </row>
    <row r="452" spans="2:2" x14ac:dyDescent="0.3">
      <c r="B452" s="11"/>
    </row>
    <row r="453" spans="2:2" x14ac:dyDescent="0.3">
      <c r="B453" s="11"/>
    </row>
    <row r="454" spans="2:2" x14ac:dyDescent="0.3">
      <c r="B454" s="11"/>
    </row>
    <row r="455" spans="2:2" x14ac:dyDescent="0.3">
      <c r="B455" s="11"/>
    </row>
    <row r="456" spans="2:2" x14ac:dyDescent="0.3">
      <c r="B456" s="11"/>
    </row>
    <row r="457" spans="2:2" x14ac:dyDescent="0.3">
      <c r="B457" s="11"/>
    </row>
    <row r="458" spans="2:2" x14ac:dyDescent="0.3">
      <c r="B458" s="11"/>
    </row>
    <row r="459" spans="2:2" x14ac:dyDescent="0.3">
      <c r="B459" s="11"/>
    </row>
    <row r="460" spans="2:2" x14ac:dyDescent="0.3">
      <c r="B460" s="11"/>
    </row>
    <row r="461" spans="2:2" x14ac:dyDescent="0.3">
      <c r="B461" s="11"/>
    </row>
    <row r="462" spans="2:2" x14ac:dyDescent="0.3">
      <c r="B462" s="11"/>
    </row>
    <row r="463" spans="2:2" x14ac:dyDescent="0.3">
      <c r="B463" s="11"/>
    </row>
    <row r="464" spans="2:2" x14ac:dyDescent="0.3">
      <c r="B464" s="11"/>
    </row>
    <row r="465" spans="2:2" x14ac:dyDescent="0.3">
      <c r="B465" s="11"/>
    </row>
    <row r="466" spans="2:2" x14ac:dyDescent="0.3">
      <c r="B466" s="11"/>
    </row>
    <row r="467" spans="2:2" x14ac:dyDescent="0.3">
      <c r="B467" s="11"/>
    </row>
    <row r="468" spans="2:2" x14ac:dyDescent="0.3">
      <c r="B468" s="11"/>
    </row>
    <row r="469" spans="2:2" x14ac:dyDescent="0.3">
      <c r="B469" s="11"/>
    </row>
    <row r="470" spans="2:2" x14ac:dyDescent="0.3">
      <c r="B470" s="11"/>
    </row>
    <row r="471" spans="2:2" x14ac:dyDescent="0.3">
      <c r="B471" s="11"/>
    </row>
    <row r="472" spans="2:2" x14ac:dyDescent="0.3">
      <c r="B472" s="11"/>
    </row>
    <row r="473" spans="2:2" x14ac:dyDescent="0.3">
      <c r="B473" s="11"/>
    </row>
    <row r="474" spans="2:2" x14ac:dyDescent="0.3">
      <c r="B474" s="11"/>
    </row>
    <row r="475" spans="2:2" x14ac:dyDescent="0.3">
      <c r="B475" s="11"/>
    </row>
    <row r="476" spans="2:2" x14ac:dyDescent="0.3">
      <c r="B476" s="11"/>
    </row>
    <row r="477" spans="2:2" x14ac:dyDescent="0.3">
      <c r="B477" s="11"/>
    </row>
    <row r="478" spans="2:2" x14ac:dyDescent="0.3">
      <c r="B478" s="11"/>
    </row>
    <row r="479" spans="2:2" x14ac:dyDescent="0.3">
      <c r="B479" s="11"/>
    </row>
    <row r="480" spans="2:2" x14ac:dyDescent="0.3">
      <c r="B480" s="11"/>
    </row>
    <row r="481" spans="2:2" x14ac:dyDescent="0.3">
      <c r="B481" s="11"/>
    </row>
    <row r="482" spans="2:2" x14ac:dyDescent="0.3">
      <c r="B482" s="11"/>
    </row>
    <row r="483" spans="2:2" x14ac:dyDescent="0.3">
      <c r="B483" s="11"/>
    </row>
    <row r="484" spans="2:2" x14ac:dyDescent="0.3">
      <c r="B484" s="11"/>
    </row>
    <row r="485" spans="2:2" x14ac:dyDescent="0.3">
      <c r="B485" s="11"/>
    </row>
    <row r="486" spans="2:2" x14ac:dyDescent="0.3">
      <c r="B486" s="11"/>
    </row>
    <row r="487" spans="2:2" x14ac:dyDescent="0.3">
      <c r="B487" s="11"/>
    </row>
    <row r="488" spans="2:2" x14ac:dyDescent="0.3">
      <c r="B488" s="11"/>
    </row>
    <row r="489" spans="2:2" x14ac:dyDescent="0.3">
      <c r="B489" s="11"/>
    </row>
    <row r="490" spans="2:2" x14ac:dyDescent="0.3">
      <c r="B490" s="11"/>
    </row>
    <row r="491" spans="2:2" x14ac:dyDescent="0.3">
      <c r="B491" s="11"/>
    </row>
    <row r="492" spans="2:2" x14ac:dyDescent="0.3">
      <c r="B492" s="11"/>
    </row>
    <row r="493" spans="2:2" x14ac:dyDescent="0.3">
      <c r="B493" s="11"/>
    </row>
    <row r="494" spans="2:2" x14ac:dyDescent="0.3">
      <c r="B494" s="11"/>
    </row>
    <row r="495" spans="2:2" x14ac:dyDescent="0.3">
      <c r="B495" s="11"/>
    </row>
    <row r="496" spans="2:2" x14ac:dyDescent="0.3">
      <c r="B496" s="11"/>
    </row>
    <row r="497" spans="2:2" x14ac:dyDescent="0.3">
      <c r="B497" s="11"/>
    </row>
    <row r="498" spans="2:2" x14ac:dyDescent="0.3">
      <c r="B498" s="11"/>
    </row>
    <row r="499" spans="2:2" x14ac:dyDescent="0.3">
      <c r="B499" s="11"/>
    </row>
    <row r="500" spans="2:2" x14ac:dyDescent="0.3">
      <c r="B500" s="11"/>
    </row>
    <row r="501" spans="2:2" x14ac:dyDescent="0.3">
      <c r="B501" s="11"/>
    </row>
    <row r="502" spans="2:2" x14ac:dyDescent="0.3">
      <c r="B502" s="11"/>
    </row>
    <row r="503" spans="2:2" x14ac:dyDescent="0.3">
      <c r="B503" s="11"/>
    </row>
    <row r="504" spans="2:2" x14ac:dyDescent="0.3">
      <c r="B504" s="11"/>
    </row>
    <row r="505" spans="2:2" x14ac:dyDescent="0.3">
      <c r="B505" s="11"/>
    </row>
    <row r="506" spans="2:2" x14ac:dyDescent="0.3">
      <c r="B506" s="11"/>
    </row>
    <row r="507" spans="2:2" x14ac:dyDescent="0.3">
      <c r="B507" s="11"/>
    </row>
    <row r="508" spans="2:2" x14ac:dyDescent="0.3">
      <c r="B508" s="11"/>
    </row>
    <row r="509" spans="2:2" x14ac:dyDescent="0.3">
      <c r="B509" s="11"/>
    </row>
    <row r="510" spans="2:2" x14ac:dyDescent="0.3">
      <c r="B510" s="11"/>
    </row>
    <row r="511" spans="2:2" x14ac:dyDescent="0.3">
      <c r="B511" s="11"/>
    </row>
    <row r="512" spans="2:2" x14ac:dyDescent="0.3">
      <c r="B512" s="11"/>
    </row>
    <row r="513" spans="2:2" x14ac:dyDescent="0.3">
      <c r="B513" s="11"/>
    </row>
    <row r="514" spans="2:2" x14ac:dyDescent="0.3">
      <c r="B514" s="11"/>
    </row>
    <row r="515" spans="2:2" x14ac:dyDescent="0.3">
      <c r="B515" s="11"/>
    </row>
    <row r="516" spans="2:2" x14ac:dyDescent="0.3">
      <c r="B516" s="11"/>
    </row>
    <row r="517" spans="2:2" x14ac:dyDescent="0.3">
      <c r="B517" s="11"/>
    </row>
    <row r="518" spans="2:2" x14ac:dyDescent="0.3">
      <c r="B518" s="11"/>
    </row>
    <row r="519" spans="2:2" x14ac:dyDescent="0.3">
      <c r="B519" s="11"/>
    </row>
    <row r="520" spans="2:2" x14ac:dyDescent="0.3">
      <c r="B520" s="11"/>
    </row>
    <row r="521" spans="2:2" x14ac:dyDescent="0.3">
      <c r="B521" s="11"/>
    </row>
    <row r="522" spans="2:2" x14ac:dyDescent="0.3">
      <c r="B522" s="11"/>
    </row>
    <row r="523" spans="2:2" x14ac:dyDescent="0.3">
      <c r="B523" s="11"/>
    </row>
    <row r="524" spans="2:2" x14ac:dyDescent="0.3">
      <c r="B524" s="11"/>
    </row>
    <row r="525" spans="2:2" x14ac:dyDescent="0.3">
      <c r="B525" s="11"/>
    </row>
    <row r="526" spans="2:2" x14ac:dyDescent="0.3">
      <c r="B526" s="11"/>
    </row>
    <row r="527" spans="2:2" x14ac:dyDescent="0.3">
      <c r="B527" s="11"/>
    </row>
    <row r="528" spans="2:2" x14ac:dyDescent="0.3">
      <c r="B528" s="11"/>
    </row>
    <row r="529" spans="2:2" x14ac:dyDescent="0.3">
      <c r="B529" s="11"/>
    </row>
    <row r="530" spans="2:2" x14ac:dyDescent="0.3">
      <c r="B530" s="11"/>
    </row>
    <row r="531" spans="2:2" x14ac:dyDescent="0.3">
      <c r="B531" s="11"/>
    </row>
    <row r="532" spans="2:2" x14ac:dyDescent="0.3">
      <c r="B532" s="11"/>
    </row>
    <row r="533" spans="2:2" x14ac:dyDescent="0.3">
      <c r="B533" s="11"/>
    </row>
    <row r="534" spans="2:2" x14ac:dyDescent="0.3">
      <c r="B534" s="11"/>
    </row>
    <row r="535" spans="2:2" x14ac:dyDescent="0.3">
      <c r="B535" s="11"/>
    </row>
    <row r="536" spans="2:2" x14ac:dyDescent="0.3">
      <c r="B536" s="11"/>
    </row>
    <row r="537" spans="2:2" x14ac:dyDescent="0.3">
      <c r="B537" s="11"/>
    </row>
    <row r="538" spans="2:2" x14ac:dyDescent="0.3">
      <c r="B538" s="11"/>
    </row>
    <row r="539" spans="2:2" x14ac:dyDescent="0.3">
      <c r="B539" s="11"/>
    </row>
    <row r="540" spans="2:2" x14ac:dyDescent="0.3">
      <c r="B540" s="11"/>
    </row>
    <row r="541" spans="2:2" x14ac:dyDescent="0.3">
      <c r="B541" s="11"/>
    </row>
    <row r="542" spans="2:2" x14ac:dyDescent="0.3">
      <c r="B542" s="11"/>
    </row>
    <row r="543" spans="2:2" x14ac:dyDescent="0.3">
      <c r="B543" s="11"/>
    </row>
    <row r="544" spans="2:2" x14ac:dyDescent="0.3">
      <c r="B544" s="11"/>
    </row>
    <row r="545" spans="2:2" x14ac:dyDescent="0.3">
      <c r="B545" s="11"/>
    </row>
    <row r="546" spans="2:2" x14ac:dyDescent="0.3">
      <c r="B546" s="11"/>
    </row>
    <row r="547" spans="2:2" x14ac:dyDescent="0.3">
      <c r="B547" s="11"/>
    </row>
    <row r="548" spans="2:2" x14ac:dyDescent="0.3">
      <c r="B548" s="11"/>
    </row>
    <row r="549" spans="2:2" x14ac:dyDescent="0.3">
      <c r="B549" s="11"/>
    </row>
    <row r="550" spans="2:2" x14ac:dyDescent="0.3">
      <c r="B550" s="11"/>
    </row>
    <row r="551" spans="2:2" x14ac:dyDescent="0.3">
      <c r="B551" s="11"/>
    </row>
    <row r="552" spans="2:2" x14ac:dyDescent="0.3">
      <c r="B552" s="11"/>
    </row>
    <row r="553" spans="2:2" x14ac:dyDescent="0.3">
      <c r="B553" s="11"/>
    </row>
    <row r="554" spans="2:2" x14ac:dyDescent="0.3">
      <c r="B554" s="11"/>
    </row>
    <row r="555" spans="2:2" x14ac:dyDescent="0.3">
      <c r="B555" s="11"/>
    </row>
    <row r="556" spans="2:2" x14ac:dyDescent="0.3">
      <c r="B556" s="11"/>
    </row>
    <row r="557" spans="2:2" x14ac:dyDescent="0.3">
      <c r="B557" s="11"/>
    </row>
    <row r="558" spans="2:2" x14ac:dyDescent="0.3">
      <c r="B558" s="11"/>
    </row>
    <row r="559" spans="2:2" x14ac:dyDescent="0.3">
      <c r="B559" s="11"/>
    </row>
    <row r="560" spans="2:2" x14ac:dyDescent="0.3">
      <c r="B560" s="11"/>
    </row>
    <row r="561" spans="2:2" x14ac:dyDescent="0.3">
      <c r="B561" s="11"/>
    </row>
    <row r="562" spans="2:2" x14ac:dyDescent="0.3">
      <c r="B562" s="11"/>
    </row>
    <row r="563" spans="2:2" x14ac:dyDescent="0.3">
      <c r="B563" s="11"/>
    </row>
    <row r="564" spans="2:2" x14ac:dyDescent="0.3">
      <c r="B564" s="11"/>
    </row>
    <row r="565" spans="2:2" x14ac:dyDescent="0.3">
      <c r="B565" s="11"/>
    </row>
    <row r="566" spans="2:2" x14ac:dyDescent="0.3">
      <c r="B566" s="11"/>
    </row>
    <row r="567" spans="2:2" x14ac:dyDescent="0.3">
      <c r="B567" s="11"/>
    </row>
    <row r="568" spans="2:2" x14ac:dyDescent="0.3">
      <c r="B568" s="11"/>
    </row>
    <row r="569" spans="2:2" x14ac:dyDescent="0.3">
      <c r="B569" s="11"/>
    </row>
    <row r="570" spans="2:2" x14ac:dyDescent="0.3">
      <c r="B570" s="11"/>
    </row>
    <row r="571" spans="2:2" x14ac:dyDescent="0.3">
      <c r="B571" s="11"/>
    </row>
    <row r="572" spans="2:2" x14ac:dyDescent="0.3">
      <c r="B572" s="11"/>
    </row>
    <row r="573" spans="2:2" x14ac:dyDescent="0.3">
      <c r="B573" s="11"/>
    </row>
    <row r="574" spans="2:2" x14ac:dyDescent="0.3">
      <c r="B574" s="11"/>
    </row>
    <row r="575" spans="2:2" x14ac:dyDescent="0.3">
      <c r="B575" s="11"/>
    </row>
    <row r="576" spans="2:2" x14ac:dyDescent="0.3">
      <c r="B576" s="11"/>
    </row>
    <row r="577" spans="2:2" x14ac:dyDescent="0.3">
      <c r="B577" s="11"/>
    </row>
    <row r="578" spans="2:2" x14ac:dyDescent="0.3">
      <c r="B578" s="11"/>
    </row>
    <row r="579" spans="2:2" x14ac:dyDescent="0.3">
      <c r="B579" s="11"/>
    </row>
    <row r="580" spans="2:2" x14ac:dyDescent="0.3">
      <c r="B580" s="11"/>
    </row>
    <row r="581" spans="2:2" x14ac:dyDescent="0.3">
      <c r="B581" s="11"/>
    </row>
    <row r="582" spans="2:2" x14ac:dyDescent="0.3">
      <c r="B582" s="11"/>
    </row>
    <row r="583" spans="2:2" x14ac:dyDescent="0.3">
      <c r="B583" s="11"/>
    </row>
    <row r="584" spans="2:2" x14ac:dyDescent="0.3">
      <c r="B584" s="11"/>
    </row>
    <row r="585" spans="2:2" x14ac:dyDescent="0.3">
      <c r="B585" s="11"/>
    </row>
    <row r="586" spans="2:2" x14ac:dyDescent="0.3">
      <c r="B586" s="11"/>
    </row>
    <row r="587" spans="2:2" x14ac:dyDescent="0.3">
      <c r="B587" s="11"/>
    </row>
    <row r="588" spans="2:2" x14ac:dyDescent="0.3">
      <c r="B588" s="11"/>
    </row>
    <row r="589" spans="2:2" x14ac:dyDescent="0.3">
      <c r="B589" s="11"/>
    </row>
    <row r="590" spans="2:2" x14ac:dyDescent="0.3">
      <c r="B590" s="11"/>
    </row>
    <row r="591" spans="2:2" x14ac:dyDescent="0.3">
      <c r="B591" s="11"/>
    </row>
    <row r="592" spans="2:2" x14ac:dyDescent="0.3">
      <c r="B592" s="11"/>
    </row>
    <row r="593" spans="2:2" x14ac:dyDescent="0.3">
      <c r="B593" s="11"/>
    </row>
    <row r="594" spans="2:2" x14ac:dyDescent="0.3">
      <c r="B594" s="11"/>
    </row>
    <row r="595" spans="2:2" x14ac:dyDescent="0.3">
      <c r="B595" s="11"/>
    </row>
    <row r="596" spans="2:2" x14ac:dyDescent="0.3">
      <c r="B596" s="11"/>
    </row>
    <row r="597" spans="2:2" x14ac:dyDescent="0.3">
      <c r="B597" s="11"/>
    </row>
    <row r="598" spans="2:2" x14ac:dyDescent="0.3">
      <c r="B598" s="11"/>
    </row>
    <row r="599" spans="2:2" x14ac:dyDescent="0.3">
      <c r="B599" s="11"/>
    </row>
    <row r="600" spans="2:2" x14ac:dyDescent="0.3">
      <c r="B600" s="11"/>
    </row>
    <row r="601" spans="2:2" x14ac:dyDescent="0.3">
      <c r="B601" s="11"/>
    </row>
    <row r="602" spans="2:2" x14ac:dyDescent="0.3">
      <c r="B602" s="11"/>
    </row>
    <row r="603" spans="2:2" x14ac:dyDescent="0.3">
      <c r="B603" s="11"/>
    </row>
    <row r="604" spans="2:2" x14ac:dyDescent="0.3">
      <c r="B604" s="11"/>
    </row>
    <row r="605" spans="2:2" x14ac:dyDescent="0.3">
      <c r="B605" s="11"/>
    </row>
    <row r="606" spans="2:2" x14ac:dyDescent="0.3">
      <c r="B606" s="11"/>
    </row>
    <row r="607" spans="2:2" x14ac:dyDescent="0.3">
      <c r="B607" s="11"/>
    </row>
    <row r="608" spans="2:2" x14ac:dyDescent="0.3">
      <c r="B608" s="11"/>
    </row>
    <row r="609" spans="2:2" x14ac:dyDescent="0.3">
      <c r="B609" s="11"/>
    </row>
    <row r="610" spans="2:2" x14ac:dyDescent="0.3">
      <c r="B610" s="11"/>
    </row>
    <row r="611" spans="2:2" x14ac:dyDescent="0.3">
      <c r="B611" s="11"/>
    </row>
    <row r="612" spans="2:2" x14ac:dyDescent="0.3">
      <c r="B612" s="11"/>
    </row>
    <row r="613" spans="2:2" x14ac:dyDescent="0.3">
      <c r="B613" s="11"/>
    </row>
    <row r="614" spans="2:2" x14ac:dyDescent="0.3">
      <c r="B614" s="11"/>
    </row>
    <row r="615" spans="2:2" x14ac:dyDescent="0.3">
      <c r="B615" s="11"/>
    </row>
    <row r="616" spans="2:2" x14ac:dyDescent="0.3">
      <c r="B616" s="11"/>
    </row>
    <row r="617" spans="2:2" x14ac:dyDescent="0.3">
      <c r="B617" s="11"/>
    </row>
    <row r="618" spans="2:2" x14ac:dyDescent="0.3">
      <c r="B618" s="11"/>
    </row>
    <row r="619" spans="2:2" x14ac:dyDescent="0.3">
      <c r="B619" s="11"/>
    </row>
    <row r="620" spans="2:2" x14ac:dyDescent="0.3">
      <c r="B620" s="11"/>
    </row>
    <row r="621" spans="2:2" x14ac:dyDescent="0.3">
      <c r="B621" s="11"/>
    </row>
    <row r="622" spans="2:2" x14ac:dyDescent="0.3">
      <c r="B622" s="11"/>
    </row>
    <row r="623" spans="2:2" x14ac:dyDescent="0.3">
      <c r="B623" s="11"/>
    </row>
    <row r="624" spans="2:2" x14ac:dyDescent="0.3">
      <c r="B624" s="11"/>
    </row>
    <row r="625" spans="2:2" x14ac:dyDescent="0.3">
      <c r="B625" s="11"/>
    </row>
    <row r="626" spans="2:2" x14ac:dyDescent="0.3">
      <c r="B626" s="11"/>
    </row>
    <row r="627" spans="2:2" x14ac:dyDescent="0.3">
      <c r="B627" s="11"/>
    </row>
    <row r="628" spans="2:2" x14ac:dyDescent="0.3">
      <c r="B628" s="11"/>
    </row>
    <row r="629" spans="2:2" x14ac:dyDescent="0.3">
      <c r="B629" s="11"/>
    </row>
    <row r="630" spans="2:2" x14ac:dyDescent="0.3">
      <c r="B630" s="11"/>
    </row>
    <row r="631" spans="2:2" x14ac:dyDescent="0.3">
      <c r="B631" s="11"/>
    </row>
    <row r="632" spans="2:2" x14ac:dyDescent="0.3">
      <c r="B632" s="11"/>
    </row>
    <row r="633" spans="2:2" x14ac:dyDescent="0.3">
      <c r="B633" s="11"/>
    </row>
    <row r="634" spans="2:2" x14ac:dyDescent="0.3">
      <c r="B634" s="11"/>
    </row>
    <row r="635" spans="2:2" x14ac:dyDescent="0.3">
      <c r="B635" s="11"/>
    </row>
    <row r="636" spans="2:2" x14ac:dyDescent="0.3">
      <c r="B636" s="11"/>
    </row>
    <row r="637" spans="2:2" x14ac:dyDescent="0.3">
      <c r="B637" s="11"/>
    </row>
    <row r="638" spans="2:2" x14ac:dyDescent="0.3">
      <c r="B638" s="11"/>
    </row>
    <row r="639" spans="2:2" x14ac:dyDescent="0.3">
      <c r="B639" s="11"/>
    </row>
    <row r="640" spans="2:2" x14ac:dyDescent="0.3">
      <c r="B640" s="11"/>
    </row>
    <row r="641" spans="2:2" x14ac:dyDescent="0.3">
      <c r="B641" s="11"/>
    </row>
    <row r="642" spans="2:2" x14ac:dyDescent="0.3">
      <c r="B642" s="11"/>
    </row>
    <row r="643" spans="2:2" x14ac:dyDescent="0.3">
      <c r="B643" s="11"/>
    </row>
    <row r="644" spans="2:2" x14ac:dyDescent="0.3">
      <c r="B644" s="11"/>
    </row>
    <row r="645" spans="2:2" x14ac:dyDescent="0.3">
      <c r="B645" s="11"/>
    </row>
    <row r="646" spans="2:2" x14ac:dyDescent="0.3">
      <c r="B646" s="11"/>
    </row>
    <row r="647" spans="2:2" x14ac:dyDescent="0.3">
      <c r="B647" s="11"/>
    </row>
    <row r="648" spans="2:2" x14ac:dyDescent="0.3">
      <c r="B648" s="11"/>
    </row>
    <row r="649" spans="2:2" x14ac:dyDescent="0.3">
      <c r="B649" s="11"/>
    </row>
    <row r="650" spans="2:2" x14ac:dyDescent="0.3">
      <c r="B650" s="11"/>
    </row>
    <row r="651" spans="2:2" x14ac:dyDescent="0.3">
      <c r="B651" s="11"/>
    </row>
    <row r="652" spans="2:2" x14ac:dyDescent="0.3">
      <c r="B652" s="11"/>
    </row>
    <row r="653" spans="2:2" x14ac:dyDescent="0.3">
      <c r="B653" s="11"/>
    </row>
    <row r="654" spans="2:2" x14ac:dyDescent="0.3">
      <c r="B654" s="11"/>
    </row>
    <row r="655" spans="2:2" x14ac:dyDescent="0.3">
      <c r="B655" s="11"/>
    </row>
    <row r="656" spans="2:2" x14ac:dyDescent="0.3">
      <c r="B656" s="11"/>
    </row>
    <row r="657" spans="2:2" x14ac:dyDescent="0.3">
      <c r="B657" s="11"/>
    </row>
    <row r="658" spans="2:2" x14ac:dyDescent="0.3">
      <c r="B658" s="11"/>
    </row>
    <row r="659" spans="2:2" x14ac:dyDescent="0.3">
      <c r="B659" s="11"/>
    </row>
    <row r="660" spans="2:2" x14ac:dyDescent="0.3">
      <c r="B660" s="11"/>
    </row>
    <row r="661" spans="2:2" x14ac:dyDescent="0.3">
      <c r="B661" s="11"/>
    </row>
    <row r="662" spans="2:2" x14ac:dyDescent="0.3">
      <c r="B662" s="11"/>
    </row>
    <row r="663" spans="2:2" x14ac:dyDescent="0.3">
      <c r="B663" s="11"/>
    </row>
    <row r="664" spans="2:2" x14ac:dyDescent="0.3">
      <c r="B664" s="11"/>
    </row>
    <row r="665" spans="2:2" x14ac:dyDescent="0.3">
      <c r="B665" s="11"/>
    </row>
    <row r="666" spans="2:2" x14ac:dyDescent="0.3">
      <c r="B666" s="11"/>
    </row>
    <row r="667" spans="2:2" x14ac:dyDescent="0.3">
      <c r="B667" s="11"/>
    </row>
    <row r="668" spans="2:2" x14ac:dyDescent="0.3">
      <c r="B668" s="11"/>
    </row>
    <row r="669" spans="2:2" x14ac:dyDescent="0.3">
      <c r="B669" s="11"/>
    </row>
    <row r="670" spans="2:2" x14ac:dyDescent="0.3">
      <c r="B670" s="11"/>
    </row>
    <row r="671" spans="2:2" x14ac:dyDescent="0.3">
      <c r="B671" s="11"/>
    </row>
    <row r="672" spans="2:2" x14ac:dyDescent="0.3">
      <c r="B672" s="11"/>
    </row>
    <row r="673" spans="2:2" x14ac:dyDescent="0.3">
      <c r="B673" s="11"/>
    </row>
    <row r="674" spans="2:2" x14ac:dyDescent="0.3">
      <c r="B674" s="11"/>
    </row>
    <row r="675" spans="2:2" x14ac:dyDescent="0.3">
      <c r="B675" s="11"/>
    </row>
    <row r="676" spans="2:2" x14ac:dyDescent="0.3">
      <c r="B676" s="11"/>
    </row>
    <row r="677" spans="2:2" x14ac:dyDescent="0.3">
      <c r="B677" s="11"/>
    </row>
    <row r="678" spans="2:2" x14ac:dyDescent="0.3">
      <c r="B678" s="11"/>
    </row>
    <row r="679" spans="2:2" x14ac:dyDescent="0.3">
      <c r="B679" s="11"/>
    </row>
    <row r="680" spans="2:2" x14ac:dyDescent="0.3">
      <c r="B680" s="11"/>
    </row>
    <row r="681" spans="2:2" x14ac:dyDescent="0.3">
      <c r="B681" s="11"/>
    </row>
    <row r="682" spans="2:2" x14ac:dyDescent="0.3">
      <c r="B682" s="11"/>
    </row>
    <row r="683" spans="2:2" x14ac:dyDescent="0.3">
      <c r="B683" s="11"/>
    </row>
    <row r="684" spans="2:2" x14ac:dyDescent="0.3">
      <c r="B684" s="11"/>
    </row>
    <row r="685" spans="2:2" x14ac:dyDescent="0.3">
      <c r="B685" s="11"/>
    </row>
    <row r="686" spans="2:2" x14ac:dyDescent="0.3">
      <c r="B686" s="11"/>
    </row>
    <row r="687" spans="2:2" x14ac:dyDescent="0.3">
      <c r="B687" s="11"/>
    </row>
    <row r="688" spans="2:2" x14ac:dyDescent="0.3">
      <c r="B688" s="11"/>
    </row>
    <row r="689" spans="2:2" x14ac:dyDescent="0.3">
      <c r="B689" s="11"/>
    </row>
    <row r="690" spans="2:2" x14ac:dyDescent="0.3">
      <c r="B690" s="11"/>
    </row>
    <row r="691" spans="2:2" x14ac:dyDescent="0.3">
      <c r="B691" s="11"/>
    </row>
    <row r="692" spans="2:2" x14ac:dyDescent="0.3">
      <c r="B692" s="11"/>
    </row>
    <row r="693" spans="2:2" x14ac:dyDescent="0.3">
      <c r="B693" s="11"/>
    </row>
    <row r="694" spans="2:2" x14ac:dyDescent="0.3">
      <c r="B694" s="11"/>
    </row>
    <row r="695" spans="2:2" x14ac:dyDescent="0.3">
      <c r="B695" s="11"/>
    </row>
    <row r="696" spans="2:2" x14ac:dyDescent="0.3">
      <c r="B696" s="11"/>
    </row>
    <row r="697" spans="2:2" x14ac:dyDescent="0.3">
      <c r="B697" s="11"/>
    </row>
    <row r="698" spans="2:2" x14ac:dyDescent="0.3">
      <c r="B698" s="11"/>
    </row>
    <row r="699" spans="2:2" x14ac:dyDescent="0.3">
      <c r="B69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0"/>
  <sheetViews>
    <sheetView workbookViewId="0">
      <selection activeCell="E14" sqref="E14"/>
    </sheetView>
  </sheetViews>
  <sheetFormatPr defaultColWidth="9" defaultRowHeight="15.6" x14ac:dyDescent="0.3"/>
  <sheetData>
    <row r="1" spans="1:3" x14ac:dyDescent="0.3">
      <c r="A1" t="s">
        <v>28</v>
      </c>
      <c r="B1" s="14" t="s">
        <v>134</v>
      </c>
    </row>
    <row r="4" spans="1:3" x14ac:dyDescent="0.3">
      <c r="A4" s="14" t="s">
        <v>29</v>
      </c>
      <c r="B4" s="16">
        <v>2.7</v>
      </c>
      <c r="C4" s="11"/>
    </row>
    <row r="5" spans="1:3" x14ac:dyDescent="0.3">
      <c r="A5" t="s">
        <v>30</v>
      </c>
      <c r="B5" s="11">
        <f>100*'Annual Data'!E4</f>
        <v>3.3743589302476784</v>
      </c>
      <c r="C5" s="11"/>
    </row>
    <row r="6" spans="1:3" x14ac:dyDescent="0.3">
      <c r="A6" t="s">
        <v>31</v>
      </c>
      <c r="B6" s="11">
        <f>100*'Annual Data'!E5</f>
        <v>6.0022472455185802</v>
      </c>
      <c r="C6" s="11"/>
    </row>
    <row r="7" spans="1:3" x14ac:dyDescent="0.3">
      <c r="A7" t="s">
        <v>32</v>
      </c>
      <c r="B7" s="11">
        <f>100*'Annual Data'!E6</f>
        <v>5.4122893369397591</v>
      </c>
      <c r="C7" s="11"/>
    </row>
    <row r="8" spans="1:3" x14ac:dyDescent="0.3">
      <c r="A8" t="s">
        <v>33</v>
      </c>
      <c r="B8" s="11">
        <f>100*'Annual Data'!E7</f>
        <v>5.1831745420212849</v>
      </c>
      <c r="C8" s="11"/>
    </row>
    <row r="9" spans="1:3" x14ac:dyDescent="0.3">
      <c r="A9" t="s">
        <v>34</v>
      </c>
      <c r="B9" s="11">
        <f>100*'Annual Data'!E8</f>
        <v>3.2231867730775079</v>
      </c>
      <c r="C9" s="11"/>
    </row>
    <row r="10" spans="1:3" x14ac:dyDescent="0.3">
      <c r="A10" t="s">
        <v>35</v>
      </c>
      <c r="B10" s="11">
        <f>100*'Annual Data'!E9</f>
        <v>3.9444506310960303</v>
      </c>
      <c r="C10" s="11"/>
    </row>
    <row r="11" spans="1:3" x14ac:dyDescent="0.3">
      <c r="A11" t="s">
        <v>36</v>
      </c>
      <c r="B11" s="11">
        <f>100*'Annual Data'!E10</f>
        <v>1.6852121918362077</v>
      </c>
      <c r="C11" s="11"/>
    </row>
    <row r="12" spans="1:3" x14ac:dyDescent="0.3">
      <c r="A12" t="s">
        <v>37</v>
      </c>
      <c r="B12" s="11">
        <f>100*'Annual Data'!E11</f>
        <v>1.8223989110196217</v>
      </c>
      <c r="C12" s="11"/>
    </row>
    <row r="13" spans="1:3" x14ac:dyDescent="0.3">
      <c r="A13" t="s">
        <v>38</v>
      </c>
      <c r="B13" s="11">
        <f>100*'Annual Data'!E12</f>
        <v>1.4490168340949401</v>
      </c>
      <c r="C13" s="11"/>
    </row>
    <row r="14" spans="1:3" x14ac:dyDescent="0.3">
      <c r="A14" t="s">
        <v>39</v>
      </c>
      <c r="B14" s="11">
        <f>100*'Annual Data'!E13</f>
        <v>1.5635514409801048</v>
      </c>
      <c r="C14" s="11"/>
    </row>
    <row r="15" spans="1:3" x14ac:dyDescent="0.3">
      <c r="A15" t="s">
        <v>40</v>
      </c>
      <c r="B15" s="11">
        <f>100*'Annual Data'!E14</f>
        <v>3.6733435295245949</v>
      </c>
      <c r="C15" s="11"/>
    </row>
    <row r="16" spans="1:3" x14ac:dyDescent="0.3">
      <c r="A16" t="s">
        <v>41</v>
      </c>
      <c r="B16" s="11">
        <f>100*'Annual Data'!E15</f>
        <v>4.8433738116083704</v>
      </c>
      <c r="C16" s="11"/>
    </row>
    <row r="17" spans="1:3" x14ac:dyDescent="0.3">
      <c r="A17" t="s">
        <v>42</v>
      </c>
      <c r="B17" s="11">
        <f>100*'Annual Data'!E16</f>
        <v>6.2583219728955113</v>
      </c>
      <c r="C17" s="11"/>
    </row>
    <row r="18" spans="1:3" x14ac:dyDescent="0.3">
      <c r="A18" t="s">
        <v>43</v>
      </c>
      <c r="B18" s="11">
        <f>100*'Annual Data'!E17</f>
        <v>6.4725012001587574</v>
      </c>
      <c r="C18" s="11"/>
    </row>
    <row r="19" spans="1:3" x14ac:dyDescent="0.3">
      <c r="A19" t="s">
        <v>44</v>
      </c>
      <c r="B19" s="11">
        <f>100*'Annual Data'!E18</f>
        <v>11.558374614076405</v>
      </c>
      <c r="C19" s="11"/>
    </row>
    <row r="20" spans="1:3" x14ac:dyDescent="0.3">
      <c r="A20" t="s">
        <v>45</v>
      </c>
      <c r="B20" s="11">
        <f>100*'Annual Data'!E19</f>
        <v>8.5750231693105867</v>
      </c>
      <c r="C20" s="11"/>
    </row>
    <row r="21" spans="1:3" x14ac:dyDescent="0.3">
      <c r="A21" t="s">
        <v>46</v>
      </c>
      <c r="B21" s="11">
        <f>100*'Annual Data'!E20</f>
        <v>3.3085789099202132</v>
      </c>
      <c r="C21" s="11"/>
    </row>
    <row r="22" spans="1:3" x14ac:dyDescent="0.3">
      <c r="A22" t="s">
        <v>47</v>
      </c>
      <c r="B22" s="11">
        <f>100*'Annual Data'!E21</f>
        <v>4.3635488228177151</v>
      </c>
      <c r="C22" s="11"/>
    </row>
    <row r="23" spans="1:3" x14ac:dyDescent="0.3">
      <c r="A23" t="s">
        <v>48</v>
      </c>
      <c r="B23" s="11">
        <f>100*'Annual Data'!E22</f>
        <v>4.6535233096562125</v>
      </c>
      <c r="C23" s="11"/>
    </row>
    <row r="24" spans="1:3" x14ac:dyDescent="0.3">
      <c r="A24" t="s">
        <v>49</v>
      </c>
      <c r="B24" s="11">
        <f>100*'Annual Data'!E23</f>
        <v>5.4101901638956322</v>
      </c>
      <c r="C24" s="11"/>
    </row>
    <row r="25" spans="1:3" x14ac:dyDescent="0.3">
      <c r="A25" t="s">
        <v>50</v>
      </c>
      <c r="B25" s="11">
        <f>100*'Annual Data'!E24</f>
        <v>9.4139846567184229</v>
      </c>
      <c r="C25" s="11"/>
    </row>
    <row r="26" spans="1:3" x14ac:dyDescent="0.3">
      <c r="A26" t="s">
        <v>51</v>
      </c>
      <c r="B26" s="11">
        <f>100*'Annual Data'!E25</f>
        <v>9.493169470868251</v>
      </c>
      <c r="C26" s="11"/>
    </row>
    <row r="27" spans="1:3" x14ac:dyDescent="0.3">
      <c r="A27" t="s">
        <v>52</v>
      </c>
      <c r="B27" s="11">
        <f>100*'Annual Data'!E26</f>
        <v>8.6685917233547514</v>
      </c>
      <c r="C27" s="11"/>
    </row>
    <row r="28" spans="1:3" x14ac:dyDescent="0.3">
      <c r="A28" t="s">
        <v>53</v>
      </c>
      <c r="B28" s="11">
        <f>100*'Annual Data'!E27</f>
        <v>7.2924239923888665</v>
      </c>
      <c r="C28" s="11"/>
    </row>
    <row r="29" spans="1:3" x14ac:dyDescent="0.3">
      <c r="A29" t="s">
        <v>54</v>
      </c>
      <c r="B29" s="11">
        <f>100*'Annual Data'!E28</f>
        <v>4.1384117162823131</v>
      </c>
      <c r="C29" s="11"/>
    </row>
    <row r="30" spans="1:3" x14ac:dyDescent="0.3">
      <c r="A30" t="s">
        <v>55</v>
      </c>
      <c r="B30" s="11">
        <f>100*'Annual Data'!E29</f>
        <v>3.420770874764075</v>
      </c>
      <c r="C30" s="11"/>
    </row>
    <row r="31" spans="1:3" x14ac:dyDescent="0.3">
      <c r="A31" t="s">
        <v>56</v>
      </c>
      <c r="B31" s="11">
        <f>100*'Annual Data'!E30</f>
        <v>5.8772627262186319</v>
      </c>
      <c r="C31" s="11"/>
    </row>
    <row r="32" spans="1:3" x14ac:dyDescent="0.3">
      <c r="A32" t="s">
        <v>57</v>
      </c>
      <c r="B32" s="11">
        <f>100*'Annual Data'!E31</f>
        <v>6.6225918452163759</v>
      </c>
      <c r="C32" s="11"/>
    </row>
    <row r="33" spans="1:3" x14ac:dyDescent="0.3">
      <c r="A33" t="s">
        <v>58</v>
      </c>
      <c r="B33" s="11">
        <f>100*'Annual Data'!E32</f>
        <v>6.5254788689810352</v>
      </c>
      <c r="C33" s="11"/>
    </row>
    <row r="34" spans="1:3" x14ac:dyDescent="0.3">
      <c r="A34" t="s">
        <v>59</v>
      </c>
      <c r="B34" s="11">
        <f>100*'Annual Data'!E33</f>
        <v>3.9548452261096116</v>
      </c>
      <c r="C34" s="11"/>
    </row>
    <row r="35" spans="1:3" x14ac:dyDescent="0.3">
      <c r="A35" t="s">
        <v>60</v>
      </c>
      <c r="B35" s="11">
        <f>100*'Annual Data'!E34</f>
        <v>1.1881780774454909</v>
      </c>
      <c r="C35" s="11"/>
    </row>
    <row r="36" spans="1:3" x14ac:dyDescent="0.3">
      <c r="A36" t="s">
        <v>61</v>
      </c>
      <c r="B36" s="11">
        <f>100*'Annual Data'!E35</f>
        <v>0.37572979510523175</v>
      </c>
      <c r="C36" s="11"/>
    </row>
    <row r="37" spans="1:3" x14ac:dyDescent="0.3">
      <c r="A37" t="s">
        <v>62</v>
      </c>
      <c r="B37" s="11">
        <f>100*'Annual Data'!E36</f>
        <v>1.1656829793101404E-2</v>
      </c>
      <c r="C37" s="11"/>
    </row>
    <row r="38" spans="1:3" x14ac:dyDescent="0.3">
      <c r="A38" t="s">
        <v>63</v>
      </c>
      <c r="B38" s="11">
        <f>100*'Annual Data'!E37</f>
        <v>1.3925137226933635</v>
      </c>
      <c r="C38" s="11"/>
    </row>
    <row r="39" spans="1:3" x14ac:dyDescent="0.3">
      <c r="A39" t="s">
        <v>64</v>
      </c>
      <c r="B39" s="11">
        <f>100*'Annual Data'!E38</f>
        <v>2.410741424413362</v>
      </c>
      <c r="C39" s="11"/>
    </row>
    <row r="40" spans="1:3" x14ac:dyDescent="0.3">
      <c r="A40" t="s">
        <v>65</v>
      </c>
      <c r="B40" s="11">
        <f>100*'Annual Data'!E39</f>
        <v>2.6363067824080177</v>
      </c>
      <c r="C40" s="11"/>
    </row>
    <row r="41" spans="1:3" x14ac:dyDescent="0.3">
      <c r="A41" t="s">
        <v>66</v>
      </c>
      <c r="B41" s="11">
        <f>100*'Annual Data'!E40</f>
        <v>1.2565635761542195</v>
      </c>
      <c r="C41" s="11"/>
    </row>
    <row r="42" spans="1:3" x14ac:dyDescent="0.3">
      <c r="A42" t="s">
        <v>67</v>
      </c>
      <c r="B42" s="11">
        <f>100*'Annual Data'!E41</f>
        <v>2.0200346478916038</v>
      </c>
      <c r="C42" s="11"/>
    </row>
    <row r="43" spans="1:3" x14ac:dyDescent="0.3">
      <c r="A43" t="s">
        <v>68</v>
      </c>
      <c r="B43" s="11">
        <f>100*'Annual Data'!E42</f>
        <v>3.764199075660672</v>
      </c>
      <c r="C43" s="11"/>
    </row>
    <row r="44" spans="1:3" x14ac:dyDescent="0.3">
      <c r="A44" t="s">
        <v>69</v>
      </c>
      <c r="B44" s="11">
        <f>100*'Annual Data'!E43</f>
        <v>2.7576557028780821</v>
      </c>
      <c r="C44" s="11"/>
    </row>
    <row r="45" spans="1:3" x14ac:dyDescent="0.3">
      <c r="A45" t="s">
        <v>70</v>
      </c>
      <c r="B45" s="11">
        <f>100*'Annual Data'!E44</f>
        <v>5.299517969837944</v>
      </c>
      <c r="C45" s="11"/>
    </row>
    <row r="46" spans="1:3" x14ac:dyDescent="0.3">
      <c r="A46" t="s">
        <v>71</v>
      </c>
      <c r="B46" s="11">
        <f>100*'Annual Data'!E45</f>
        <v>0.85998518596829487</v>
      </c>
      <c r="C46" s="11"/>
    </row>
    <row r="47" spans="1:3" x14ac:dyDescent="0.3">
      <c r="A47" t="s">
        <v>72</v>
      </c>
      <c r="B47" s="11">
        <f>100*'Annual Data'!E46</f>
        <v>-0.60602826091441253</v>
      </c>
      <c r="C47" s="11"/>
    </row>
    <row r="48" spans="1:3" x14ac:dyDescent="0.3">
      <c r="A48" t="s">
        <v>73</v>
      </c>
      <c r="B48" s="11">
        <f>100*'Annual Data'!E47</f>
        <v>-2.5762184880222767</v>
      </c>
      <c r="C48" s="11"/>
    </row>
    <row r="49" spans="1:3" x14ac:dyDescent="0.3">
      <c r="A49" t="s">
        <v>74</v>
      </c>
      <c r="B49" s="11">
        <f>100*'Annual Data'!E48</f>
        <v>-0.72549752039255422</v>
      </c>
      <c r="C49" s="11"/>
    </row>
    <row r="50" spans="1:3" x14ac:dyDescent="0.3">
      <c r="A50" t="s">
        <v>75</v>
      </c>
      <c r="B50" s="11">
        <f>100*'Annual Data'!E49</f>
        <v>-1.0589264932921616</v>
      </c>
      <c r="C50" s="11"/>
    </row>
    <row r="51" spans="1:3" x14ac:dyDescent="0.3">
      <c r="A51" t="s">
        <v>76</v>
      </c>
      <c r="B51" s="11">
        <f>100*'Annual Data'!E50</f>
        <v>-0.47034484394989295</v>
      </c>
      <c r="C51" s="11"/>
    </row>
    <row r="52" spans="1:3" x14ac:dyDescent="0.3">
      <c r="A52" t="s">
        <v>77</v>
      </c>
      <c r="B52" s="11">
        <f>100*'Annual Data'!E51</f>
        <v>1.5300360818930898E-2</v>
      </c>
      <c r="C52" s="11"/>
    </row>
    <row r="53" spans="1:3" x14ac:dyDescent="0.3">
      <c r="A53" t="s">
        <v>78</v>
      </c>
      <c r="B53" s="11">
        <f>100*'Annual Data'!E52</f>
        <v>1.9448938817588004</v>
      </c>
      <c r="C53" s="11"/>
    </row>
    <row r="54" spans="1:3" x14ac:dyDescent="0.3">
      <c r="A54" t="s">
        <v>79</v>
      </c>
      <c r="B54" s="11">
        <f>100*'Annual Data'!E53</f>
        <v>0.16080919234263674</v>
      </c>
      <c r="C54" s="11"/>
    </row>
    <row r="55" spans="1:3" x14ac:dyDescent="0.3">
      <c r="A55" t="s">
        <v>80</v>
      </c>
      <c r="B55" s="11">
        <f>100*'Annual Data'!E54</f>
        <v>2.8404871656476005</v>
      </c>
      <c r="C55" s="11"/>
    </row>
    <row r="56" spans="1:3" x14ac:dyDescent="0.3">
      <c r="A56" t="s">
        <v>81</v>
      </c>
      <c r="B56" s="11">
        <f>100*'Annual Data'!E55</f>
        <v>2.3658126683028966</v>
      </c>
      <c r="C56" s="11"/>
    </row>
    <row r="57" spans="1:3" x14ac:dyDescent="0.3">
      <c r="A57" t="s">
        <v>82</v>
      </c>
      <c r="B57" s="11">
        <f>100*'Annual Data'!E56</f>
        <v>2.5815691804958409</v>
      </c>
      <c r="C57" s="11"/>
    </row>
    <row r="58" spans="1:3" x14ac:dyDescent="0.3">
      <c r="A58" t="s">
        <v>83</v>
      </c>
      <c r="B58" s="11">
        <f>100*'Annual Data'!E57</f>
        <v>3.7502830050782467</v>
      </c>
      <c r="C58" s="11"/>
    </row>
    <row r="59" spans="1:3" x14ac:dyDescent="0.3">
      <c r="A59" t="s">
        <v>84</v>
      </c>
      <c r="B59" s="11">
        <f>100*'Annual Data'!E58</f>
        <v>4.8060202594813806</v>
      </c>
      <c r="C59" s="11"/>
    </row>
    <row r="60" spans="1:3" x14ac:dyDescent="0.3">
      <c r="A60" t="s">
        <v>85</v>
      </c>
      <c r="B60" s="11">
        <f>100*'Annual Data'!E59</f>
        <v>6.5495585856519964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28</v>
      </c>
      <c r="B1" t="s">
        <v>135</v>
      </c>
    </row>
    <row r="4" spans="1:3" x14ac:dyDescent="0.3">
      <c r="A4" t="s">
        <v>29</v>
      </c>
      <c r="B4">
        <f>+'Annual Data'!F3/1000</f>
        <v>7.156922615662122</v>
      </c>
    </row>
    <row r="5" spans="1:3" x14ac:dyDescent="0.3">
      <c r="A5" t="s">
        <v>30</v>
      </c>
      <c r="B5">
        <f>+'Annual Data'!F4/1000</f>
        <v>8.9747054810379225</v>
      </c>
      <c r="C5" s="11"/>
    </row>
    <row r="6" spans="1:3" x14ac:dyDescent="0.3">
      <c r="A6" t="s">
        <v>31</v>
      </c>
      <c r="B6">
        <f>+'Annual Data'!F5/1000</f>
        <v>16.893646663919306</v>
      </c>
      <c r="C6" s="11"/>
    </row>
    <row r="7" spans="1:3" x14ac:dyDescent="0.3">
      <c r="A7" t="s">
        <v>32</v>
      </c>
      <c r="B7">
        <f>+'Annual Data'!F6/1000</f>
        <v>17.928408575441168</v>
      </c>
      <c r="C7" s="11"/>
    </row>
    <row r="8" spans="1:3" x14ac:dyDescent="0.3">
      <c r="A8" t="s">
        <v>33</v>
      </c>
      <c r="B8">
        <f>+'Annual Data'!F7/1000</f>
        <v>16.778903801821414</v>
      </c>
      <c r="C8" s="11"/>
    </row>
    <row r="9" spans="1:3" x14ac:dyDescent="0.3">
      <c r="A9" t="s">
        <v>34</v>
      </c>
      <c r="B9">
        <f>+'Annual Data'!F8/1000</f>
        <v>15.432726821116372</v>
      </c>
      <c r="C9" s="11"/>
    </row>
    <row r="10" spans="1:3" x14ac:dyDescent="0.3">
      <c r="A10" t="s">
        <v>35</v>
      </c>
      <c r="B10">
        <f>+'Annual Data'!F9/1000</f>
        <v>15.817057732781238</v>
      </c>
      <c r="C10" s="11"/>
    </row>
    <row r="11" spans="1:3" x14ac:dyDescent="0.3">
      <c r="A11" t="s">
        <v>36</v>
      </c>
      <c r="B11">
        <f>+'Annual Data'!F10/1000</f>
        <v>14.678513544037083</v>
      </c>
      <c r="C11" s="11"/>
    </row>
    <row r="12" spans="1:3" x14ac:dyDescent="0.3">
      <c r="A12" t="s">
        <v>37</v>
      </c>
      <c r="B12">
        <f>+'Annual Data'!F11/1000</f>
        <v>15.240840917505031</v>
      </c>
      <c r="C12" s="11"/>
    </row>
    <row r="13" spans="1:3" x14ac:dyDescent="0.3">
      <c r="A13" t="s">
        <v>38</v>
      </c>
      <c r="B13">
        <f>+'Annual Data'!F12/1000</f>
        <v>15.459460155160178</v>
      </c>
      <c r="C13" s="11"/>
    </row>
    <row r="14" spans="1:3" x14ac:dyDescent="0.3">
      <c r="A14" t="s">
        <v>39</v>
      </c>
      <c r="B14">
        <f>+'Annual Data'!F13/1000</f>
        <v>15.584895879628826</v>
      </c>
      <c r="C14" s="11"/>
    </row>
    <row r="15" spans="1:3" x14ac:dyDescent="0.3">
      <c r="A15" t="s">
        <v>40</v>
      </c>
      <c r="B15">
        <f>+'Annual Data'!F14/1000</f>
        <v>16.631596758813476</v>
      </c>
      <c r="C15" s="11"/>
    </row>
    <row r="16" spans="1:3" x14ac:dyDescent="0.3">
      <c r="A16" t="s">
        <v>41</v>
      </c>
      <c r="B16">
        <f>+'Annual Data'!F15/1000</f>
        <v>16.115150538457517</v>
      </c>
      <c r="C16" s="11"/>
    </row>
    <row r="17" spans="1:3" x14ac:dyDescent="0.3">
      <c r="A17" t="s">
        <v>42</v>
      </c>
      <c r="B17">
        <f>+'Annual Data'!F16/1000</f>
        <v>20.489978254097093</v>
      </c>
      <c r="C17" s="11"/>
    </row>
    <row r="18" spans="1:3" x14ac:dyDescent="0.3">
      <c r="A18" t="s">
        <v>43</v>
      </c>
      <c r="B18">
        <f>+'Annual Data'!F17/1000</f>
        <v>20.396510613417412</v>
      </c>
      <c r="C18" s="11"/>
    </row>
    <row r="19" spans="1:3" x14ac:dyDescent="0.3">
      <c r="A19" t="s">
        <v>44</v>
      </c>
      <c r="B19">
        <f>+'Annual Data'!F18/1000</f>
        <v>17.739801947359119</v>
      </c>
      <c r="C19" s="11"/>
    </row>
    <row r="20" spans="1:3" x14ac:dyDescent="0.3">
      <c r="A20" t="s">
        <v>45</v>
      </c>
      <c r="B20">
        <f>+'Annual Data'!F19/1000</f>
        <v>23.310627392624131</v>
      </c>
      <c r="C20" s="11"/>
    </row>
    <row r="21" spans="1:3" x14ac:dyDescent="0.3">
      <c r="A21" t="s">
        <v>46</v>
      </c>
      <c r="B21">
        <f>+'Annual Data'!F20/1000</f>
        <v>23.774362894027362</v>
      </c>
      <c r="C21" s="11"/>
    </row>
    <row r="22" spans="1:3" x14ac:dyDescent="0.3">
      <c r="A22" t="s">
        <v>47</v>
      </c>
      <c r="B22">
        <f>+'Annual Data'!F21/1000</f>
        <v>37.842191545868694</v>
      </c>
      <c r="C22" s="11"/>
    </row>
    <row r="23" spans="1:3" x14ac:dyDescent="0.3">
      <c r="A23" t="s">
        <v>48</v>
      </c>
      <c r="B23">
        <f>+'Annual Data'!F22/1000</f>
        <v>49.842117652255766</v>
      </c>
      <c r="C23" s="11"/>
    </row>
    <row r="24" spans="1:3" x14ac:dyDescent="0.3">
      <c r="A24" t="s">
        <v>49</v>
      </c>
      <c r="B24">
        <f>+'Annual Data'!F23/1000</f>
        <v>62.304121059203503</v>
      </c>
      <c r="C24" s="11"/>
    </row>
    <row r="25" spans="1:3" x14ac:dyDescent="0.3">
      <c r="A25" t="s">
        <v>50</v>
      </c>
      <c r="B25">
        <f>+'Annual Data'!F24/1000</f>
        <v>71.679820655705527</v>
      </c>
      <c r="C25" s="11"/>
    </row>
    <row r="26" spans="1:3" x14ac:dyDescent="0.3">
      <c r="A26" t="s">
        <v>51</v>
      </c>
      <c r="B26">
        <f>+'Annual Data'!F25/1000</f>
        <v>77.782560310301804</v>
      </c>
      <c r="C26" s="11"/>
    </row>
    <row r="27" spans="1:3" x14ac:dyDescent="0.3">
      <c r="A27" t="s">
        <v>52</v>
      </c>
      <c r="B27">
        <f>+'Annual Data'!F26/1000</f>
        <v>81.759275143341384</v>
      </c>
      <c r="C27" s="11"/>
    </row>
    <row r="28" spans="1:3" x14ac:dyDescent="0.3">
      <c r="A28" t="s">
        <v>53</v>
      </c>
      <c r="B28">
        <f>+'Annual Data'!F27/1000</f>
        <v>77.387554308395266</v>
      </c>
      <c r="C28" s="11"/>
    </row>
    <row r="29" spans="1:3" x14ac:dyDescent="0.3">
      <c r="A29" t="s">
        <v>54</v>
      </c>
      <c r="B29">
        <f>+'Annual Data'!F28/1000</f>
        <v>82.41529509724397</v>
      </c>
      <c r="C29" s="11"/>
    </row>
    <row r="30" spans="1:3" x14ac:dyDescent="0.3">
      <c r="A30" t="s">
        <v>55</v>
      </c>
      <c r="B30">
        <f>+'Annual Data'!F29/1000</f>
        <v>86.55747663263773</v>
      </c>
      <c r="C30" s="11"/>
    </row>
    <row r="31" spans="1:3" x14ac:dyDescent="0.3">
      <c r="A31" t="s">
        <v>56</v>
      </c>
      <c r="B31">
        <f>+'Annual Data'!F30/1000</f>
        <v>93.784992756900991</v>
      </c>
      <c r="C31" s="11"/>
    </row>
    <row r="32" spans="1:3" x14ac:dyDescent="0.3">
      <c r="A32" t="s">
        <v>57</v>
      </c>
      <c r="B32">
        <f>+'Annual Data'!F31/1000</f>
        <v>95.21685566538055</v>
      </c>
      <c r="C32" s="11"/>
    </row>
    <row r="33" spans="1:3" x14ac:dyDescent="0.3">
      <c r="A33" t="s">
        <v>58</v>
      </c>
      <c r="B33">
        <f>+'Annual Data'!F32/1000</f>
        <v>81.087370110171818</v>
      </c>
      <c r="C33" s="11"/>
    </row>
    <row r="34" spans="1:3" x14ac:dyDescent="0.3">
      <c r="A34" t="s">
        <v>59</v>
      </c>
      <c r="B34">
        <f>+'Annual Data'!F33/1000</f>
        <v>75.620195309795946</v>
      </c>
      <c r="C34" s="11"/>
    </row>
    <row r="35" spans="1:3" x14ac:dyDescent="0.3">
      <c r="A35" t="s">
        <v>60</v>
      </c>
      <c r="B35">
        <f>+'Annual Data'!F34/1000</f>
        <v>66.356675852066701</v>
      </c>
      <c r="C35" s="11"/>
    </row>
    <row r="36" spans="1:3" x14ac:dyDescent="0.3">
      <c r="A36" t="s">
        <v>61</v>
      </c>
      <c r="B36">
        <f>+'Annual Data'!F35/1000</f>
        <v>71.121873150105699</v>
      </c>
      <c r="C36" s="11"/>
    </row>
    <row r="37" spans="1:3" x14ac:dyDescent="0.3">
      <c r="A37" t="s">
        <v>62</v>
      </c>
      <c r="B37">
        <f>+'Annual Data'!F36/1000</f>
        <v>80.284451303154995</v>
      </c>
      <c r="C37" s="11"/>
    </row>
    <row r="38" spans="1:3" x14ac:dyDescent="0.3">
      <c r="A38" t="s">
        <v>63</v>
      </c>
      <c r="B38">
        <f>+'Annual Data'!F37/1000</f>
        <v>92.965874415497666</v>
      </c>
      <c r="C38" s="11"/>
    </row>
    <row r="39" spans="1:3" x14ac:dyDescent="0.3">
      <c r="A39" t="s">
        <v>64</v>
      </c>
      <c r="B39">
        <f>+'Annual Data'!F38/1000</f>
        <v>90.62104364820847</v>
      </c>
      <c r="C39" s="11"/>
    </row>
    <row r="40" spans="1:3" x14ac:dyDescent="0.3">
      <c r="A40" t="s">
        <v>65</v>
      </c>
      <c r="B40">
        <f>+'Annual Data'!F39/1000</f>
        <v>109.49492455070592</v>
      </c>
      <c r="C40" s="11"/>
    </row>
    <row r="41" spans="1:3" x14ac:dyDescent="0.3">
      <c r="A41" t="s">
        <v>66</v>
      </c>
      <c r="B41">
        <f>+'Annual Data'!F40/1000</f>
        <v>110.61510450922222</v>
      </c>
      <c r="C41" s="11"/>
    </row>
    <row r="42" spans="1:3" x14ac:dyDescent="0.3">
      <c r="A42" t="s">
        <v>67</v>
      </c>
      <c r="B42">
        <f>+'Annual Data'!F41/1000</f>
        <v>121.22408549807196</v>
      </c>
      <c r="C42" s="11"/>
    </row>
    <row r="43" spans="1:3" x14ac:dyDescent="0.3">
      <c r="A43" t="s">
        <v>68</v>
      </c>
      <c r="B43">
        <f>+'Annual Data'!F42/1000</f>
        <v>130.21940391826161</v>
      </c>
      <c r="C43" s="11"/>
    </row>
    <row r="44" spans="1:3" x14ac:dyDescent="0.3">
      <c r="A44" t="s">
        <v>69</v>
      </c>
      <c r="B44">
        <f>+'Annual Data'!F43/1000</f>
        <v>137.54509713762016</v>
      </c>
      <c r="C44" s="11"/>
    </row>
    <row r="45" spans="1:3" x14ac:dyDescent="0.3">
      <c r="A45" t="s">
        <v>70</v>
      </c>
      <c r="B45">
        <f>+'Annual Data'!F44/1000</f>
        <v>152.73012936894619</v>
      </c>
      <c r="C45" s="11"/>
    </row>
    <row r="46" spans="1:3" x14ac:dyDescent="0.3">
      <c r="A46" t="s">
        <v>71</v>
      </c>
      <c r="B46">
        <f>+'Annual Data'!F45/1000</f>
        <v>152.23003137838597</v>
      </c>
      <c r="C46" s="11"/>
    </row>
    <row r="47" spans="1:3" x14ac:dyDescent="0.3">
      <c r="A47" t="s">
        <v>72</v>
      </c>
      <c r="B47">
        <f>+'Annual Data'!F46/1000</f>
        <v>160.58875982257678</v>
      </c>
      <c r="C47" s="11"/>
    </row>
    <row r="48" spans="1:3" x14ac:dyDescent="0.3">
      <c r="A48" t="s">
        <v>73</v>
      </c>
      <c r="B48">
        <f>+'Annual Data'!F47/1000</f>
        <v>162.20029832745058</v>
      </c>
      <c r="C48" s="11"/>
    </row>
    <row r="49" spans="1:3" x14ac:dyDescent="0.3">
      <c r="A49" t="s">
        <v>74</v>
      </c>
      <c r="B49">
        <f>+'Annual Data'!F48/1000</f>
        <v>132.04842612875561</v>
      </c>
      <c r="C49" s="11"/>
    </row>
    <row r="50" spans="1:3" x14ac:dyDescent="0.3">
      <c r="A50" t="s">
        <v>75</v>
      </c>
      <c r="B50">
        <f>+'Annual Data'!F49/1000</f>
        <v>136.71286731484435</v>
      </c>
      <c r="C50" s="11"/>
    </row>
    <row r="51" spans="1:3" x14ac:dyDescent="0.3">
      <c r="A51" t="s">
        <v>76</v>
      </c>
      <c r="B51">
        <f>+'Annual Data'!F50/1000</f>
        <v>139.99281582179518</v>
      </c>
      <c r="C51" s="11"/>
    </row>
    <row r="52" spans="1:3" x14ac:dyDescent="0.3">
      <c r="A52" t="s">
        <v>77</v>
      </c>
      <c r="B52">
        <f>+'Annual Data'!F51/1000</f>
        <v>140.93575410398915</v>
      </c>
      <c r="C52" s="11"/>
    </row>
    <row r="53" spans="1:3" x14ac:dyDescent="0.3">
      <c r="A53" t="s">
        <v>78</v>
      </c>
      <c r="B53">
        <f>+'Annual Data'!F52/1000</f>
        <v>140.21418203307408</v>
      </c>
      <c r="C53" s="11"/>
    </row>
    <row r="54" spans="1:3" x14ac:dyDescent="0.3">
      <c r="A54" t="s">
        <v>79</v>
      </c>
      <c r="B54">
        <f>+'Annual Data'!F53/1000</f>
        <v>128.45382119959132</v>
      </c>
      <c r="C54" s="11"/>
    </row>
    <row r="55" spans="1:3" x14ac:dyDescent="0.3">
      <c r="A55" t="s">
        <v>80</v>
      </c>
      <c r="B55">
        <f>+'Annual Data'!F54/1000</f>
        <v>133.61003502505591</v>
      </c>
      <c r="C55" s="11"/>
    </row>
    <row r="56" spans="1:3" x14ac:dyDescent="0.3">
      <c r="A56" t="s">
        <v>81</v>
      </c>
      <c r="B56">
        <f>+'Annual Data'!F55/1000</f>
        <v>136.95217398021609</v>
      </c>
      <c r="C56" s="11"/>
    </row>
    <row r="57" spans="1:3" x14ac:dyDescent="0.3">
      <c r="A57" t="s">
        <v>82</v>
      </c>
      <c r="B57">
        <f>+'Annual Data'!F56/1000</f>
        <v>137.51650041965439</v>
      </c>
      <c r="C57" s="11"/>
    </row>
    <row r="58" spans="1:3" x14ac:dyDescent="0.3">
      <c r="A58" t="s">
        <v>83</v>
      </c>
      <c r="B58">
        <f>+'Annual Data'!F57/1000</f>
        <v>148.26214911801017</v>
      </c>
      <c r="C58" s="11"/>
    </row>
    <row r="59" spans="1:3" x14ac:dyDescent="0.3">
      <c r="A59" t="s">
        <v>84</v>
      </c>
      <c r="B59">
        <f>+'Annual Data'!F58/1000</f>
        <v>156.181298594634</v>
      </c>
      <c r="C59" s="11"/>
    </row>
    <row r="60" spans="1:3" x14ac:dyDescent="0.3">
      <c r="A60" t="s">
        <v>85</v>
      </c>
      <c r="B60">
        <f>+'Annual Data'!F59/1000</f>
        <v>181.14871869332782</v>
      </c>
      <c r="C60" s="11"/>
    </row>
    <row r="61" spans="1:3" x14ac:dyDescent="0.3">
      <c r="A61" t="s">
        <v>86</v>
      </c>
      <c r="B61">
        <f>+'Annual Data'!F60/1000</f>
        <v>211.83885850127172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1"/>
  <sheetViews>
    <sheetView workbookViewId="0"/>
  </sheetViews>
  <sheetFormatPr defaultColWidth="9" defaultRowHeight="15.6" x14ac:dyDescent="0.3"/>
  <sheetData>
    <row r="1" spans="1:3" x14ac:dyDescent="0.3">
      <c r="A1" t="s">
        <v>28</v>
      </c>
      <c r="B1" t="s">
        <v>136</v>
      </c>
    </row>
    <row r="4" spans="1:3" x14ac:dyDescent="0.3">
      <c r="A4" t="s">
        <v>29</v>
      </c>
      <c r="B4">
        <f>100*'Annual Data'!G3</f>
        <v>9.3020045091146919</v>
      </c>
    </row>
    <row r="5" spans="1:3" x14ac:dyDescent="0.3">
      <c r="A5" t="s">
        <v>30</v>
      </c>
      <c r="B5">
        <f>100*'Annual Data'!G4</f>
        <v>9.766547153801417</v>
      </c>
      <c r="C5" s="11"/>
    </row>
    <row r="6" spans="1:3" x14ac:dyDescent="0.3">
      <c r="A6" t="s">
        <v>31</v>
      </c>
      <c r="B6">
        <f>100*'Annual Data'!G5</f>
        <v>21.009951110875171</v>
      </c>
      <c r="C6" s="11"/>
    </row>
    <row r="7" spans="1:3" x14ac:dyDescent="0.3">
      <c r="A7" t="s">
        <v>32</v>
      </c>
      <c r="B7">
        <f>100*'Annual Data'!G6</f>
        <v>21.662047063720401</v>
      </c>
      <c r="C7" s="11"/>
    </row>
    <row r="8" spans="1:3" x14ac:dyDescent="0.3">
      <c r="A8" t="s">
        <v>33</v>
      </c>
      <c r="B8">
        <f>100*'Annual Data'!G7</f>
        <v>16.841298671792341</v>
      </c>
      <c r="C8" s="11"/>
    </row>
    <row r="9" spans="1:3" x14ac:dyDescent="0.3">
      <c r="A9" t="s">
        <v>34</v>
      </c>
      <c r="B9">
        <f>100*'Annual Data'!G8</f>
        <v>17.697729524122245</v>
      </c>
      <c r="C9" s="11"/>
    </row>
    <row r="10" spans="1:3" x14ac:dyDescent="0.3">
      <c r="A10" t="s">
        <v>35</v>
      </c>
      <c r="B10">
        <f>100*'Annual Data'!G9</f>
        <v>15.098083339247982</v>
      </c>
      <c r="C10" s="11"/>
    </row>
    <row r="11" spans="1:3" x14ac:dyDescent="0.3">
      <c r="A11" t="s">
        <v>36</v>
      </c>
      <c r="B11">
        <f>100*'Annual Data'!G10</f>
        <v>15.580249291381346</v>
      </c>
      <c r="C11" s="11"/>
    </row>
    <row r="12" spans="1:3" x14ac:dyDescent="0.3">
      <c r="A12" t="s">
        <v>37</v>
      </c>
      <c r="B12">
        <f>100*'Annual Data'!G11</f>
        <v>15.330044590229255</v>
      </c>
      <c r="C12" s="11"/>
    </row>
    <row r="13" spans="1:3" x14ac:dyDescent="0.3">
      <c r="A13" t="s">
        <v>38</v>
      </c>
      <c r="B13">
        <f>100*'Annual Data'!G12</f>
        <v>14.22051231997826</v>
      </c>
      <c r="C13" s="11"/>
    </row>
    <row r="14" spans="1:3" x14ac:dyDescent="0.3">
      <c r="A14" t="s">
        <v>39</v>
      </c>
      <c r="B14">
        <f>100*'Annual Data'!G13</f>
        <v>14.374000560598187</v>
      </c>
      <c r="C14" s="11"/>
    </row>
    <row r="15" spans="1:3" x14ac:dyDescent="0.3">
      <c r="A15" t="s">
        <v>40</v>
      </c>
      <c r="B15">
        <f>100*'Annual Data'!G14</f>
        <v>17.626653668968121</v>
      </c>
      <c r="C15" s="11"/>
    </row>
    <row r="16" spans="1:3" x14ac:dyDescent="0.3">
      <c r="A16" t="s">
        <v>41</v>
      </c>
      <c r="B16">
        <f>100*'Annual Data'!G15</f>
        <v>19.9651083667625</v>
      </c>
      <c r="C16" s="11"/>
    </row>
    <row r="17" spans="1:3" x14ac:dyDescent="0.3">
      <c r="A17" t="s">
        <v>42</v>
      </c>
      <c r="B17">
        <f>100*'Annual Data'!G16</f>
        <v>15.880657487718109</v>
      </c>
      <c r="C17" s="11"/>
    </row>
    <row r="18" spans="1:3" x14ac:dyDescent="0.3">
      <c r="A18" t="s">
        <v>43</v>
      </c>
      <c r="B18">
        <f>100*'Annual Data'!G17</f>
        <v>17.860352268720771</v>
      </c>
      <c r="C18" s="11"/>
    </row>
    <row r="19" spans="1:3" x14ac:dyDescent="0.3">
      <c r="A19" t="s">
        <v>44</v>
      </c>
      <c r="B19">
        <f>100*'Annual Data'!G18</f>
        <v>24.01272493517121</v>
      </c>
      <c r="C19" s="11"/>
    </row>
    <row r="20" spans="1:3" x14ac:dyDescent="0.3">
      <c r="A20" t="s">
        <v>45</v>
      </c>
      <c r="B20">
        <f>100*'Annual Data'!G19</f>
        <v>21.319170476799343</v>
      </c>
      <c r="C20" s="11"/>
    </row>
    <row r="21" spans="1:3" x14ac:dyDescent="0.3">
      <c r="A21" t="s">
        <v>46</v>
      </c>
      <c r="B21">
        <f>100*'Annual Data'!G20</f>
        <v>13.275722369393453</v>
      </c>
      <c r="C21" s="11"/>
    </row>
    <row r="22" spans="1:3" x14ac:dyDescent="0.3">
      <c r="A22" t="s">
        <v>47</v>
      </c>
      <c r="B22">
        <f>100*'Annual Data'!G21</f>
        <v>16.747921993994709</v>
      </c>
      <c r="C22" s="11"/>
    </row>
    <row r="23" spans="1:3" x14ac:dyDescent="0.3">
      <c r="A23" t="s">
        <v>48</v>
      </c>
      <c r="B23">
        <f>100*'Annual Data'!G22</f>
        <v>15.147586026710226</v>
      </c>
      <c r="C23" s="11"/>
    </row>
    <row r="24" spans="1:3" x14ac:dyDescent="0.3">
      <c r="A24" t="s">
        <v>49</v>
      </c>
      <c r="B24">
        <f>100*'Annual Data'!G23</f>
        <v>14.854913178964042</v>
      </c>
      <c r="C24" s="11"/>
    </row>
    <row r="25" spans="1:3" x14ac:dyDescent="0.3">
      <c r="A25" t="s">
        <v>50</v>
      </c>
      <c r="B25">
        <f>100*'Annual Data'!G24</f>
        <v>31.593042176507147</v>
      </c>
      <c r="C25" s="11"/>
    </row>
    <row r="26" spans="1:3" x14ac:dyDescent="0.3">
      <c r="A26" t="s">
        <v>51</v>
      </c>
      <c r="B26">
        <f>100*'Annual Data'!G25</f>
        <v>72.070575212825432</v>
      </c>
      <c r="C26" s="11"/>
    </row>
    <row r="27" spans="1:3" x14ac:dyDescent="0.3">
      <c r="A27" t="s">
        <v>52</v>
      </c>
      <c r="B27">
        <f>100*'Annual Data'!G26</f>
        <v>68.267139516784255</v>
      </c>
      <c r="C27" s="11"/>
    </row>
    <row r="28" spans="1:3" x14ac:dyDescent="0.3">
      <c r="A28" t="s">
        <v>53</v>
      </c>
      <c r="B28">
        <f>100*'Annual Data'!G27</f>
        <v>57.526579424109457</v>
      </c>
      <c r="C28" s="11"/>
    </row>
    <row r="29" spans="1:3" x14ac:dyDescent="0.3">
      <c r="A29" t="s">
        <v>54</v>
      </c>
      <c r="B29">
        <f>100*'Annual Data'!G28</f>
        <v>70.146992907947705</v>
      </c>
      <c r="C29" s="11"/>
    </row>
    <row r="30" spans="1:3" x14ac:dyDescent="0.3">
      <c r="A30" t="s">
        <v>55</v>
      </c>
      <c r="B30">
        <f>100*'Annual Data'!G29</f>
        <v>59.609136679634197</v>
      </c>
      <c r="C30" s="11"/>
    </row>
    <row r="31" spans="1:3" x14ac:dyDescent="0.3">
      <c r="A31" t="s">
        <v>56</v>
      </c>
      <c r="B31">
        <f>100*'Annual Data'!G30</f>
        <v>76.234610999052336</v>
      </c>
      <c r="C31" s="11"/>
    </row>
    <row r="32" spans="1:3" x14ac:dyDescent="0.3">
      <c r="A32" t="s">
        <v>57</v>
      </c>
      <c r="B32">
        <f>100*'Annual Data'!G31</f>
        <v>66.551470341594481</v>
      </c>
      <c r="C32" s="11"/>
    </row>
    <row r="33" spans="1:3" x14ac:dyDescent="0.3">
      <c r="A33" t="s">
        <v>58</v>
      </c>
      <c r="B33">
        <f>100*'Annual Data'!G32</f>
        <v>99.44819506320421</v>
      </c>
      <c r="C33" s="11"/>
    </row>
    <row r="34" spans="1:3" x14ac:dyDescent="0.3">
      <c r="A34" t="s">
        <v>59</v>
      </c>
      <c r="B34">
        <f>100*'Annual Data'!G33</f>
        <v>43.234219186439823</v>
      </c>
      <c r="C34" s="11"/>
    </row>
    <row r="35" spans="1:3" x14ac:dyDescent="0.3">
      <c r="A35" t="s">
        <v>60</v>
      </c>
      <c r="B35">
        <f>100*'Annual Data'!G34</f>
        <v>28.679511943267645</v>
      </c>
      <c r="C35" s="11"/>
    </row>
    <row r="36" spans="1:3" x14ac:dyDescent="0.3">
      <c r="A36" t="s">
        <v>61</v>
      </c>
      <c r="B36">
        <f>100*'Annual Data'!G35</f>
        <v>25.30804625773515</v>
      </c>
      <c r="C36" s="11"/>
    </row>
    <row r="37" spans="1:3" x14ac:dyDescent="0.3">
      <c r="A37" t="s">
        <v>62</v>
      </c>
      <c r="B37">
        <f>100*'Annual Data'!G36</f>
        <v>26.051775210477619</v>
      </c>
      <c r="C37" s="11"/>
    </row>
    <row r="38" spans="1:3" x14ac:dyDescent="0.3">
      <c r="A38" t="s">
        <v>63</v>
      </c>
      <c r="B38">
        <f>100*'Annual Data'!G37</f>
        <v>28.458049244370304</v>
      </c>
      <c r="C38" s="11"/>
    </row>
    <row r="39" spans="1:3" x14ac:dyDescent="0.3">
      <c r="A39" t="s">
        <v>64</v>
      </c>
      <c r="B39">
        <f>100*'Annual Data'!G38</f>
        <v>28.39574130027961</v>
      </c>
      <c r="C39" s="11"/>
    </row>
    <row r="40" spans="1:3" x14ac:dyDescent="0.3">
      <c r="A40" t="s">
        <v>65</v>
      </c>
      <c r="B40">
        <f>100*'Annual Data'!G39</f>
        <v>33.609642189168476</v>
      </c>
      <c r="C40" s="11"/>
    </row>
    <row r="41" spans="1:3" x14ac:dyDescent="0.3">
      <c r="A41" t="s">
        <v>66</v>
      </c>
      <c r="B41">
        <f>100*'Annual Data'!G40</f>
        <v>32.090994354237523</v>
      </c>
      <c r="C41" s="11"/>
    </row>
    <row r="42" spans="1:3" x14ac:dyDescent="0.3">
      <c r="A42" t="s">
        <v>67</v>
      </c>
      <c r="B42">
        <f>100*'Annual Data'!G41</f>
        <v>35.021774733940035</v>
      </c>
      <c r="C42" s="11"/>
    </row>
    <row r="43" spans="1:3" x14ac:dyDescent="0.3">
      <c r="A43" t="s">
        <v>68</v>
      </c>
      <c r="B43">
        <f>100*'Annual Data'!G42</f>
        <v>40.736617799153294</v>
      </c>
      <c r="C43" s="11"/>
    </row>
    <row r="44" spans="1:3" x14ac:dyDescent="0.3">
      <c r="A44" t="s">
        <v>69</v>
      </c>
      <c r="B44">
        <f>100*'Annual Data'!G43</f>
        <v>44.333958747547946</v>
      </c>
      <c r="C44" s="11"/>
    </row>
    <row r="45" spans="1:3" x14ac:dyDescent="0.3">
      <c r="A45" t="s">
        <v>70</v>
      </c>
      <c r="B45">
        <f>100*'Annual Data'!G44</f>
        <v>53.572321767208763</v>
      </c>
      <c r="C45" s="11"/>
    </row>
    <row r="46" spans="1:3" x14ac:dyDescent="0.3">
      <c r="A46" t="s">
        <v>71</v>
      </c>
      <c r="B46">
        <f>100*'Annual Data'!G45</f>
        <v>150.47388198264778</v>
      </c>
      <c r="C46" s="11"/>
    </row>
    <row r="47" spans="1:3" x14ac:dyDescent="0.3">
      <c r="A47" t="s">
        <v>72</v>
      </c>
      <c r="B47">
        <f>100*'Annual Data'!G46</f>
        <v>122.3095246151881</v>
      </c>
      <c r="C47" s="11"/>
    </row>
    <row r="48" spans="1:3" x14ac:dyDescent="0.3">
      <c r="A48" t="s">
        <v>73</v>
      </c>
      <c r="B48">
        <f>100*'Annual Data'!G47</f>
        <v>107.37495822352155</v>
      </c>
      <c r="C48" s="11"/>
    </row>
    <row r="49" spans="1:3" x14ac:dyDescent="0.3">
      <c r="A49" t="s">
        <v>74</v>
      </c>
      <c r="B49">
        <f>100*'Annual Data'!G48</f>
        <v>82.507260696384392</v>
      </c>
      <c r="C49" s="11"/>
    </row>
    <row r="50" spans="1:3" x14ac:dyDescent="0.3">
      <c r="A50" t="s">
        <v>75</v>
      </c>
      <c r="B50">
        <f>100*'Annual Data'!G49</f>
        <v>74.828041362601581</v>
      </c>
      <c r="C50" s="11"/>
    </row>
    <row r="51" spans="1:3" x14ac:dyDescent="0.3">
      <c r="A51" t="s">
        <v>76</v>
      </c>
      <c r="B51">
        <f>100*'Annual Data'!G50</f>
        <v>64.60264995862056</v>
      </c>
      <c r="C51" s="11"/>
    </row>
    <row r="52" spans="1:3" x14ac:dyDescent="0.3">
      <c r="A52" t="s">
        <v>77</v>
      </c>
      <c r="B52">
        <f>100*'Annual Data'!G51</f>
        <v>51.703046349437898</v>
      </c>
      <c r="C52" s="11"/>
    </row>
    <row r="53" spans="1:3" x14ac:dyDescent="0.3">
      <c r="A53" t="s">
        <v>78</v>
      </c>
      <c r="B53">
        <f>100*'Annual Data'!G52</f>
        <v>57.603465168606917</v>
      </c>
      <c r="C53" s="11"/>
    </row>
    <row r="54" spans="1:3" x14ac:dyDescent="0.3">
      <c r="A54" t="s">
        <v>79</v>
      </c>
      <c r="B54">
        <f>100*'Annual Data'!G53</f>
        <v>42.525338837512329</v>
      </c>
      <c r="C54" s="11"/>
    </row>
    <row r="55" spans="1:3" x14ac:dyDescent="0.3">
      <c r="A55" t="s">
        <v>80</v>
      </c>
      <c r="B55">
        <f>100*'Annual Data'!G54</f>
        <v>38.227000690697515</v>
      </c>
      <c r="C55" s="11"/>
    </row>
    <row r="56" spans="1:3" x14ac:dyDescent="0.3">
      <c r="A56" t="s">
        <v>81</v>
      </c>
      <c r="B56">
        <f>100*'Annual Data'!G55</f>
        <v>43.89953552420463</v>
      </c>
      <c r="C56" s="11"/>
    </row>
    <row r="57" spans="1:3" x14ac:dyDescent="0.3">
      <c r="A57" t="s">
        <v>82</v>
      </c>
      <c r="B57">
        <f>100*'Annual Data'!G56</f>
        <v>53.260915488205072</v>
      </c>
      <c r="C57" s="11"/>
    </row>
    <row r="58" spans="1:3" x14ac:dyDescent="0.3">
      <c r="A58" t="s">
        <v>83</v>
      </c>
      <c r="B58">
        <f>100*'Annual Data'!G57</f>
        <v>59.783596959504784</v>
      </c>
      <c r="C58" s="11"/>
    </row>
    <row r="59" spans="1:3" x14ac:dyDescent="0.3">
      <c r="A59" t="s">
        <v>84</v>
      </c>
      <c r="B59">
        <f>100*'Annual Data'!G58</f>
        <v>54.693928142729689</v>
      </c>
      <c r="C59" s="11"/>
    </row>
    <row r="60" spans="1:3" x14ac:dyDescent="0.3">
      <c r="A60" t="s">
        <v>85</v>
      </c>
      <c r="B60">
        <f>100*'Annual Data'!G59</f>
        <v>50.550556016472626</v>
      </c>
      <c r="C60" s="11"/>
    </row>
    <row r="61" spans="1:3" x14ac:dyDescent="0.3">
      <c r="A61" t="s">
        <v>86</v>
      </c>
      <c r="B61">
        <f>100*'Annual Data'!G60</f>
        <v>52.936610313476393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"/>
  <sheetViews>
    <sheetView workbookViewId="0">
      <selection activeCell="D4" sqref="D4"/>
    </sheetView>
  </sheetViews>
  <sheetFormatPr defaultColWidth="11" defaultRowHeight="15.6" x14ac:dyDescent="0.3"/>
  <cols>
    <col min="1" max="1" width="5.09765625" style="14" bestFit="1" customWidth="1"/>
    <col min="2" max="16384" width="11" style="14"/>
  </cols>
  <sheetData>
    <row r="1" spans="1:6" x14ac:dyDescent="0.3">
      <c r="B1" s="17" t="s">
        <v>156</v>
      </c>
      <c r="C1" s="17" t="s">
        <v>157</v>
      </c>
      <c r="D1" s="19" t="s">
        <v>158</v>
      </c>
      <c r="E1" s="19" t="s">
        <v>159</v>
      </c>
      <c r="F1" s="19" t="s">
        <v>160</v>
      </c>
    </row>
    <row r="2" spans="1:6" x14ac:dyDescent="0.3">
      <c r="A2" s="14">
        <v>1960</v>
      </c>
      <c r="B2" s="5">
        <v>5.4171056616541119E-2</v>
      </c>
      <c r="C2" s="5">
        <v>9.7513900000000001E-2</v>
      </c>
      <c r="D2" s="14">
        <f>+B2/C2</f>
        <v>0.55552138327501122</v>
      </c>
      <c r="E2" s="14">
        <f>+'Figure 5'!B4/100</f>
        <v>9.3020045091146919E-2</v>
      </c>
      <c r="F2" s="14">
        <f>+E2*D2</f>
        <v>5.1674624121337852E-2</v>
      </c>
    </row>
    <row r="3" spans="1:6" x14ac:dyDescent="0.3">
      <c r="A3" s="14">
        <v>1961</v>
      </c>
      <c r="B3" s="5">
        <v>5.1808546109340298E-2</v>
      </c>
      <c r="C3" s="5">
        <v>8.3300095024163467E-2</v>
      </c>
      <c r="D3" s="14">
        <f t="shared" ref="D3:D59" si="0">+B3/C3</f>
        <v>0.62195062435777315</v>
      </c>
      <c r="E3" s="14">
        <f>+'Figure 5'!B5/100</f>
        <v>9.7665471538014165E-2</v>
      </c>
      <c r="F3" s="14">
        <f t="shared" ref="F3:F59" si="1">+E3*D3</f>
        <v>6.0743101001264233E-2</v>
      </c>
    </row>
    <row r="4" spans="1:6" x14ac:dyDescent="0.3">
      <c r="A4" s="14">
        <v>1962</v>
      </c>
      <c r="B4" s="5">
        <v>0.14445517343280334</v>
      </c>
      <c r="C4" s="5">
        <v>0.24045408929085402</v>
      </c>
      <c r="D4" s="14">
        <f t="shared" si="0"/>
        <v>0.60075989499213678</v>
      </c>
      <c r="E4" s="14">
        <f>+'Figure 5'!B6/100</f>
        <v>0.21009951110875172</v>
      </c>
      <c r="F4" s="14">
        <f t="shared" si="1"/>
        <v>0.12621936023159297</v>
      </c>
    </row>
    <row r="5" spans="1:6" x14ac:dyDescent="0.3">
      <c r="A5" s="14">
        <v>1963</v>
      </c>
      <c r="B5" s="5">
        <v>0.13226959918883344</v>
      </c>
      <c r="C5" s="5">
        <v>0.22430951189596895</v>
      </c>
      <c r="D5" s="14">
        <f t="shared" si="0"/>
        <v>0.58967449962700602</v>
      </c>
      <c r="E5" s="14">
        <f>+'Figure 5'!B7/100</f>
        <v>0.21662047063720402</v>
      </c>
      <c r="F5" s="14">
        <f t="shared" si="1"/>
        <v>0.12773556763195984</v>
      </c>
    </row>
    <row r="6" spans="1:6" x14ac:dyDescent="0.3">
      <c r="A6" s="14">
        <v>1964</v>
      </c>
      <c r="B6" s="5">
        <v>0.10285324268961626</v>
      </c>
      <c r="C6" s="5">
        <v>0.16242805680922895</v>
      </c>
      <c r="D6" s="14">
        <f t="shared" si="0"/>
        <v>0.63322337722981537</v>
      </c>
      <c r="E6" s="14">
        <f>+'Figure 5'!B8/100</f>
        <v>0.1684129867179234</v>
      </c>
      <c r="F6" s="14">
        <f t="shared" si="1"/>
        <v>0.10664304021888349</v>
      </c>
    </row>
    <row r="7" spans="1:6" x14ac:dyDescent="0.3">
      <c r="A7" s="14">
        <v>1965</v>
      </c>
      <c r="B7" s="5">
        <v>8.4428239988304538E-2</v>
      </c>
      <c r="C7" s="5">
        <v>0.15557238781893973</v>
      </c>
      <c r="D7" s="14">
        <f t="shared" si="0"/>
        <v>0.54269424781578146</v>
      </c>
      <c r="E7" s="14">
        <f>+'Figure 5'!B9/100</f>
        <v>0.17697729524122244</v>
      </c>
      <c r="F7" s="14">
        <f t="shared" si="1"/>
        <v>9.6044560121406691E-2</v>
      </c>
    </row>
    <row r="8" spans="1:6" x14ac:dyDescent="0.3">
      <c r="A8" s="14">
        <v>1966</v>
      </c>
      <c r="B8" s="5">
        <v>9.0091469103763977E-2</v>
      </c>
      <c r="C8" s="5">
        <v>0.13282315484121313</v>
      </c>
      <c r="D8" s="14">
        <f t="shared" si="0"/>
        <v>0.67828135246046639</v>
      </c>
      <c r="E8" s="14">
        <f>+'Figure 5'!B10/100</f>
        <v>0.15098083339247981</v>
      </c>
      <c r="F8" s="14">
        <f t="shared" si="1"/>
        <v>0.10240748386905955</v>
      </c>
    </row>
    <row r="9" spans="1:6" x14ac:dyDescent="0.3">
      <c r="A9" s="14">
        <v>1967</v>
      </c>
      <c r="B9" s="5">
        <v>6.6241740186989639E-2</v>
      </c>
      <c r="C9" s="5">
        <v>0.10952979365352904</v>
      </c>
      <c r="D9" s="14">
        <f t="shared" si="0"/>
        <v>0.60478284471647348</v>
      </c>
      <c r="E9" s="14">
        <f>+'Figure 5'!B11/100</f>
        <v>0.15580249291381346</v>
      </c>
      <c r="F9" s="14">
        <f t="shared" si="1"/>
        <v>9.4226674878334304E-2</v>
      </c>
    </row>
    <row r="10" spans="1:6" x14ac:dyDescent="0.3">
      <c r="A10" s="14">
        <v>1968</v>
      </c>
      <c r="B10" s="5">
        <v>6.0898705601221466E-2</v>
      </c>
      <c r="C10" s="5">
        <v>9.9807823933679846E-2</v>
      </c>
      <c r="D10" s="14">
        <f t="shared" si="0"/>
        <v>0.61015963680049123</v>
      </c>
      <c r="E10" s="14">
        <f>+'Figure 5'!B12/100</f>
        <v>0.15330044590229255</v>
      </c>
      <c r="F10" s="14">
        <f t="shared" si="1"/>
        <v>9.3537744393096173E-2</v>
      </c>
    </row>
    <row r="11" spans="1:6" x14ac:dyDescent="0.3">
      <c r="A11" s="14">
        <v>1969</v>
      </c>
      <c r="B11" s="5">
        <v>6.0607553654223628E-2</v>
      </c>
      <c r="C11" s="5">
        <v>9.865120008341946E-2</v>
      </c>
      <c r="D11" s="14">
        <f t="shared" si="0"/>
        <v>0.61436205137873512</v>
      </c>
      <c r="E11" s="14">
        <f>+'Figure 5'!B13/100</f>
        <v>0.1422051231997826</v>
      </c>
      <c r="F11" s="14">
        <f t="shared" si="1"/>
        <v>8.7365431205584196E-2</v>
      </c>
    </row>
    <row r="12" spans="1:6" x14ac:dyDescent="0.3">
      <c r="A12" s="14">
        <v>1970</v>
      </c>
      <c r="B12" s="5">
        <v>9.0822966895777096E-2</v>
      </c>
      <c r="C12" s="5">
        <v>0.1395571906078231</v>
      </c>
      <c r="D12" s="14">
        <f t="shared" si="0"/>
        <v>0.65079388958898887</v>
      </c>
      <c r="E12" s="14">
        <f>+'Figure 5'!B14/100</f>
        <v>0.14374000560598188</v>
      </c>
      <c r="F12" s="14">
        <f t="shared" si="1"/>
        <v>9.3545117337860015E-2</v>
      </c>
    </row>
    <row r="13" spans="1:6" x14ac:dyDescent="0.3">
      <c r="A13" s="14">
        <v>1971</v>
      </c>
      <c r="B13" s="5">
        <v>9.5976566603447749E-2</v>
      </c>
      <c r="C13" s="5">
        <v>0.15698532337022769</v>
      </c>
      <c r="D13" s="14">
        <f t="shared" si="0"/>
        <v>0.61137286303574112</v>
      </c>
      <c r="E13" s="14">
        <f>+'Figure 5'!B15/100</f>
        <v>0.1762665366896812</v>
      </c>
      <c r="F13" s="14">
        <f t="shared" si="1"/>
        <v>0.10776457719336491</v>
      </c>
    </row>
    <row r="14" spans="1:6" x14ac:dyDescent="0.3">
      <c r="A14" s="14">
        <v>1972</v>
      </c>
      <c r="B14" s="5">
        <v>8.5937543444128975E-2</v>
      </c>
      <c r="C14" s="5">
        <v>0.17716308118380808</v>
      </c>
      <c r="D14" s="14">
        <f t="shared" si="0"/>
        <v>0.48507591350236284</v>
      </c>
      <c r="E14" s="14">
        <f>+'Figure 5'!B16/100</f>
        <v>0.19965108366762499</v>
      </c>
      <c r="F14" s="14">
        <f t="shared" si="1"/>
        <v>9.6845931791809864E-2</v>
      </c>
    </row>
    <row r="15" spans="1:6" x14ac:dyDescent="0.3">
      <c r="A15" s="14">
        <v>1973</v>
      </c>
      <c r="B15" s="5">
        <v>5.5928109503203136E-2</v>
      </c>
      <c r="C15" s="5">
        <v>9.660972888565042E-2</v>
      </c>
      <c r="D15" s="14">
        <f t="shared" si="0"/>
        <v>0.57890763330265604</v>
      </c>
      <c r="E15" s="14">
        <f>+'Figure 5'!B17/100</f>
        <v>0.15880657487718108</v>
      </c>
      <c r="F15" s="14">
        <f t="shared" si="1"/>
        <v>9.1934338415049943E-2</v>
      </c>
    </row>
    <row r="16" spans="1:6" x14ac:dyDescent="0.3">
      <c r="A16" s="14">
        <v>1974</v>
      </c>
      <c r="B16" s="5">
        <v>5.6709816535289836E-2</v>
      </c>
      <c r="C16" s="5">
        <v>0.12389329501542728</v>
      </c>
      <c r="D16" s="14">
        <f t="shared" si="0"/>
        <v>0.45773111876819716</v>
      </c>
      <c r="E16" s="14">
        <f>+'Figure 5'!B18/100</f>
        <v>0.17860352268720769</v>
      </c>
      <c r="F16" s="14">
        <f t="shared" si="1"/>
        <v>8.1752390255556667E-2</v>
      </c>
    </row>
    <row r="17" spans="1:6" x14ac:dyDescent="0.3">
      <c r="A17" s="14">
        <v>1975</v>
      </c>
      <c r="B17" s="5">
        <v>5.7195248050774292E-2</v>
      </c>
      <c r="C17" s="5">
        <v>0.17585469945594537</v>
      </c>
      <c r="D17" s="14">
        <f t="shared" si="0"/>
        <v>0.32524151033622328</v>
      </c>
      <c r="E17" s="14">
        <f>+'Figure 5'!B19/100</f>
        <v>0.24012724935171209</v>
      </c>
      <c r="F17" s="14">
        <f t="shared" si="1"/>
        <v>7.809934925203374E-2</v>
      </c>
    </row>
    <row r="18" spans="1:6" x14ac:dyDescent="0.3">
      <c r="A18" s="14">
        <v>1976</v>
      </c>
      <c r="B18" s="5">
        <v>0.10692497163167278</v>
      </c>
      <c r="C18" s="5">
        <v>0.17909555058925217</v>
      </c>
      <c r="D18" s="14">
        <f t="shared" si="0"/>
        <v>0.59702751564666467</v>
      </c>
      <c r="E18" s="14">
        <f>+'Figure 5'!B20/100</f>
        <v>0.21319170476799343</v>
      </c>
      <c r="F18" s="14">
        <f t="shared" si="1"/>
        <v>0.12728131385411232</v>
      </c>
    </row>
    <row r="19" spans="1:6" x14ac:dyDescent="0.3">
      <c r="A19" s="14">
        <v>1977</v>
      </c>
      <c r="B19" s="5">
        <v>8.4440930010512075E-2</v>
      </c>
      <c r="C19" s="5">
        <v>0.10670278191717848</v>
      </c>
      <c r="D19" s="14">
        <f t="shared" si="0"/>
        <v>0.79136577784873674</v>
      </c>
      <c r="E19" s="14">
        <f>+'Figure 5'!B21/100</f>
        <v>0.13275722369393453</v>
      </c>
      <c r="F19" s="14">
        <f t="shared" si="1"/>
        <v>0.10505952359358924</v>
      </c>
    </row>
    <row r="20" spans="1:6" x14ac:dyDescent="0.3">
      <c r="A20" s="14">
        <v>1978</v>
      </c>
      <c r="B20" s="5">
        <v>0.10301944131345786</v>
      </c>
      <c r="C20" s="5">
        <v>0.11198849844919756</v>
      </c>
      <c r="D20" s="14">
        <f t="shared" si="0"/>
        <v>0.91991090817412446</v>
      </c>
      <c r="E20" s="14">
        <f>+'Figure 5'!B22/100</f>
        <v>0.16747921993994708</v>
      </c>
      <c r="F20" s="14">
        <f t="shared" si="1"/>
        <v>0.15406596131525066</v>
      </c>
    </row>
    <row r="21" spans="1:6" x14ac:dyDescent="0.3">
      <c r="A21" s="14">
        <v>1979</v>
      </c>
      <c r="B21" s="5">
        <v>0.10475428743569515</v>
      </c>
      <c r="C21" s="5">
        <v>8.9703710767811459E-2</v>
      </c>
      <c r="D21" s="14">
        <f t="shared" si="0"/>
        <v>1.167780981846342</v>
      </c>
      <c r="E21" s="14">
        <f>+'Figure 5'!B23/100</f>
        <v>0.15147586026710225</v>
      </c>
      <c r="F21" s="14">
        <f t="shared" si="1"/>
        <v>0.17689062882873596</v>
      </c>
    </row>
    <row r="22" spans="1:6" x14ac:dyDescent="0.3">
      <c r="A22" s="14">
        <v>1980</v>
      </c>
      <c r="B22" s="5">
        <v>0.1123561063807289</v>
      </c>
      <c r="C22" s="5">
        <v>8.2099812478471104E-2</v>
      </c>
      <c r="D22" s="14">
        <f t="shared" si="0"/>
        <v>1.3685306091313163</v>
      </c>
      <c r="E22" s="14">
        <f>+'Figure 5'!B24/100</f>
        <v>0.14854913178964041</v>
      </c>
      <c r="F22" s="14">
        <f t="shared" si="1"/>
        <v>0.20329403381400477</v>
      </c>
    </row>
    <row r="23" spans="1:6" x14ac:dyDescent="0.3">
      <c r="A23" s="14">
        <v>1981</v>
      </c>
      <c r="B23" s="5">
        <v>0.13903532863887755</v>
      </c>
      <c r="C23" s="5">
        <v>0.1579133061781168</v>
      </c>
      <c r="D23" s="14">
        <f t="shared" si="0"/>
        <v>0.88045353494184952</v>
      </c>
      <c r="E23" s="14">
        <f>+'Figure 5'!B25/100</f>
        <v>0.31593042176507147</v>
      </c>
      <c r="F23" s="14">
        <f t="shared" si="1"/>
        <v>0.27816205663872662</v>
      </c>
    </row>
    <row r="24" spans="1:6" x14ac:dyDescent="0.3">
      <c r="A24" s="14">
        <v>1982</v>
      </c>
      <c r="B24" s="5">
        <v>0.17169946883109211</v>
      </c>
      <c r="C24" s="5">
        <v>0.43523713350154203</v>
      </c>
      <c r="D24" s="14">
        <f t="shared" si="0"/>
        <v>0.39449636902473484</v>
      </c>
      <c r="E24" s="14">
        <f>+'Figure 5'!B26/100</f>
        <v>0.72070575212825427</v>
      </c>
      <c r="F24" s="14">
        <f t="shared" si="1"/>
        <v>0.28431580234983689</v>
      </c>
    </row>
    <row r="25" spans="1:6" x14ac:dyDescent="0.3">
      <c r="A25" s="14">
        <v>1983</v>
      </c>
      <c r="B25" s="5">
        <v>0.18241309834517228</v>
      </c>
      <c r="C25" s="5">
        <v>0.48286054888998836</v>
      </c>
      <c r="D25" s="14">
        <f t="shared" si="0"/>
        <v>0.37777594124122993</v>
      </c>
      <c r="E25" s="14">
        <f>+'Figure 5'!B27/100</f>
        <v>0.68267139516784259</v>
      </c>
      <c r="F25" s="14">
        <f t="shared" si="1"/>
        <v>0.25789682886799536</v>
      </c>
    </row>
    <row r="26" spans="1:6" x14ac:dyDescent="0.3">
      <c r="A26" s="14">
        <v>1984</v>
      </c>
      <c r="B26" s="5">
        <v>0.1792299676135086</v>
      </c>
      <c r="C26" s="5">
        <v>0.41092742027296358</v>
      </c>
      <c r="D26" s="14">
        <f t="shared" si="0"/>
        <v>0.43615966901029113</v>
      </c>
      <c r="E26" s="14">
        <f>+'Figure 5'!B28/100</f>
        <v>0.57526579424109459</v>
      </c>
      <c r="F26" s="14">
        <f t="shared" si="1"/>
        <v>0.25090773840913805</v>
      </c>
    </row>
    <row r="27" spans="1:6" x14ac:dyDescent="0.3">
      <c r="A27" s="14">
        <v>1985</v>
      </c>
      <c r="B27" s="5">
        <v>0.21105594107075248</v>
      </c>
      <c r="C27" s="5">
        <v>0.52677848678564365</v>
      </c>
      <c r="D27" s="14">
        <f t="shared" si="0"/>
        <v>0.40065406307421059</v>
      </c>
      <c r="E27" s="14">
        <f>+'Figure 5'!B29/100</f>
        <v>0.70146992907947703</v>
      </c>
      <c r="F27" s="14">
        <f t="shared" si="1"/>
        <v>0.28104677721007082</v>
      </c>
    </row>
    <row r="28" spans="1:6" x14ac:dyDescent="0.3">
      <c r="A28" s="14">
        <v>1986</v>
      </c>
      <c r="B28" s="5">
        <v>0.22547285075634244</v>
      </c>
      <c r="C28" s="5">
        <v>0.45217933719383208</v>
      </c>
      <c r="D28" s="14">
        <f t="shared" si="0"/>
        <v>0.49863589998516628</v>
      </c>
      <c r="E28" s="14">
        <f>+'Figure 5'!B30/100</f>
        <v>0.596091366796342</v>
      </c>
      <c r="F28" s="14">
        <f t="shared" si="1"/>
        <v>0.29723255515588187</v>
      </c>
    </row>
    <row r="29" spans="1:6" x14ac:dyDescent="0.3">
      <c r="A29" s="14">
        <v>1987</v>
      </c>
      <c r="B29" s="5">
        <v>0.26300013048662924</v>
      </c>
      <c r="C29" s="5">
        <v>0.58209431789228339</v>
      </c>
      <c r="D29" s="14">
        <f t="shared" si="0"/>
        <v>0.45181703789676475</v>
      </c>
      <c r="E29" s="14">
        <f>+'Figure 5'!B31/100</f>
        <v>0.76234610999052332</v>
      </c>
      <c r="F29" s="14">
        <f t="shared" si="1"/>
        <v>0.34444096126803947</v>
      </c>
    </row>
    <row r="30" spans="1:6" x14ac:dyDescent="0.3">
      <c r="A30" s="14">
        <v>1988</v>
      </c>
      <c r="B30" s="5">
        <v>0.2333343960132824</v>
      </c>
      <c r="C30" s="5">
        <v>0.48876872066239668</v>
      </c>
      <c r="D30" s="14">
        <f t="shared" si="0"/>
        <v>0.47739224330284347</v>
      </c>
      <c r="E30" s="14">
        <f>+'Figure 5'!B32/100</f>
        <v>0.66551470341594476</v>
      </c>
      <c r="F30" s="14">
        <f t="shared" si="1"/>
        <v>0.31771155721476441</v>
      </c>
    </row>
    <row r="31" spans="1:6" x14ac:dyDescent="0.3">
      <c r="A31" s="14">
        <v>1989</v>
      </c>
      <c r="B31" s="5">
        <v>0.35343832661370628</v>
      </c>
      <c r="C31" s="5">
        <v>0.82398036860400403</v>
      </c>
      <c r="D31" s="14">
        <f t="shared" si="0"/>
        <v>0.42894022731695064</v>
      </c>
      <c r="E31" s="14">
        <f>+'Figure 5'!B33/100</f>
        <v>0.99448195063204214</v>
      </c>
      <c r="F31" s="14">
        <f t="shared" si="1"/>
        <v>0.42657331396671266</v>
      </c>
    </row>
    <row r="32" spans="1:6" x14ac:dyDescent="0.3">
      <c r="A32" s="14">
        <v>1990</v>
      </c>
      <c r="B32" s="5">
        <v>0.28473466868945924</v>
      </c>
      <c r="C32" s="5">
        <v>0.4018306934706895</v>
      </c>
      <c r="D32" s="14">
        <f t="shared" si="0"/>
        <v>0.7085936274059873</v>
      </c>
      <c r="E32" s="14">
        <f>+'Figure 5'!B34/100</f>
        <v>0.43234219186439821</v>
      </c>
      <c r="F32" s="14">
        <f t="shared" si="1"/>
        <v>0.30635492201384928</v>
      </c>
    </row>
    <row r="33" spans="1:6" x14ac:dyDescent="0.3">
      <c r="A33" s="14">
        <v>1991</v>
      </c>
      <c r="B33" s="5">
        <v>0.25846379145554893</v>
      </c>
      <c r="C33" s="5">
        <v>0.27718015517533867</v>
      </c>
      <c r="D33" s="14">
        <f t="shared" si="0"/>
        <v>0.93247581628652265</v>
      </c>
      <c r="E33" s="14">
        <f>+'Figure 5'!B35/100</f>
        <v>0.28679511943267644</v>
      </c>
      <c r="F33" s="14">
        <f t="shared" si="1"/>
        <v>0.2674295130999757</v>
      </c>
    </row>
    <row r="34" spans="1:6" x14ac:dyDescent="0.3">
      <c r="A34" s="14">
        <v>1992</v>
      </c>
      <c r="B34" s="5">
        <v>0.27199383749103812</v>
      </c>
      <c r="C34" s="5">
        <v>0.24633355924250255</v>
      </c>
      <c r="D34" s="14">
        <f t="shared" si="0"/>
        <v>1.1041688283457731</v>
      </c>
      <c r="E34" s="14">
        <f>+'Figure 5'!B36/100</f>
        <v>0.25308046257735151</v>
      </c>
      <c r="F34" s="14">
        <f t="shared" si="1"/>
        <v>0.27944355784124048</v>
      </c>
    </row>
    <row r="35" spans="1:6" x14ac:dyDescent="0.3">
      <c r="A35" s="14">
        <v>1993</v>
      </c>
      <c r="B35" s="5">
        <v>0.28742804823896984</v>
      </c>
      <c r="C35" s="5">
        <v>0.24578101582435216</v>
      </c>
      <c r="D35" s="14">
        <f t="shared" si="0"/>
        <v>1.1694477186325114</v>
      </c>
      <c r="E35" s="14">
        <f>+'Figure 5'!B37/100</f>
        <v>0.26051775210477618</v>
      </c>
      <c r="F35" s="14">
        <f t="shared" si="1"/>
        <v>0.30466189086220063</v>
      </c>
    </row>
    <row r="36" spans="1:6" x14ac:dyDescent="0.3">
      <c r="A36" s="14">
        <v>1994</v>
      </c>
      <c r="B36" s="5">
        <v>0.30710562247051099</v>
      </c>
      <c r="C36" s="5">
        <v>0.26165493975057136</v>
      </c>
      <c r="D36" s="14">
        <f t="shared" si="0"/>
        <v>1.1737046614264823</v>
      </c>
      <c r="E36" s="14">
        <f>+'Figure 5'!B38/100</f>
        <v>0.28458049244370304</v>
      </c>
      <c r="F36" s="14">
        <f t="shared" si="1"/>
        <v>0.33401345053221809</v>
      </c>
    </row>
    <row r="37" spans="1:6" x14ac:dyDescent="0.3">
      <c r="A37" s="14">
        <v>1995</v>
      </c>
      <c r="B37" s="5">
        <v>0.33560313848682966</v>
      </c>
      <c r="C37" s="5">
        <v>0.28206272462937509</v>
      </c>
      <c r="D37" s="14">
        <f t="shared" si="0"/>
        <v>1.1898174029475381</v>
      </c>
      <c r="E37" s="14">
        <f>+'Figure 5'!B39/100</f>
        <v>0.28395741300279609</v>
      </c>
      <c r="F37" s="14">
        <f t="shared" si="1"/>
        <v>0.33785747168668834</v>
      </c>
    </row>
    <row r="38" spans="1:6" x14ac:dyDescent="0.3">
      <c r="A38" s="14">
        <v>1996</v>
      </c>
      <c r="B38" s="5">
        <v>0.34597452888570662</v>
      </c>
      <c r="C38" s="5">
        <v>0.29789370294295286</v>
      </c>
      <c r="D38" s="14">
        <f t="shared" si="0"/>
        <v>1.1614026260634362</v>
      </c>
      <c r="E38" s="14">
        <f>+'Figure 5'!B40/100</f>
        <v>0.33609642189168476</v>
      </c>
      <c r="F38" s="14">
        <f t="shared" si="1"/>
        <v>0.39034326699552724</v>
      </c>
    </row>
    <row r="39" spans="1:6" x14ac:dyDescent="0.3">
      <c r="A39" s="14">
        <v>1997</v>
      </c>
      <c r="B39" s="5">
        <v>0.33032475089762686</v>
      </c>
      <c r="C39" s="5">
        <v>0.28829320583911866</v>
      </c>
      <c r="D39" s="14">
        <f t="shared" si="0"/>
        <v>1.145794434996029</v>
      </c>
      <c r="E39" s="14">
        <f>+'Figure 5'!B41/100</f>
        <v>0.32090994354237523</v>
      </c>
      <c r="F39" s="14">
        <f t="shared" si="1"/>
        <v>0.36769682744574339</v>
      </c>
    </row>
    <row r="40" spans="1:6" x14ac:dyDescent="0.3">
      <c r="A40" s="14">
        <v>1998</v>
      </c>
      <c r="B40" s="5">
        <v>0.35498972330980127</v>
      </c>
      <c r="C40" s="5">
        <v>0.31895225081615824</v>
      </c>
      <c r="D40" s="14">
        <f t="shared" si="0"/>
        <v>1.1129870455575332</v>
      </c>
      <c r="E40" s="14">
        <f>+'Figure 5'!B42/100</f>
        <v>0.35021774733940036</v>
      </c>
      <c r="F40" s="14">
        <f t="shared" si="1"/>
        <v>0.38978781591309386</v>
      </c>
    </row>
    <row r="41" spans="1:6" x14ac:dyDescent="0.3">
      <c r="A41" s="14">
        <v>1999</v>
      </c>
      <c r="B41" s="5">
        <v>0.39260267533886067</v>
      </c>
      <c r="C41" s="5">
        <v>0.36350798694927061</v>
      </c>
      <c r="D41" s="14">
        <f t="shared" si="0"/>
        <v>1.0800386495872245</v>
      </c>
      <c r="E41" s="14">
        <f>+'Figure 5'!B43/100</f>
        <v>0.40736617799153296</v>
      </c>
      <c r="F41" s="14">
        <f t="shared" si="1"/>
        <v>0.43997121676548417</v>
      </c>
    </row>
    <row r="42" spans="1:6" x14ac:dyDescent="0.3">
      <c r="A42" s="14">
        <v>2000</v>
      </c>
      <c r="B42" s="5">
        <v>0.39586059269689799</v>
      </c>
      <c r="C42" s="5">
        <v>0.38140324629681527</v>
      </c>
      <c r="D42" s="14">
        <f t="shared" si="0"/>
        <v>1.0379056721211852</v>
      </c>
      <c r="E42" s="14">
        <f>+'Figure 5'!B44/100</f>
        <v>0.44333958747547947</v>
      </c>
      <c r="F42" s="14">
        <f t="shared" si="1"/>
        <v>0.46014467251666652</v>
      </c>
    </row>
    <row r="43" spans="1:6" x14ac:dyDescent="0.3">
      <c r="A43" s="14">
        <v>2001</v>
      </c>
      <c r="B43" s="5">
        <v>0.44841070628342256</v>
      </c>
      <c r="C43" s="5">
        <v>0.44841070628342261</v>
      </c>
      <c r="D43" s="14">
        <f t="shared" si="0"/>
        <v>0.99999999999999989</v>
      </c>
      <c r="E43" s="14">
        <f>+'Figure 5'!B45/100</f>
        <v>0.53572321767208764</v>
      </c>
      <c r="F43" s="14">
        <f t="shared" si="1"/>
        <v>0.53572321767208753</v>
      </c>
    </row>
    <row r="44" spans="1:6" x14ac:dyDescent="0.3">
      <c r="A44" s="14">
        <v>2002</v>
      </c>
      <c r="B44" s="5">
        <v>0.67592519553816821</v>
      </c>
      <c r="C44" s="5">
        <v>1.2705833063414973</v>
      </c>
      <c r="D44" s="14">
        <f t="shared" si="0"/>
        <v>0.531980226849052</v>
      </c>
      <c r="E44" s="14">
        <f>+'Figure 5'!B46/100</f>
        <v>1.5047388198264777</v>
      </c>
      <c r="F44" s="14">
        <f t="shared" si="1"/>
        <v>0.80049129871986435</v>
      </c>
    </row>
    <row r="45" spans="1:6" x14ac:dyDescent="0.3">
      <c r="A45" s="14">
        <v>2003</v>
      </c>
      <c r="B45" s="5">
        <v>0.69642691555603575</v>
      </c>
      <c r="C45" s="5">
        <v>1.1716741981135443</v>
      </c>
      <c r="D45" s="14">
        <f t="shared" si="0"/>
        <v>0.59438614990184035</v>
      </c>
      <c r="E45" s="14">
        <f>+'Figure 5'!B47/100</f>
        <v>1.2230952461518809</v>
      </c>
      <c r="F45" s="14">
        <f t="shared" si="1"/>
        <v>0.72699087432346021</v>
      </c>
    </row>
    <row r="46" spans="1:6" x14ac:dyDescent="0.3">
      <c r="A46" s="14">
        <v>2004</v>
      </c>
      <c r="B46" s="5">
        <v>0.63919042994039765</v>
      </c>
      <c r="C46" s="5">
        <v>1.0501368186969517</v>
      </c>
      <c r="D46" s="14">
        <f t="shared" si="0"/>
        <v>0.60867347812214467</v>
      </c>
      <c r="E46" s="14">
        <f>+'Figure 5'!B48/100</f>
        <v>1.0737495822352154</v>
      </c>
      <c r="F46" s="14">
        <f t="shared" si="1"/>
        <v>0.65356289285130842</v>
      </c>
    </row>
    <row r="47" spans="1:6" x14ac:dyDescent="0.3">
      <c r="A47" s="14">
        <v>2005</v>
      </c>
      <c r="B47" s="5">
        <v>0.55787030230312595</v>
      </c>
      <c r="C47" s="5">
        <v>0.76670386116999145</v>
      </c>
      <c r="D47" s="14">
        <f t="shared" si="0"/>
        <v>0.72762161579806695</v>
      </c>
      <c r="E47" s="14">
        <f>+'Figure 5'!B49/100</f>
        <v>0.82507260696384388</v>
      </c>
      <c r="F47" s="14">
        <f t="shared" si="1"/>
        <v>0.60034066342975545</v>
      </c>
    </row>
    <row r="48" spans="1:6" x14ac:dyDescent="0.3">
      <c r="A48" s="14">
        <v>2006</v>
      </c>
      <c r="B48" s="5">
        <v>0.50328462545384545</v>
      </c>
      <c r="C48" s="5">
        <v>0.69904203163339851</v>
      </c>
      <c r="D48" s="14">
        <f t="shared" si="0"/>
        <v>0.7199633250633849</v>
      </c>
      <c r="E48" s="14">
        <f>+'Figure 5'!B50/100</f>
        <v>0.74828041362601583</v>
      </c>
      <c r="F48" s="14">
        <f t="shared" si="1"/>
        <v>0.53873445467399139</v>
      </c>
    </row>
    <row r="49" spans="1:6" x14ac:dyDescent="0.3">
      <c r="A49" s="14">
        <v>2007</v>
      </c>
      <c r="B49" s="5">
        <v>0.46324335020138696</v>
      </c>
      <c r="C49" s="5">
        <v>0.60023861498967346</v>
      </c>
      <c r="D49" s="14">
        <f t="shared" si="0"/>
        <v>0.77176532571027046</v>
      </c>
      <c r="E49" s="14">
        <f>+'Figure 5'!B51/100</f>
        <v>0.64602649958620562</v>
      </c>
      <c r="F49" s="14">
        <f t="shared" si="1"/>
        <v>0.49858085187061391</v>
      </c>
    </row>
    <row r="50" spans="1:6" x14ac:dyDescent="0.3">
      <c r="A50" s="14">
        <v>2008</v>
      </c>
      <c r="B50" s="5">
        <v>0.42349163179824034</v>
      </c>
      <c r="C50" s="5">
        <v>0.4812584535077194</v>
      </c>
      <c r="D50" s="14">
        <f t="shared" si="0"/>
        <v>0.87996715426308358</v>
      </c>
      <c r="E50" s="14">
        <f>+'Figure 5'!B52/100</f>
        <v>0.51703046349437898</v>
      </c>
      <c r="F50" s="14">
        <f t="shared" si="1"/>
        <v>0.45496982562847177</v>
      </c>
    </row>
    <row r="51" spans="1:6" x14ac:dyDescent="0.3">
      <c r="A51" s="14">
        <v>2009</v>
      </c>
      <c r="B51" s="5">
        <v>0.4417669843390547</v>
      </c>
      <c r="C51" s="5">
        <v>0.5287191309474506</v>
      </c>
      <c r="D51" s="14">
        <f t="shared" si="0"/>
        <v>0.83554189451669747</v>
      </c>
      <c r="E51" s="14">
        <f>+'Figure 5'!B53/100</f>
        <v>0.57603465168606915</v>
      </c>
      <c r="F51" s="14">
        <f t="shared" si="1"/>
        <v>0.48130108417704415</v>
      </c>
    </row>
    <row r="52" spans="1:6" x14ac:dyDescent="0.3">
      <c r="A52" s="14">
        <v>2010</v>
      </c>
      <c r="B52" s="5">
        <v>0.38187946459835431</v>
      </c>
      <c r="C52" s="5">
        <v>0.41332058350698359</v>
      </c>
      <c r="D52" s="14">
        <f t="shared" si="0"/>
        <v>0.92393043036508238</v>
      </c>
      <c r="E52" s="14">
        <f>+'Figure 5'!B54/100</f>
        <v>0.42525338837512328</v>
      </c>
      <c r="F52" s="14">
        <f t="shared" si="1"/>
        <v>0.39290454613563719</v>
      </c>
    </row>
    <row r="53" spans="1:6" x14ac:dyDescent="0.3">
      <c r="A53" s="14">
        <v>2011</v>
      </c>
      <c r="B53" s="5">
        <v>0.37441433012059</v>
      </c>
      <c r="C53" s="5">
        <v>0.36839893702199616</v>
      </c>
      <c r="D53" s="14">
        <f t="shared" si="0"/>
        <v>1.0163284757204245</v>
      </c>
      <c r="E53" s="14">
        <f>+'Figure 5'!B55/100</f>
        <v>0.38227000690697516</v>
      </c>
      <c r="F53" s="14">
        <f t="shared" si="1"/>
        <v>0.3885118934334022</v>
      </c>
    </row>
    <row r="54" spans="1:6" x14ac:dyDescent="0.3">
      <c r="A54" s="14">
        <v>2012</v>
      </c>
      <c r="B54" s="5">
        <v>0.44612833279529451</v>
      </c>
      <c r="C54" s="5">
        <v>0.45470983829252881</v>
      </c>
      <c r="D54" s="14">
        <f t="shared" si="0"/>
        <v>0.98112751303235812</v>
      </c>
      <c r="E54" s="14">
        <f>+'Figure 5'!B56/100</f>
        <v>0.4389953552420463</v>
      </c>
      <c r="F54" s="14">
        <f t="shared" si="1"/>
        <v>0.43071042112138547</v>
      </c>
    </row>
    <row r="55" spans="1:6" x14ac:dyDescent="0.3">
      <c r="A55" s="14">
        <v>2013</v>
      </c>
      <c r="B55" s="5">
        <v>0.4775281642625554</v>
      </c>
      <c r="C55" s="5">
        <v>0.5626756446722202</v>
      </c>
      <c r="D55" s="14">
        <f t="shared" si="0"/>
        <v>0.84867395414054858</v>
      </c>
      <c r="E55" s="14">
        <f>+'Figure 5'!B57/100</f>
        <v>0.53260915488205074</v>
      </c>
      <c r="F55" s="14">
        <f t="shared" si="1"/>
        <v>0.45201151748520585</v>
      </c>
    </row>
    <row r="56" spans="1:6" x14ac:dyDescent="0.3">
      <c r="A56" s="14">
        <v>2014</v>
      </c>
      <c r="B56" s="5">
        <v>0.49367783388951469</v>
      </c>
      <c r="C56" s="5">
        <v>0.65181254265484789</v>
      </c>
      <c r="D56" s="14">
        <f t="shared" si="0"/>
        <v>0.75739235068836386</v>
      </c>
      <c r="E56" s="14">
        <f>+'Figure 5'!B58/100</f>
        <v>0.59783596959504781</v>
      </c>
      <c r="F56" s="14">
        <f t="shared" si="1"/>
        <v>0.45279639033765051</v>
      </c>
    </row>
    <row r="57" spans="1:6" x14ac:dyDescent="0.3">
      <c r="A57" s="14">
        <v>2015</v>
      </c>
      <c r="B57" s="5">
        <v>0.44611585113071828</v>
      </c>
      <c r="C57" s="5">
        <v>0.56513102903623436</v>
      </c>
      <c r="D57" s="14">
        <f t="shared" si="0"/>
        <v>0.78940250704605142</v>
      </c>
      <c r="E57" s="14">
        <f>+'Figure 5'!B59/100</f>
        <v>0.54693928142729686</v>
      </c>
      <c r="F57" s="14">
        <f t="shared" si="1"/>
        <v>0.431755239960674</v>
      </c>
    </row>
    <row r="58" spans="1:6" x14ac:dyDescent="0.3">
      <c r="A58" s="14">
        <v>2016</v>
      </c>
      <c r="B58" s="5">
        <v>0.47767648233806453</v>
      </c>
      <c r="C58" s="5">
        <v>0.50493525476596324</v>
      </c>
      <c r="D58" s="14">
        <f t="shared" si="0"/>
        <v>0.94601531152635976</v>
      </c>
      <c r="E58" s="14">
        <f>+'Figure 5'!B60/100</f>
        <v>0.50550556016472625</v>
      </c>
      <c r="F58" s="14">
        <f t="shared" si="1"/>
        <v>0.4782159999775405</v>
      </c>
    </row>
    <row r="59" spans="1:6" x14ac:dyDescent="0.3">
      <c r="A59" s="14">
        <v>2017</v>
      </c>
      <c r="B59" s="5">
        <v>0.50962995601288719</v>
      </c>
      <c r="C59" s="5">
        <v>0.51595434770032644</v>
      </c>
      <c r="D59" s="14">
        <f t="shared" si="0"/>
        <v>0.9877423424850903</v>
      </c>
      <c r="E59" s="14">
        <f>+'Figure 5'!B61/100</f>
        <v>0.52936610313476395</v>
      </c>
      <c r="F59" s="14">
        <f t="shared" si="1"/>
        <v>0.52287731474253563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1"/>
  <sheetViews>
    <sheetView workbookViewId="0">
      <selection activeCell="B5" sqref="B5"/>
    </sheetView>
  </sheetViews>
  <sheetFormatPr defaultColWidth="9" defaultRowHeight="15.6" x14ac:dyDescent="0.3"/>
  <cols>
    <col min="1" max="16384" width="9" style="14"/>
  </cols>
  <sheetData>
    <row r="1" spans="1:3" x14ac:dyDescent="0.3">
      <c r="A1" s="14" t="s">
        <v>28</v>
      </c>
      <c r="B1" s="14" t="s">
        <v>149</v>
      </c>
    </row>
    <row r="3" spans="1:3" x14ac:dyDescent="0.3">
      <c r="B3" s="14" t="s">
        <v>142</v>
      </c>
      <c r="C3" s="14" t="s">
        <v>150</v>
      </c>
    </row>
    <row r="4" spans="1:3" x14ac:dyDescent="0.3">
      <c r="A4" s="14" t="s">
        <v>29</v>
      </c>
      <c r="B4" s="14">
        <f>+'DATA Figure 6'!E2*100</f>
        <v>9.3020045091146919</v>
      </c>
      <c r="C4" s="14">
        <f>+'DATA Figure 6'!F2*100</f>
        <v>5.1674624121337853</v>
      </c>
    </row>
    <row r="5" spans="1:3" x14ac:dyDescent="0.3">
      <c r="A5" s="14" t="s">
        <v>30</v>
      </c>
      <c r="B5" s="14">
        <f>+'DATA Figure 6'!E3*100</f>
        <v>9.766547153801417</v>
      </c>
      <c r="C5" s="14">
        <f>+'DATA Figure 6'!F3*100</f>
        <v>6.0743101001264233</v>
      </c>
    </row>
    <row r="6" spans="1:3" x14ac:dyDescent="0.3">
      <c r="A6" s="14" t="s">
        <v>31</v>
      </c>
      <c r="B6" s="14">
        <f>+'DATA Figure 6'!E4*100</f>
        <v>21.009951110875171</v>
      </c>
      <c r="C6" s="14">
        <f>+'DATA Figure 6'!F4*100</f>
        <v>12.621936023159297</v>
      </c>
    </row>
    <row r="7" spans="1:3" x14ac:dyDescent="0.3">
      <c r="A7" s="14" t="s">
        <v>32</v>
      </c>
      <c r="B7" s="14">
        <f>+'DATA Figure 6'!E5*100</f>
        <v>21.662047063720401</v>
      </c>
      <c r="C7" s="14">
        <f>+'DATA Figure 6'!F5*100</f>
        <v>12.773556763195984</v>
      </c>
    </row>
    <row r="8" spans="1:3" x14ac:dyDescent="0.3">
      <c r="A8" s="14" t="s">
        <v>33</v>
      </c>
      <c r="B8" s="14">
        <f>+'DATA Figure 6'!E6*100</f>
        <v>16.841298671792341</v>
      </c>
      <c r="C8" s="14">
        <f>+'DATA Figure 6'!F6*100</f>
        <v>10.664304021888348</v>
      </c>
    </row>
    <row r="9" spans="1:3" x14ac:dyDescent="0.3">
      <c r="A9" s="14" t="s">
        <v>34</v>
      </c>
      <c r="B9" s="14">
        <f>+'DATA Figure 6'!E7*100</f>
        <v>17.697729524122245</v>
      </c>
      <c r="C9" s="14">
        <f>+'DATA Figure 6'!F7*100</f>
        <v>9.6044560121406697</v>
      </c>
    </row>
    <row r="10" spans="1:3" x14ac:dyDescent="0.3">
      <c r="A10" s="14" t="s">
        <v>35</v>
      </c>
      <c r="B10" s="14">
        <f>+'DATA Figure 6'!E8*100</f>
        <v>15.098083339247982</v>
      </c>
      <c r="C10" s="14">
        <f>+'DATA Figure 6'!F8*100</f>
        <v>10.240748386905956</v>
      </c>
    </row>
    <row r="11" spans="1:3" x14ac:dyDescent="0.3">
      <c r="A11" s="14" t="s">
        <v>36</v>
      </c>
      <c r="B11" s="14">
        <f>+'DATA Figure 6'!E9*100</f>
        <v>15.580249291381346</v>
      </c>
      <c r="C11" s="14">
        <f>+'DATA Figure 6'!F9*100</f>
        <v>9.4226674878334311</v>
      </c>
    </row>
    <row r="12" spans="1:3" x14ac:dyDescent="0.3">
      <c r="A12" s="14" t="s">
        <v>37</v>
      </c>
      <c r="B12" s="14">
        <f>+'DATA Figure 6'!E10*100</f>
        <v>15.330044590229255</v>
      </c>
      <c r="C12" s="14">
        <f>+'DATA Figure 6'!F10*100</f>
        <v>9.3537744393096176</v>
      </c>
    </row>
    <row r="13" spans="1:3" x14ac:dyDescent="0.3">
      <c r="A13" s="14" t="s">
        <v>38</v>
      </c>
      <c r="B13" s="14">
        <f>+'DATA Figure 6'!E11*100</f>
        <v>14.22051231997826</v>
      </c>
      <c r="C13" s="14">
        <f>+'DATA Figure 6'!F11*100</f>
        <v>8.7365431205584194</v>
      </c>
    </row>
    <row r="14" spans="1:3" x14ac:dyDescent="0.3">
      <c r="A14" s="14" t="s">
        <v>39</v>
      </c>
      <c r="B14" s="14">
        <f>+'DATA Figure 6'!E12*100</f>
        <v>14.374000560598187</v>
      </c>
      <c r="C14" s="14">
        <f>+'DATA Figure 6'!F12*100</f>
        <v>9.3545117337860013</v>
      </c>
    </row>
    <row r="15" spans="1:3" x14ac:dyDescent="0.3">
      <c r="A15" s="14" t="s">
        <v>40</v>
      </c>
      <c r="B15" s="14">
        <f>+'DATA Figure 6'!E13*100</f>
        <v>17.626653668968121</v>
      </c>
      <c r="C15" s="14">
        <f>+'DATA Figure 6'!F13*100</f>
        <v>10.776457719336491</v>
      </c>
    </row>
    <row r="16" spans="1:3" x14ac:dyDescent="0.3">
      <c r="A16" s="14" t="s">
        <v>41</v>
      </c>
      <c r="B16" s="14">
        <f>+'DATA Figure 6'!E14*100</f>
        <v>19.9651083667625</v>
      </c>
      <c r="C16" s="14">
        <f>+'DATA Figure 6'!F14*100</f>
        <v>9.6845931791809861</v>
      </c>
    </row>
    <row r="17" spans="1:3" x14ac:dyDescent="0.3">
      <c r="A17" s="14" t="s">
        <v>42</v>
      </c>
      <c r="B17" s="14">
        <f>+'DATA Figure 6'!E15*100</f>
        <v>15.880657487718109</v>
      </c>
      <c r="C17" s="14">
        <f>+'DATA Figure 6'!F15*100</f>
        <v>9.1934338415049943</v>
      </c>
    </row>
    <row r="18" spans="1:3" x14ac:dyDescent="0.3">
      <c r="A18" s="14" t="s">
        <v>43</v>
      </c>
      <c r="B18" s="14">
        <f>+'DATA Figure 6'!E16*100</f>
        <v>17.860352268720771</v>
      </c>
      <c r="C18" s="14">
        <f>+'DATA Figure 6'!F16*100</f>
        <v>8.1752390255556673</v>
      </c>
    </row>
    <row r="19" spans="1:3" x14ac:dyDescent="0.3">
      <c r="A19" s="14" t="s">
        <v>44</v>
      </c>
      <c r="B19" s="14">
        <f>+'DATA Figure 6'!E17*100</f>
        <v>24.01272493517121</v>
      </c>
      <c r="C19" s="14">
        <f>+'DATA Figure 6'!F17*100</f>
        <v>7.8099349252033736</v>
      </c>
    </row>
    <row r="20" spans="1:3" x14ac:dyDescent="0.3">
      <c r="A20" s="14" t="s">
        <v>45</v>
      </c>
      <c r="B20" s="14">
        <f>+'DATA Figure 6'!E18*100</f>
        <v>21.319170476799343</v>
      </c>
      <c r="C20" s="14">
        <f>+'DATA Figure 6'!F18*100</f>
        <v>12.728131385411231</v>
      </c>
    </row>
    <row r="21" spans="1:3" x14ac:dyDescent="0.3">
      <c r="A21" s="14" t="s">
        <v>46</v>
      </c>
      <c r="B21" s="14">
        <f>+'DATA Figure 6'!E19*100</f>
        <v>13.275722369393453</v>
      </c>
      <c r="C21" s="14">
        <f>+'DATA Figure 6'!F19*100</f>
        <v>10.505952359358924</v>
      </c>
    </row>
    <row r="22" spans="1:3" x14ac:dyDescent="0.3">
      <c r="A22" s="14" t="s">
        <v>47</v>
      </c>
      <c r="B22" s="14">
        <f>+'DATA Figure 6'!E20*100</f>
        <v>16.747921993994709</v>
      </c>
      <c r="C22" s="14">
        <f>+'DATA Figure 6'!F20*100</f>
        <v>15.406596131525067</v>
      </c>
    </row>
    <row r="23" spans="1:3" x14ac:dyDescent="0.3">
      <c r="A23" s="14" t="s">
        <v>48</v>
      </c>
      <c r="B23" s="14">
        <f>+'DATA Figure 6'!E21*100</f>
        <v>15.147586026710226</v>
      </c>
      <c r="C23" s="14">
        <f>+'DATA Figure 6'!F21*100</f>
        <v>17.689062882873596</v>
      </c>
    </row>
    <row r="24" spans="1:3" x14ac:dyDescent="0.3">
      <c r="A24" s="14" t="s">
        <v>49</v>
      </c>
      <c r="B24" s="14">
        <f>+'DATA Figure 6'!E22*100</f>
        <v>14.854913178964042</v>
      </c>
      <c r="C24" s="14">
        <f>+'DATA Figure 6'!F22*100</f>
        <v>20.329403381400475</v>
      </c>
    </row>
    <row r="25" spans="1:3" x14ac:dyDescent="0.3">
      <c r="A25" s="14" t="s">
        <v>50</v>
      </c>
      <c r="B25" s="14">
        <f>+'DATA Figure 6'!E23*100</f>
        <v>31.593042176507147</v>
      </c>
      <c r="C25" s="14">
        <f>+'DATA Figure 6'!F23*100</f>
        <v>27.816205663872662</v>
      </c>
    </row>
    <row r="26" spans="1:3" x14ac:dyDescent="0.3">
      <c r="A26" s="14" t="s">
        <v>51</v>
      </c>
      <c r="B26" s="14">
        <f>+'DATA Figure 6'!E24*100</f>
        <v>72.070575212825432</v>
      </c>
      <c r="C26" s="14">
        <f>+'DATA Figure 6'!F24*100</f>
        <v>28.431580234983688</v>
      </c>
    </row>
    <row r="27" spans="1:3" x14ac:dyDescent="0.3">
      <c r="A27" s="14" t="s">
        <v>52</v>
      </c>
      <c r="B27" s="14">
        <f>+'DATA Figure 6'!E25*100</f>
        <v>68.267139516784255</v>
      </c>
      <c r="C27" s="14">
        <f>+'DATA Figure 6'!F25*100</f>
        <v>25.789682886799536</v>
      </c>
    </row>
    <row r="28" spans="1:3" x14ac:dyDescent="0.3">
      <c r="A28" s="14" t="s">
        <v>53</v>
      </c>
      <c r="B28" s="14">
        <f>+'DATA Figure 6'!E26*100</f>
        <v>57.526579424109457</v>
      </c>
      <c r="C28" s="14">
        <f>+'DATA Figure 6'!F26*100</f>
        <v>25.090773840913805</v>
      </c>
    </row>
    <row r="29" spans="1:3" x14ac:dyDescent="0.3">
      <c r="A29" s="14" t="s">
        <v>54</v>
      </c>
      <c r="B29" s="14">
        <f>+'DATA Figure 6'!E27*100</f>
        <v>70.146992907947705</v>
      </c>
      <c r="C29" s="14">
        <f>+'DATA Figure 6'!F27*100</f>
        <v>28.104677721007082</v>
      </c>
    </row>
    <row r="30" spans="1:3" x14ac:dyDescent="0.3">
      <c r="A30" s="14" t="s">
        <v>55</v>
      </c>
      <c r="B30" s="14">
        <f>+'DATA Figure 6'!E28*100</f>
        <v>59.609136679634197</v>
      </c>
      <c r="C30" s="14">
        <f>+'DATA Figure 6'!F28*100</f>
        <v>29.723255515588185</v>
      </c>
    </row>
    <row r="31" spans="1:3" x14ac:dyDescent="0.3">
      <c r="A31" s="14" t="s">
        <v>56</v>
      </c>
      <c r="B31" s="14">
        <f>+'DATA Figure 6'!E29*100</f>
        <v>76.234610999052336</v>
      </c>
      <c r="C31" s="14">
        <f>+'DATA Figure 6'!F29*100</f>
        <v>34.444096126803949</v>
      </c>
    </row>
    <row r="32" spans="1:3" x14ac:dyDescent="0.3">
      <c r="A32" s="14" t="s">
        <v>57</v>
      </c>
      <c r="B32" s="14">
        <f>+'DATA Figure 6'!E30*100</f>
        <v>66.551470341594481</v>
      </c>
      <c r="C32" s="14">
        <f>+'DATA Figure 6'!F30*100</f>
        <v>31.77115572147644</v>
      </c>
    </row>
    <row r="33" spans="1:3" x14ac:dyDescent="0.3">
      <c r="A33" s="14" t="s">
        <v>58</v>
      </c>
      <c r="B33" s="14">
        <f>+'DATA Figure 6'!E31*100</f>
        <v>99.44819506320421</v>
      </c>
      <c r="C33" s="14">
        <f>+'DATA Figure 6'!F31*100</f>
        <v>42.657331396671267</v>
      </c>
    </row>
    <row r="34" spans="1:3" x14ac:dyDescent="0.3">
      <c r="A34" s="14" t="s">
        <v>59</v>
      </c>
      <c r="B34" s="14">
        <f>+'DATA Figure 6'!E32*100</f>
        <v>43.234219186439823</v>
      </c>
      <c r="C34" s="14">
        <f>+'DATA Figure 6'!F32*100</f>
        <v>30.635492201384928</v>
      </c>
    </row>
    <row r="35" spans="1:3" x14ac:dyDescent="0.3">
      <c r="A35" s="14" t="s">
        <v>60</v>
      </c>
      <c r="B35" s="14">
        <f>+'DATA Figure 6'!E33*100</f>
        <v>28.679511943267645</v>
      </c>
      <c r="C35" s="14">
        <f>+'DATA Figure 6'!F33*100</f>
        <v>26.742951309997569</v>
      </c>
    </row>
    <row r="36" spans="1:3" x14ac:dyDescent="0.3">
      <c r="A36" s="14" t="s">
        <v>61</v>
      </c>
      <c r="B36" s="14">
        <f>+'DATA Figure 6'!E34*100</f>
        <v>25.30804625773515</v>
      </c>
      <c r="C36" s="14">
        <f>+'DATA Figure 6'!F34*100</f>
        <v>27.944355784124049</v>
      </c>
    </row>
    <row r="37" spans="1:3" x14ac:dyDescent="0.3">
      <c r="A37" s="14" t="s">
        <v>62</v>
      </c>
      <c r="B37" s="14">
        <f>+'DATA Figure 6'!E35*100</f>
        <v>26.051775210477619</v>
      </c>
      <c r="C37" s="14">
        <f>+'DATA Figure 6'!F35*100</f>
        <v>30.466189086220062</v>
      </c>
    </row>
    <row r="38" spans="1:3" x14ac:dyDescent="0.3">
      <c r="A38" s="14" t="s">
        <v>63</v>
      </c>
      <c r="B38" s="14">
        <f>+'DATA Figure 6'!E36*100</f>
        <v>28.458049244370304</v>
      </c>
      <c r="C38" s="14">
        <f>+'DATA Figure 6'!F36*100</f>
        <v>33.40134505322181</v>
      </c>
    </row>
    <row r="39" spans="1:3" x14ac:dyDescent="0.3">
      <c r="A39" s="14" t="s">
        <v>64</v>
      </c>
      <c r="B39" s="14">
        <f>+'DATA Figure 6'!E37*100</f>
        <v>28.39574130027961</v>
      </c>
      <c r="C39" s="14">
        <f>+'DATA Figure 6'!F37*100</f>
        <v>33.785747168668834</v>
      </c>
    </row>
    <row r="40" spans="1:3" x14ac:dyDescent="0.3">
      <c r="A40" s="14" t="s">
        <v>65</v>
      </c>
      <c r="B40" s="14">
        <f>+'DATA Figure 6'!E38*100</f>
        <v>33.609642189168476</v>
      </c>
      <c r="C40" s="14">
        <f>+'DATA Figure 6'!F38*100</f>
        <v>39.034326699552722</v>
      </c>
    </row>
    <row r="41" spans="1:3" x14ac:dyDescent="0.3">
      <c r="A41" s="14" t="s">
        <v>66</v>
      </c>
      <c r="B41" s="14">
        <f>+'DATA Figure 6'!E39*100</f>
        <v>32.090994354237523</v>
      </c>
      <c r="C41" s="14">
        <f>+'DATA Figure 6'!F39*100</f>
        <v>36.769682744574339</v>
      </c>
    </row>
    <row r="42" spans="1:3" x14ac:dyDescent="0.3">
      <c r="A42" s="14" t="s">
        <v>67</v>
      </c>
      <c r="B42" s="14">
        <f>+'DATA Figure 6'!E40*100</f>
        <v>35.021774733940035</v>
      </c>
      <c r="C42" s="14">
        <f>+'DATA Figure 6'!F40*100</f>
        <v>38.978781591309385</v>
      </c>
    </row>
    <row r="43" spans="1:3" x14ac:dyDescent="0.3">
      <c r="A43" s="14" t="s">
        <v>68</v>
      </c>
      <c r="B43" s="14">
        <f>+'DATA Figure 6'!E41*100</f>
        <v>40.736617799153294</v>
      </c>
      <c r="C43" s="14">
        <f>+'DATA Figure 6'!F41*100</f>
        <v>43.997121676548417</v>
      </c>
    </row>
    <row r="44" spans="1:3" x14ac:dyDescent="0.3">
      <c r="A44" s="14" t="s">
        <v>69</v>
      </c>
      <c r="B44" s="14">
        <f>+'DATA Figure 6'!E42*100</f>
        <v>44.333958747547946</v>
      </c>
      <c r="C44" s="14">
        <f>+'DATA Figure 6'!F42*100</f>
        <v>46.014467251666652</v>
      </c>
    </row>
    <row r="45" spans="1:3" x14ac:dyDescent="0.3">
      <c r="A45" s="14" t="s">
        <v>70</v>
      </c>
      <c r="B45" s="14">
        <f>+'DATA Figure 6'!E43*100</f>
        <v>53.572321767208763</v>
      </c>
      <c r="C45" s="14">
        <f>+'DATA Figure 6'!F43*100</f>
        <v>53.572321767208756</v>
      </c>
    </row>
    <row r="46" spans="1:3" x14ac:dyDescent="0.3">
      <c r="A46" s="14" t="s">
        <v>71</v>
      </c>
      <c r="B46" s="14">
        <f>+'DATA Figure 6'!E44*100</f>
        <v>150.47388198264778</v>
      </c>
      <c r="C46" s="14">
        <f>+'DATA Figure 6'!F44*100</f>
        <v>80.049129871986437</v>
      </c>
    </row>
    <row r="47" spans="1:3" x14ac:dyDescent="0.3">
      <c r="A47" s="14" t="s">
        <v>72</v>
      </c>
      <c r="B47" s="14">
        <f>+'DATA Figure 6'!E45*100</f>
        <v>122.3095246151881</v>
      </c>
      <c r="C47" s="14">
        <f>+'DATA Figure 6'!F45*100</f>
        <v>72.699087432346019</v>
      </c>
    </row>
    <row r="48" spans="1:3" x14ac:dyDescent="0.3">
      <c r="A48" s="14" t="s">
        <v>73</v>
      </c>
      <c r="B48" s="14">
        <f>+'DATA Figure 6'!E46*100</f>
        <v>107.37495822352155</v>
      </c>
      <c r="C48" s="14">
        <f>+'DATA Figure 6'!F46*100</f>
        <v>65.356289285130842</v>
      </c>
    </row>
    <row r="49" spans="1:3" x14ac:dyDescent="0.3">
      <c r="A49" s="14" t="s">
        <v>74</v>
      </c>
      <c r="B49" s="14">
        <f>+'DATA Figure 6'!E47*100</f>
        <v>82.507260696384392</v>
      </c>
      <c r="C49" s="14">
        <f>+'DATA Figure 6'!F47*100</f>
        <v>60.034066342975542</v>
      </c>
    </row>
    <row r="50" spans="1:3" x14ac:dyDescent="0.3">
      <c r="A50" s="14" t="s">
        <v>75</v>
      </c>
      <c r="B50" s="14">
        <f>+'DATA Figure 6'!E48*100</f>
        <v>74.828041362601581</v>
      </c>
      <c r="C50" s="14">
        <f>+'DATA Figure 6'!F48*100</f>
        <v>53.873445467399137</v>
      </c>
    </row>
    <row r="51" spans="1:3" x14ac:dyDescent="0.3">
      <c r="A51" s="14" t="s">
        <v>76</v>
      </c>
      <c r="B51" s="14">
        <f>+'DATA Figure 6'!E49*100</f>
        <v>64.60264995862056</v>
      </c>
      <c r="C51" s="14">
        <f>+'DATA Figure 6'!F49*100</f>
        <v>49.858085187061391</v>
      </c>
    </row>
    <row r="52" spans="1:3" x14ac:dyDescent="0.3">
      <c r="A52" s="14" t="s">
        <v>77</v>
      </c>
      <c r="B52" s="14">
        <f>+'DATA Figure 6'!E50*100</f>
        <v>51.703046349437898</v>
      </c>
      <c r="C52" s="14">
        <f>+'DATA Figure 6'!F50*100</f>
        <v>45.49698256284718</v>
      </c>
    </row>
    <row r="53" spans="1:3" x14ac:dyDescent="0.3">
      <c r="A53" s="14" t="s">
        <v>78</v>
      </c>
      <c r="B53" s="14">
        <f>+'DATA Figure 6'!E51*100</f>
        <v>57.603465168606917</v>
      </c>
      <c r="C53" s="14">
        <f>+'DATA Figure 6'!F51*100</f>
        <v>48.130108417704413</v>
      </c>
    </row>
    <row r="54" spans="1:3" x14ac:dyDescent="0.3">
      <c r="A54" s="14" t="s">
        <v>79</v>
      </c>
      <c r="B54" s="14">
        <f>+'DATA Figure 6'!E52*100</f>
        <v>42.525338837512329</v>
      </c>
      <c r="C54" s="14">
        <f>+'DATA Figure 6'!F52*100</f>
        <v>39.290454613563718</v>
      </c>
    </row>
    <row r="55" spans="1:3" x14ac:dyDescent="0.3">
      <c r="A55" s="14" t="s">
        <v>80</v>
      </c>
      <c r="B55" s="14">
        <f>+'DATA Figure 6'!E53*100</f>
        <v>38.227000690697515</v>
      </c>
      <c r="C55" s="14">
        <f>+'DATA Figure 6'!F53*100</f>
        <v>38.851189343340224</v>
      </c>
    </row>
    <row r="56" spans="1:3" x14ac:dyDescent="0.3">
      <c r="A56" s="14" t="s">
        <v>81</v>
      </c>
      <c r="B56" s="14">
        <f>+'DATA Figure 6'!E54*100</f>
        <v>43.89953552420463</v>
      </c>
      <c r="C56" s="14">
        <f>+'DATA Figure 6'!F54*100</f>
        <v>43.071042112138549</v>
      </c>
    </row>
    <row r="57" spans="1:3" x14ac:dyDescent="0.3">
      <c r="A57" s="14" t="s">
        <v>82</v>
      </c>
      <c r="B57" s="14">
        <f>+'DATA Figure 6'!E55*100</f>
        <v>53.260915488205072</v>
      </c>
      <c r="C57" s="14">
        <f>+'DATA Figure 6'!F55*100</f>
        <v>45.201151748520587</v>
      </c>
    </row>
    <row r="58" spans="1:3" x14ac:dyDescent="0.3">
      <c r="A58" s="14" t="s">
        <v>83</v>
      </c>
      <c r="B58" s="14">
        <f>+'DATA Figure 6'!E56*100</f>
        <v>59.783596959504784</v>
      </c>
      <c r="C58" s="14">
        <f>+'DATA Figure 6'!F56*100</f>
        <v>45.279639033765051</v>
      </c>
    </row>
    <row r="59" spans="1:3" x14ac:dyDescent="0.3">
      <c r="A59" s="14" t="s">
        <v>84</v>
      </c>
      <c r="B59" s="14">
        <f>+'DATA Figure 6'!E57*100</f>
        <v>54.693928142729689</v>
      </c>
      <c r="C59" s="14">
        <f>+'DATA Figure 6'!F57*100</f>
        <v>43.175523996067398</v>
      </c>
    </row>
    <row r="60" spans="1:3" x14ac:dyDescent="0.3">
      <c r="A60" s="14" t="s">
        <v>85</v>
      </c>
      <c r="B60" s="14">
        <f>+'DATA Figure 6'!E58*100</f>
        <v>50.550556016472626</v>
      </c>
      <c r="C60" s="14">
        <f>+'DATA Figure 6'!F58*100</f>
        <v>47.821599997754049</v>
      </c>
    </row>
    <row r="61" spans="1:3" x14ac:dyDescent="0.3">
      <c r="A61" s="14" t="s">
        <v>86</v>
      </c>
      <c r="B61" s="14">
        <f>+'DATA Figure 6'!E59*100</f>
        <v>52.936610313476393</v>
      </c>
      <c r="C61" s="14">
        <f>+'DATA Figure 6'!F59*100</f>
        <v>52.287731474253562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Annual Data</vt:lpstr>
      <vt:lpstr>Monthly Data</vt:lpstr>
      <vt:lpstr>Figure 1</vt:lpstr>
      <vt:lpstr>Figure 2</vt:lpstr>
      <vt:lpstr>Figure 3</vt:lpstr>
      <vt:lpstr>Figure 4</vt:lpstr>
      <vt:lpstr>Figure 5</vt:lpstr>
      <vt:lpstr>DATA Figure 6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Marandino Peregalli</dc:creator>
  <cp:lastModifiedBy>16125</cp:lastModifiedBy>
  <dcterms:created xsi:type="dcterms:W3CDTF">2018-07-23T19:49:20Z</dcterms:created>
  <dcterms:modified xsi:type="dcterms:W3CDTF">2022-02-18T18:39:33Z</dcterms:modified>
</cp:coreProperties>
</file>