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91142D42-18E8-4DD3-9BBE-BF50B57FE4A2}" xr6:coauthVersionLast="47" xr6:coauthVersionMax="47" xr10:uidLastSave="{00000000-0000-0000-0000-000000000000}"/>
  <bookViews>
    <workbookView xWindow="-108" yWindow="-108" windowWidth="23256" windowHeight="12576" firstSheet="15" activeTab="3" xr2:uid="{00000000-000D-0000-FFFF-FFFF00000000}"/>
  </bookViews>
  <sheets>
    <sheet name="Data for figure 16-17" sheetId="22" r:id="rId1"/>
    <sheet name="Data for Figure 15" sheetId="20" r:id="rId2"/>
    <sheet name="Peru Extra" sheetId="7" r:id="rId3"/>
    <sheet name="Figure 1" sheetId="2" r:id="rId4"/>
    <sheet name="Figure 2" sheetId="3" r:id="rId5"/>
    <sheet name="Figure 3" sheetId="4" r:id="rId6"/>
    <sheet name="Figure 4" sheetId="6" r:id="rId7"/>
    <sheet name="Figure 5" sheetId="5" r:id="rId8"/>
    <sheet name="Figure 6" sheetId="8" r:id="rId9"/>
    <sheet name="Figure 7" sheetId="37" r:id="rId10"/>
    <sheet name="Figure 8" sheetId="10" r:id="rId11"/>
    <sheet name="Figure 9" sheetId="35" r:id="rId12"/>
    <sheet name="Figure 10" sheetId="11" r:id="rId13"/>
    <sheet name="Figure 11" sheetId="12" r:id="rId14"/>
    <sheet name="Figure 12" sheetId="13" r:id="rId15"/>
    <sheet name="Figure 13" sheetId="14" r:id="rId16"/>
    <sheet name="Figure 14" sheetId="15" r:id="rId17"/>
    <sheet name="Figure 15" sheetId="17" r:id="rId18"/>
    <sheet name="Figure 16" sheetId="18" r:id="rId19"/>
    <sheet name="Figure 17" sheetId="19" r:id="rId20"/>
    <sheet name="Figure 18" sheetId="21" r:id="rId21"/>
    <sheet name="Figure 19" sheetId="23" r:id="rId22"/>
    <sheet name="Figure 18asdf" sheetId="27" r:id="rId23"/>
    <sheet name="Data for Figure 6-9" sheetId="9" r:id="rId24"/>
    <sheet name="Peru" sheetId="1" r:id="rId25"/>
    <sheet name="Data figure 19" sheetId="25" r:id="rId26"/>
    <sheet name="Data figure 18" sheetId="26" r:id="rId27"/>
    <sheet name="csv Fig18" sheetId="29" r:id="rId28"/>
    <sheet name="csv Fig 19" sheetId="30" r:id="rId29"/>
    <sheet name="Figure 19asdf" sheetId="24" r:id="rId30"/>
    <sheet name="csv Fig 20" sheetId="31" r:id="rId31"/>
    <sheet name="Figure 20" sheetId="28" r:id="rId32"/>
    <sheet name="csv Fig 21" sheetId="32" r:id="rId33"/>
    <sheet name="Figure 21" sheetId="33" r:id="rId34"/>
    <sheet name="csv Fig 22" sheetId="34" r:id="rId35"/>
    <sheet name="DATA FIGURE 23 (7)" sheetId="36" r:id="rId36"/>
  </sheets>
  <definedNames>
    <definedName name="alpha" localSheetId="1">#REF!</definedName>
    <definedName name="alpha">#REF!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37" l="1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B30" i="37"/>
  <c r="C30" i="37"/>
  <c r="D30" i="37"/>
  <c r="B31" i="37"/>
  <c r="C31" i="37"/>
  <c r="D31" i="37"/>
  <c r="B32" i="37"/>
  <c r="C32" i="37"/>
  <c r="D32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B37" i="37"/>
  <c r="C37" i="37"/>
  <c r="D37" i="37"/>
  <c r="B38" i="37"/>
  <c r="C38" i="37"/>
  <c r="D38" i="37"/>
  <c r="B39" i="37"/>
  <c r="C39" i="37"/>
  <c r="D39" i="37"/>
  <c r="B40" i="37"/>
  <c r="C40" i="37"/>
  <c r="D40" i="37"/>
  <c r="B41" i="37"/>
  <c r="C41" i="37"/>
  <c r="D41" i="37"/>
  <c r="B42" i="37"/>
  <c r="C42" i="37"/>
  <c r="D42" i="37"/>
  <c r="B43" i="37"/>
  <c r="C43" i="37"/>
  <c r="D43" i="37"/>
  <c r="B44" i="37"/>
  <c r="C44" i="37"/>
  <c r="D44" i="37"/>
  <c r="B45" i="37"/>
  <c r="C45" i="37"/>
  <c r="D45" i="37"/>
  <c r="B46" i="37"/>
  <c r="C46" i="37"/>
  <c r="D46" i="37"/>
  <c r="B47" i="37"/>
  <c r="C47" i="37"/>
  <c r="D47" i="37"/>
  <c r="B48" i="37"/>
  <c r="C48" i="37"/>
  <c r="D48" i="37"/>
  <c r="B49" i="37"/>
  <c r="C49" i="37"/>
  <c r="D49" i="37"/>
  <c r="B50" i="37"/>
  <c r="C50" i="37"/>
  <c r="D50" i="37"/>
  <c r="B51" i="37"/>
  <c r="C51" i="37"/>
  <c r="D51" i="37"/>
  <c r="D4" i="37"/>
  <c r="C4" i="37"/>
  <c r="B4" i="37"/>
  <c r="B5" i="35" l="1"/>
  <c r="C5" i="35"/>
  <c r="B6" i="35"/>
  <c r="C6" i="35"/>
  <c r="B7" i="35"/>
  <c r="C7" i="35"/>
  <c r="B8" i="35"/>
  <c r="C8" i="35"/>
  <c r="B9" i="35"/>
  <c r="C9" i="35"/>
  <c r="B10" i="35"/>
  <c r="C10" i="35"/>
  <c r="B11" i="35"/>
  <c r="C11" i="35"/>
  <c r="B12" i="35"/>
  <c r="C12" i="35"/>
  <c r="B13" i="35"/>
  <c r="C13" i="35"/>
  <c r="B14" i="35"/>
  <c r="C14" i="35"/>
  <c r="B15" i="35"/>
  <c r="C15" i="35"/>
  <c r="B16" i="35"/>
  <c r="C16" i="35"/>
  <c r="B17" i="35"/>
  <c r="C17" i="35"/>
  <c r="B18" i="35"/>
  <c r="C18" i="35"/>
  <c r="B19" i="35"/>
  <c r="C19" i="35"/>
  <c r="B20" i="35"/>
  <c r="C20" i="35"/>
  <c r="B21" i="35"/>
  <c r="C21" i="35"/>
  <c r="B22" i="35"/>
  <c r="C22" i="35"/>
  <c r="B23" i="35"/>
  <c r="C23" i="35"/>
  <c r="B24" i="35"/>
  <c r="C24" i="35"/>
  <c r="B25" i="35"/>
  <c r="C25" i="35"/>
  <c r="B26" i="35"/>
  <c r="C26" i="35"/>
  <c r="B27" i="35"/>
  <c r="C27" i="35"/>
  <c r="B28" i="35"/>
  <c r="C28" i="35"/>
  <c r="B29" i="35"/>
  <c r="C29" i="35"/>
  <c r="B30" i="35"/>
  <c r="C30" i="35"/>
  <c r="B31" i="35"/>
  <c r="C31" i="35"/>
  <c r="B32" i="35"/>
  <c r="C32" i="35"/>
  <c r="B33" i="35"/>
  <c r="C33" i="35"/>
  <c r="B34" i="35"/>
  <c r="C34" i="35"/>
  <c r="B35" i="35"/>
  <c r="C35" i="35"/>
  <c r="B36" i="35"/>
  <c r="C36" i="35"/>
  <c r="B37" i="35"/>
  <c r="C37" i="35"/>
  <c r="B38" i="35"/>
  <c r="C38" i="35"/>
  <c r="B39" i="35"/>
  <c r="C39" i="35"/>
  <c r="B40" i="35"/>
  <c r="C40" i="35"/>
  <c r="B41" i="35"/>
  <c r="C41" i="35"/>
  <c r="B42" i="35"/>
  <c r="C42" i="35"/>
  <c r="B43" i="35"/>
  <c r="C43" i="35"/>
  <c r="B44" i="35"/>
  <c r="C44" i="35"/>
  <c r="B45" i="35"/>
  <c r="C45" i="35"/>
  <c r="B46" i="35"/>
  <c r="C46" i="35"/>
  <c r="B47" i="35"/>
  <c r="C47" i="35"/>
  <c r="B48" i="35"/>
  <c r="C48" i="35"/>
  <c r="B49" i="35"/>
  <c r="C49" i="35"/>
  <c r="B50" i="35"/>
  <c r="C50" i="35"/>
  <c r="B51" i="35"/>
  <c r="C51" i="35"/>
  <c r="C4" i="35"/>
  <c r="B4" i="35"/>
  <c r="B5" i="33"/>
  <c r="C5" i="33"/>
  <c r="D5" i="33"/>
  <c r="E5" i="33"/>
  <c r="B6" i="33"/>
  <c r="C6" i="33"/>
  <c r="D6" i="33"/>
  <c r="E6" i="33"/>
  <c r="B7" i="33"/>
  <c r="C7" i="33"/>
  <c r="D7" i="33"/>
  <c r="E7" i="33"/>
  <c r="B8" i="33"/>
  <c r="C8" i="33"/>
  <c r="D8" i="33"/>
  <c r="E8" i="33"/>
  <c r="B9" i="33"/>
  <c r="C9" i="33"/>
  <c r="D9" i="33"/>
  <c r="E9" i="33"/>
  <c r="B10" i="33"/>
  <c r="C10" i="33"/>
  <c r="D10" i="33"/>
  <c r="E10" i="33"/>
  <c r="B11" i="33"/>
  <c r="C11" i="33"/>
  <c r="D11" i="33"/>
  <c r="E11" i="33"/>
  <c r="B12" i="33"/>
  <c r="C12" i="33"/>
  <c r="D12" i="33"/>
  <c r="E12" i="33"/>
  <c r="B13" i="33"/>
  <c r="C13" i="33"/>
  <c r="D13" i="33"/>
  <c r="E13" i="33"/>
  <c r="B14" i="33"/>
  <c r="C14" i="33"/>
  <c r="D14" i="33"/>
  <c r="E14" i="33"/>
  <c r="B15" i="33"/>
  <c r="C15" i="33"/>
  <c r="D15" i="33"/>
  <c r="E15" i="33"/>
  <c r="B16" i="33"/>
  <c r="C16" i="33"/>
  <c r="D16" i="33"/>
  <c r="E16" i="33"/>
  <c r="B17" i="33"/>
  <c r="C17" i="33"/>
  <c r="D17" i="33"/>
  <c r="E17" i="33"/>
  <c r="B18" i="33"/>
  <c r="C18" i="33"/>
  <c r="D18" i="33"/>
  <c r="E18" i="33"/>
  <c r="B19" i="33"/>
  <c r="C19" i="33"/>
  <c r="D19" i="33"/>
  <c r="E19" i="33"/>
  <c r="B20" i="33"/>
  <c r="C20" i="33"/>
  <c r="D20" i="33"/>
  <c r="E20" i="33"/>
  <c r="B21" i="33"/>
  <c r="C21" i="33"/>
  <c r="D21" i="33"/>
  <c r="E21" i="33"/>
  <c r="B22" i="33"/>
  <c r="C22" i="33"/>
  <c r="D22" i="33"/>
  <c r="E22" i="33"/>
  <c r="B23" i="33"/>
  <c r="C23" i="33"/>
  <c r="D23" i="33"/>
  <c r="E23" i="33"/>
  <c r="B24" i="33"/>
  <c r="C24" i="33"/>
  <c r="D24" i="33"/>
  <c r="E24" i="33"/>
  <c r="B25" i="33"/>
  <c r="C25" i="33"/>
  <c r="D25" i="33"/>
  <c r="E25" i="33"/>
  <c r="B26" i="33"/>
  <c r="C26" i="33"/>
  <c r="D26" i="33"/>
  <c r="E26" i="33"/>
  <c r="B27" i="33"/>
  <c r="C27" i="33"/>
  <c r="D27" i="33"/>
  <c r="E27" i="33"/>
  <c r="B28" i="33"/>
  <c r="C28" i="33"/>
  <c r="D28" i="33"/>
  <c r="E28" i="33"/>
  <c r="B29" i="33"/>
  <c r="C29" i="33"/>
  <c r="D29" i="33"/>
  <c r="E29" i="33"/>
  <c r="B30" i="33"/>
  <c r="C30" i="33"/>
  <c r="D30" i="33"/>
  <c r="E30" i="33"/>
  <c r="B31" i="33"/>
  <c r="C31" i="33"/>
  <c r="D31" i="33"/>
  <c r="E31" i="33"/>
  <c r="B32" i="33"/>
  <c r="C32" i="33"/>
  <c r="D32" i="33"/>
  <c r="E32" i="33"/>
  <c r="B33" i="33"/>
  <c r="C33" i="33"/>
  <c r="D33" i="33"/>
  <c r="E33" i="33"/>
  <c r="B34" i="33"/>
  <c r="C34" i="33"/>
  <c r="D34" i="33"/>
  <c r="E34" i="33"/>
  <c r="B35" i="33"/>
  <c r="C35" i="33"/>
  <c r="D35" i="33"/>
  <c r="E35" i="33"/>
  <c r="B36" i="33"/>
  <c r="C36" i="33"/>
  <c r="D36" i="33"/>
  <c r="E36" i="33"/>
  <c r="B37" i="33"/>
  <c r="C37" i="33"/>
  <c r="D37" i="33"/>
  <c r="E37" i="33"/>
  <c r="B38" i="33"/>
  <c r="C38" i="33"/>
  <c r="D38" i="33"/>
  <c r="E38" i="33"/>
  <c r="B39" i="33"/>
  <c r="C39" i="33"/>
  <c r="D39" i="33"/>
  <c r="E39" i="33"/>
  <c r="B40" i="33"/>
  <c r="C40" i="33"/>
  <c r="D40" i="33"/>
  <c r="E40" i="33"/>
  <c r="B41" i="33"/>
  <c r="C41" i="33"/>
  <c r="D41" i="33"/>
  <c r="E41" i="33"/>
  <c r="B42" i="33"/>
  <c r="C42" i="33"/>
  <c r="D42" i="33"/>
  <c r="E42" i="33"/>
  <c r="B43" i="33"/>
  <c r="C43" i="33"/>
  <c r="D43" i="33"/>
  <c r="E43" i="33"/>
  <c r="B44" i="33"/>
  <c r="C44" i="33"/>
  <c r="D44" i="33"/>
  <c r="E44" i="33"/>
  <c r="B45" i="33"/>
  <c r="C45" i="33"/>
  <c r="D45" i="33"/>
  <c r="E45" i="33"/>
  <c r="B46" i="33"/>
  <c r="C46" i="33"/>
  <c r="D46" i="33"/>
  <c r="E46" i="33"/>
  <c r="B47" i="33"/>
  <c r="C47" i="33"/>
  <c r="D47" i="33"/>
  <c r="E47" i="33"/>
  <c r="B48" i="33"/>
  <c r="C48" i="33"/>
  <c r="D48" i="33"/>
  <c r="E48" i="33"/>
  <c r="B49" i="33"/>
  <c r="C49" i="33"/>
  <c r="D49" i="33"/>
  <c r="E49" i="33"/>
  <c r="B50" i="33"/>
  <c r="C50" i="33"/>
  <c r="D50" i="33"/>
  <c r="E50" i="33"/>
  <c r="B51" i="33"/>
  <c r="C51" i="33"/>
  <c r="D51" i="33"/>
  <c r="E51" i="33"/>
  <c r="E4" i="33"/>
  <c r="D4" i="33"/>
  <c r="C4" i="33"/>
  <c r="B4" i="33"/>
  <c r="C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B5" i="28"/>
  <c r="B6" i="28"/>
  <c r="B7" i="28"/>
  <c r="B8" i="28"/>
  <c r="B9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C4" i="28"/>
  <c r="B4" i="28"/>
  <c r="H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2" i="30"/>
  <c r="D3" i="30"/>
  <c r="D4" i="30"/>
  <c r="G4" i="30" s="1"/>
  <c r="D5" i="30"/>
  <c r="G5" i="30" s="1"/>
  <c r="D6" i="30"/>
  <c r="D7" i="30"/>
  <c r="D8" i="30"/>
  <c r="G8" i="30" s="1"/>
  <c r="D9" i="30"/>
  <c r="G9" i="30" s="1"/>
  <c r="D10" i="30"/>
  <c r="G10" i="30" s="1"/>
  <c r="D11" i="30"/>
  <c r="D12" i="30"/>
  <c r="G12" i="30" s="1"/>
  <c r="D13" i="30"/>
  <c r="G13" i="30" s="1"/>
  <c r="D14" i="30"/>
  <c r="D15" i="30"/>
  <c r="D16" i="30"/>
  <c r="G16" i="30" s="1"/>
  <c r="D17" i="30"/>
  <c r="G17" i="30" s="1"/>
  <c r="D18" i="30"/>
  <c r="G18" i="30" s="1"/>
  <c r="D19" i="30"/>
  <c r="D20" i="30"/>
  <c r="G20" i="30" s="1"/>
  <c r="D21" i="30"/>
  <c r="G21" i="30" s="1"/>
  <c r="D22" i="30"/>
  <c r="D23" i="30"/>
  <c r="D24" i="30"/>
  <c r="G24" i="30" s="1"/>
  <c r="D25" i="30"/>
  <c r="G25" i="30" s="1"/>
  <c r="D26" i="30"/>
  <c r="G26" i="30" s="1"/>
  <c r="D27" i="30"/>
  <c r="D28" i="30"/>
  <c r="G28" i="30" s="1"/>
  <c r="D29" i="30"/>
  <c r="G29" i="30" s="1"/>
  <c r="D30" i="30"/>
  <c r="D31" i="30"/>
  <c r="D32" i="30"/>
  <c r="G32" i="30" s="1"/>
  <c r="D33" i="30"/>
  <c r="G33" i="30" s="1"/>
  <c r="D34" i="30"/>
  <c r="G34" i="30" s="1"/>
  <c r="D35" i="30"/>
  <c r="D36" i="30"/>
  <c r="G36" i="30" s="1"/>
  <c r="D37" i="30"/>
  <c r="G37" i="30" s="1"/>
  <c r="D38" i="30"/>
  <c r="D39" i="30"/>
  <c r="D40" i="30"/>
  <c r="G40" i="30" s="1"/>
  <c r="D41" i="30"/>
  <c r="G41" i="30" s="1"/>
  <c r="D42" i="30"/>
  <c r="G42" i="30" s="1"/>
  <c r="D43" i="30"/>
  <c r="D44" i="30"/>
  <c r="G44" i="30" s="1"/>
  <c r="D45" i="30"/>
  <c r="G45" i="30" s="1"/>
  <c r="D46" i="30"/>
  <c r="D47" i="30"/>
  <c r="G47" i="30" s="1"/>
  <c r="D48" i="30"/>
  <c r="G48" i="30" s="1"/>
  <c r="D49" i="30"/>
  <c r="G49" i="30" s="1"/>
  <c r="D2" i="30"/>
  <c r="G2" i="30" s="1"/>
  <c r="G46" i="30"/>
  <c r="G43" i="30"/>
  <c r="G39" i="30"/>
  <c r="G38" i="30"/>
  <c r="G35" i="30"/>
  <c r="G31" i="30"/>
  <c r="G30" i="30"/>
  <c r="G27" i="30"/>
  <c r="G23" i="30"/>
  <c r="G22" i="30"/>
  <c r="G19" i="30"/>
  <c r="G15" i="30"/>
  <c r="G14" i="30"/>
  <c r="G11" i="30"/>
  <c r="G7" i="30"/>
  <c r="G6" i="30"/>
  <c r="G3" i="30"/>
  <c r="H3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2" i="29"/>
  <c r="G22" i="29"/>
  <c r="G23" i="29"/>
  <c r="G39" i="29"/>
  <c r="D3" i="29"/>
  <c r="G3" i="29" s="1"/>
  <c r="D4" i="29"/>
  <c r="G4" i="29" s="1"/>
  <c r="D5" i="29"/>
  <c r="G5" i="29" s="1"/>
  <c r="D6" i="29"/>
  <c r="G6" i="29" s="1"/>
  <c r="D7" i="29"/>
  <c r="G7" i="29" s="1"/>
  <c r="D8" i="29"/>
  <c r="G8" i="29" s="1"/>
  <c r="D9" i="29"/>
  <c r="G9" i="29" s="1"/>
  <c r="D10" i="29"/>
  <c r="G10" i="29" s="1"/>
  <c r="D11" i="29"/>
  <c r="G11" i="29" s="1"/>
  <c r="D12" i="29"/>
  <c r="G12" i="29" s="1"/>
  <c r="D13" i="29"/>
  <c r="G13" i="29" s="1"/>
  <c r="D14" i="29"/>
  <c r="G14" i="29" s="1"/>
  <c r="D15" i="29"/>
  <c r="G15" i="29" s="1"/>
  <c r="D16" i="29"/>
  <c r="G16" i="29" s="1"/>
  <c r="D17" i="29"/>
  <c r="G17" i="29" s="1"/>
  <c r="D18" i="29"/>
  <c r="G18" i="29" s="1"/>
  <c r="D19" i="29"/>
  <c r="G19" i="29" s="1"/>
  <c r="D20" i="29"/>
  <c r="G20" i="29" s="1"/>
  <c r="D21" i="29"/>
  <c r="G21" i="29" s="1"/>
  <c r="D22" i="29"/>
  <c r="D23" i="29"/>
  <c r="D24" i="29"/>
  <c r="G24" i="29" s="1"/>
  <c r="D25" i="29"/>
  <c r="G25" i="29" s="1"/>
  <c r="D26" i="29"/>
  <c r="G26" i="29" s="1"/>
  <c r="D27" i="29"/>
  <c r="G27" i="29" s="1"/>
  <c r="D28" i="29"/>
  <c r="G28" i="29" s="1"/>
  <c r="D29" i="29"/>
  <c r="G29" i="29" s="1"/>
  <c r="D30" i="29"/>
  <c r="G30" i="29" s="1"/>
  <c r="D31" i="29"/>
  <c r="G31" i="29" s="1"/>
  <c r="D32" i="29"/>
  <c r="G32" i="29" s="1"/>
  <c r="D33" i="29"/>
  <c r="G33" i="29" s="1"/>
  <c r="D34" i="29"/>
  <c r="G34" i="29" s="1"/>
  <c r="D35" i="29"/>
  <c r="G35" i="29" s="1"/>
  <c r="D36" i="29"/>
  <c r="G36" i="29" s="1"/>
  <c r="D37" i="29"/>
  <c r="G37" i="29" s="1"/>
  <c r="D38" i="29"/>
  <c r="G38" i="29" s="1"/>
  <c r="D39" i="29"/>
  <c r="D40" i="29"/>
  <c r="G40" i="29" s="1"/>
  <c r="D41" i="29"/>
  <c r="G41" i="29" s="1"/>
  <c r="D42" i="29"/>
  <c r="G42" i="29" s="1"/>
  <c r="D43" i="29"/>
  <c r="G43" i="29" s="1"/>
  <c r="D44" i="29"/>
  <c r="G44" i="29" s="1"/>
  <c r="D45" i="29"/>
  <c r="G45" i="29" s="1"/>
  <c r="D46" i="29"/>
  <c r="G46" i="29" s="1"/>
  <c r="D47" i="29"/>
  <c r="G47" i="29" s="1"/>
  <c r="D48" i="29"/>
  <c r="G48" i="29" s="1"/>
  <c r="D49" i="29"/>
  <c r="G49" i="29" s="1"/>
  <c r="D2" i="29"/>
  <c r="G2" i="29" s="1"/>
  <c r="J50" i="26" l="1"/>
  <c r="I50" i="26"/>
  <c r="D50" i="26"/>
  <c r="C50" i="26"/>
  <c r="B50" i="26"/>
  <c r="G50" i="26" s="1"/>
  <c r="J49" i="26"/>
  <c r="I49" i="26"/>
  <c r="D49" i="26"/>
  <c r="H49" i="26" s="1"/>
  <c r="C49" i="26"/>
  <c r="B49" i="26"/>
  <c r="J48" i="26"/>
  <c r="I48" i="26"/>
  <c r="D48" i="26"/>
  <c r="C48" i="26"/>
  <c r="F48" i="26" s="1"/>
  <c r="B48" i="26"/>
  <c r="G48" i="26" s="1"/>
  <c r="J47" i="26"/>
  <c r="I47" i="26"/>
  <c r="D47" i="26"/>
  <c r="H47" i="26" s="1"/>
  <c r="C47" i="26"/>
  <c r="B47" i="26"/>
  <c r="J46" i="26"/>
  <c r="I46" i="26"/>
  <c r="D46" i="26"/>
  <c r="C46" i="26"/>
  <c r="B46" i="26"/>
  <c r="G46" i="26" s="1"/>
  <c r="J45" i="26"/>
  <c r="I45" i="26"/>
  <c r="D45" i="26"/>
  <c r="H45" i="26" s="1"/>
  <c r="C45" i="26"/>
  <c r="B45" i="26"/>
  <c r="J44" i="26"/>
  <c r="I44" i="26"/>
  <c r="D44" i="26"/>
  <c r="C44" i="26"/>
  <c r="B44" i="26"/>
  <c r="G44" i="26" s="1"/>
  <c r="K43" i="26"/>
  <c r="J43" i="26"/>
  <c r="I43" i="26"/>
  <c r="D43" i="26"/>
  <c r="H43" i="26" s="1"/>
  <c r="C43" i="26"/>
  <c r="B43" i="26"/>
  <c r="J42" i="26"/>
  <c r="I42" i="26"/>
  <c r="D42" i="26"/>
  <c r="C42" i="26"/>
  <c r="B42" i="26"/>
  <c r="G42" i="26" s="1"/>
  <c r="J41" i="26"/>
  <c r="I41" i="26"/>
  <c r="D41" i="26"/>
  <c r="H41" i="26" s="1"/>
  <c r="C41" i="26"/>
  <c r="B41" i="26"/>
  <c r="J40" i="26"/>
  <c r="I40" i="26"/>
  <c r="D40" i="26"/>
  <c r="C40" i="26"/>
  <c r="B40" i="26"/>
  <c r="G40" i="26" s="1"/>
  <c r="J39" i="26"/>
  <c r="I39" i="26"/>
  <c r="D39" i="26"/>
  <c r="H39" i="26" s="1"/>
  <c r="C39" i="26"/>
  <c r="B39" i="26"/>
  <c r="J38" i="26"/>
  <c r="I38" i="26"/>
  <c r="D38" i="26"/>
  <c r="C38" i="26"/>
  <c r="B38" i="26"/>
  <c r="G38" i="26" s="1"/>
  <c r="K37" i="26"/>
  <c r="J37" i="26"/>
  <c r="I37" i="26"/>
  <c r="D37" i="26"/>
  <c r="H37" i="26" s="1"/>
  <c r="C37" i="26"/>
  <c r="B37" i="26"/>
  <c r="J36" i="26"/>
  <c r="I36" i="26"/>
  <c r="D36" i="26"/>
  <c r="C36" i="26"/>
  <c r="B36" i="26"/>
  <c r="G36" i="26" s="1"/>
  <c r="J35" i="26"/>
  <c r="I35" i="26"/>
  <c r="D35" i="26"/>
  <c r="H35" i="26" s="1"/>
  <c r="C35" i="26"/>
  <c r="B35" i="26"/>
  <c r="K34" i="26"/>
  <c r="J34" i="26"/>
  <c r="I34" i="26"/>
  <c r="D34" i="26"/>
  <c r="C34" i="26"/>
  <c r="B34" i="26"/>
  <c r="G34" i="26" s="1"/>
  <c r="J33" i="26"/>
  <c r="I33" i="26"/>
  <c r="D33" i="26"/>
  <c r="H33" i="26" s="1"/>
  <c r="C33" i="26"/>
  <c r="B33" i="26"/>
  <c r="J32" i="26"/>
  <c r="I32" i="26"/>
  <c r="D32" i="26"/>
  <c r="H32" i="26" s="1"/>
  <c r="C32" i="26"/>
  <c r="B32" i="26"/>
  <c r="G32" i="26" s="1"/>
  <c r="J31" i="26"/>
  <c r="I31" i="26"/>
  <c r="D31" i="26"/>
  <c r="H31" i="26" s="1"/>
  <c r="C31" i="26"/>
  <c r="B31" i="26"/>
  <c r="E31" i="26" s="1"/>
  <c r="J30" i="26"/>
  <c r="I30" i="26"/>
  <c r="D30" i="26"/>
  <c r="H30" i="26" s="1"/>
  <c r="C30" i="26"/>
  <c r="B30" i="26"/>
  <c r="G30" i="26" s="1"/>
  <c r="J29" i="26"/>
  <c r="I29" i="26"/>
  <c r="D29" i="26"/>
  <c r="H29" i="26" s="1"/>
  <c r="C29" i="26"/>
  <c r="B29" i="26"/>
  <c r="J28" i="26"/>
  <c r="I28" i="26"/>
  <c r="D28" i="26"/>
  <c r="H28" i="26" s="1"/>
  <c r="C28" i="26"/>
  <c r="B28" i="26"/>
  <c r="G28" i="26" s="1"/>
  <c r="J27" i="26"/>
  <c r="I27" i="26"/>
  <c r="D27" i="26"/>
  <c r="H27" i="26" s="1"/>
  <c r="C27" i="26"/>
  <c r="B27" i="26"/>
  <c r="J26" i="26"/>
  <c r="I26" i="26"/>
  <c r="D26" i="26"/>
  <c r="H26" i="26" s="1"/>
  <c r="C26" i="26"/>
  <c r="B26" i="26"/>
  <c r="G26" i="26" s="1"/>
  <c r="J25" i="26"/>
  <c r="I25" i="26"/>
  <c r="D25" i="26"/>
  <c r="H25" i="26" s="1"/>
  <c r="C25" i="26"/>
  <c r="F25" i="26" s="1"/>
  <c r="B25" i="26"/>
  <c r="E25" i="26" s="1"/>
  <c r="J24" i="26"/>
  <c r="I24" i="26"/>
  <c r="D24" i="26"/>
  <c r="H24" i="26" s="1"/>
  <c r="C24" i="26"/>
  <c r="F24" i="26" s="1"/>
  <c r="B24" i="26"/>
  <c r="G24" i="26" s="1"/>
  <c r="J23" i="26"/>
  <c r="I23" i="26"/>
  <c r="D23" i="26"/>
  <c r="H23" i="26" s="1"/>
  <c r="C23" i="26"/>
  <c r="B23" i="26"/>
  <c r="E23" i="26" s="1"/>
  <c r="J22" i="26"/>
  <c r="I22" i="26"/>
  <c r="D22" i="26"/>
  <c r="H22" i="26" s="1"/>
  <c r="C22" i="26"/>
  <c r="B22" i="26"/>
  <c r="G22" i="26" s="1"/>
  <c r="J21" i="26"/>
  <c r="I21" i="26"/>
  <c r="D21" i="26"/>
  <c r="H21" i="26" s="1"/>
  <c r="C21" i="26"/>
  <c r="F21" i="26" s="1"/>
  <c r="B21" i="26"/>
  <c r="J20" i="26"/>
  <c r="I20" i="26"/>
  <c r="D20" i="26"/>
  <c r="C20" i="26"/>
  <c r="B20" i="26"/>
  <c r="G20" i="26" s="1"/>
  <c r="J19" i="26"/>
  <c r="I19" i="26"/>
  <c r="D19" i="26"/>
  <c r="H19" i="26" s="1"/>
  <c r="C19" i="26"/>
  <c r="F19" i="26" s="1"/>
  <c r="B19" i="26"/>
  <c r="K18" i="26"/>
  <c r="J18" i="26"/>
  <c r="I18" i="26"/>
  <c r="D18" i="26"/>
  <c r="H18" i="26" s="1"/>
  <c r="C18" i="26"/>
  <c r="B18" i="26"/>
  <c r="G18" i="26" s="1"/>
  <c r="J17" i="26"/>
  <c r="I17" i="26"/>
  <c r="D17" i="26"/>
  <c r="H17" i="26" s="1"/>
  <c r="C17" i="26"/>
  <c r="B17" i="26"/>
  <c r="J16" i="26"/>
  <c r="I16" i="26"/>
  <c r="D16" i="26"/>
  <c r="H16" i="26" s="1"/>
  <c r="C16" i="26"/>
  <c r="B16" i="26"/>
  <c r="G16" i="26" s="1"/>
  <c r="J15" i="26"/>
  <c r="I15" i="26"/>
  <c r="D15" i="26"/>
  <c r="H15" i="26" s="1"/>
  <c r="C15" i="26"/>
  <c r="B15" i="26"/>
  <c r="J14" i="26"/>
  <c r="I14" i="26"/>
  <c r="L14" i="26" s="1"/>
  <c r="D14" i="26"/>
  <c r="H14" i="26" s="1"/>
  <c r="C14" i="26"/>
  <c r="B14" i="26"/>
  <c r="G14" i="26" s="1"/>
  <c r="J13" i="26"/>
  <c r="I13" i="26"/>
  <c r="D13" i="26"/>
  <c r="H13" i="26" s="1"/>
  <c r="C13" i="26"/>
  <c r="B13" i="26"/>
  <c r="J12" i="26"/>
  <c r="I12" i="26"/>
  <c r="D12" i="26"/>
  <c r="H12" i="26" s="1"/>
  <c r="C12" i="26"/>
  <c r="B12" i="26"/>
  <c r="G12" i="26" s="1"/>
  <c r="J11" i="26"/>
  <c r="I11" i="26"/>
  <c r="D11" i="26"/>
  <c r="H11" i="26" s="1"/>
  <c r="C11" i="26"/>
  <c r="F11" i="26" s="1"/>
  <c r="B11" i="26"/>
  <c r="J10" i="26"/>
  <c r="I10" i="26"/>
  <c r="D10" i="26"/>
  <c r="H10" i="26" s="1"/>
  <c r="C10" i="26"/>
  <c r="B10" i="26"/>
  <c r="G10" i="26" s="1"/>
  <c r="J9" i="26"/>
  <c r="I9" i="26"/>
  <c r="D9" i="26"/>
  <c r="H9" i="26" s="1"/>
  <c r="C9" i="26"/>
  <c r="B9" i="26"/>
  <c r="J8" i="26"/>
  <c r="I8" i="26"/>
  <c r="E8" i="26"/>
  <c r="D8" i="26"/>
  <c r="H8" i="26" s="1"/>
  <c r="C8" i="26"/>
  <c r="B8" i="26"/>
  <c r="G8" i="26" s="1"/>
  <c r="J7" i="26"/>
  <c r="I7" i="26"/>
  <c r="D7" i="26"/>
  <c r="H7" i="26" s="1"/>
  <c r="C7" i="26"/>
  <c r="B7" i="26"/>
  <c r="G7" i="26" s="1"/>
  <c r="J6" i="26"/>
  <c r="I6" i="26"/>
  <c r="D6" i="26"/>
  <c r="H6" i="26" s="1"/>
  <c r="C6" i="26"/>
  <c r="B6" i="26"/>
  <c r="G6" i="26" s="1"/>
  <c r="J5" i="26"/>
  <c r="I5" i="26"/>
  <c r="D5" i="26"/>
  <c r="H5" i="26" s="1"/>
  <c r="C5" i="26"/>
  <c r="B5" i="26"/>
  <c r="G5" i="26" s="1"/>
  <c r="J4" i="26"/>
  <c r="I4" i="26"/>
  <c r="E4" i="26"/>
  <c r="D4" i="26"/>
  <c r="H4" i="26" s="1"/>
  <c r="C4" i="26"/>
  <c r="B4" i="26"/>
  <c r="G4" i="26" s="1"/>
  <c r="J3" i="26"/>
  <c r="I3" i="26"/>
  <c r="D3" i="26"/>
  <c r="N3" i="26" s="1"/>
  <c r="C3" i="26"/>
  <c r="B3" i="26"/>
  <c r="G3" i="26" s="1"/>
  <c r="C60" i="9"/>
  <c r="K50" i="26" s="1"/>
  <c r="L50" i="26" s="1"/>
  <c r="C59" i="9"/>
  <c r="K49" i="26" s="1"/>
  <c r="C58" i="9"/>
  <c r="K48" i="25" s="1"/>
  <c r="C57" i="9"/>
  <c r="C56" i="9"/>
  <c r="K46" i="26" s="1"/>
  <c r="C55" i="9"/>
  <c r="K45" i="26" s="1"/>
  <c r="C54" i="9"/>
  <c r="C53" i="9"/>
  <c r="K43" i="25" s="1"/>
  <c r="C52" i="9"/>
  <c r="K42" i="26" s="1"/>
  <c r="C51" i="9"/>
  <c r="K41" i="26" s="1"/>
  <c r="C50" i="9"/>
  <c r="K40" i="26" s="1"/>
  <c r="C49" i="9"/>
  <c r="C48" i="9"/>
  <c r="K38" i="26" s="1"/>
  <c r="L38" i="26" s="1"/>
  <c r="C47" i="9"/>
  <c r="C46" i="9"/>
  <c r="K36" i="26" s="1"/>
  <c r="L36" i="26" s="1"/>
  <c r="C45" i="9"/>
  <c r="K35" i="25" s="1"/>
  <c r="C44" i="9"/>
  <c r="C43" i="9"/>
  <c r="K33" i="26" s="1"/>
  <c r="C42" i="9"/>
  <c r="K32" i="25" s="1"/>
  <c r="C41" i="9"/>
  <c r="C40" i="9"/>
  <c r="K30" i="26" s="1"/>
  <c r="C39" i="9"/>
  <c r="K29" i="26" s="1"/>
  <c r="L29" i="26" s="1"/>
  <c r="C38" i="9"/>
  <c r="C37" i="9"/>
  <c r="K27" i="25" s="1"/>
  <c r="C36" i="9"/>
  <c r="K26" i="26" s="1"/>
  <c r="C35" i="9"/>
  <c r="K25" i="26" s="1"/>
  <c r="L25" i="26" s="1"/>
  <c r="C34" i="9"/>
  <c r="K24" i="26" s="1"/>
  <c r="C33" i="9"/>
  <c r="C32" i="9"/>
  <c r="K22" i="26" s="1"/>
  <c r="C31" i="9"/>
  <c r="K21" i="26" s="1"/>
  <c r="C30" i="9"/>
  <c r="K20" i="26" s="1"/>
  <c r="C29" i="9"/>
  <c r="K19" i="25" s="1"/>
  <c r="C28" i="9"/>
  <c r="C27" i="9"/>
  <c r="K17" i="26" s="1"/>
  <c r="L17" i="26" s="1"/>
  <c r="C26" i="9"/>
  <c r="K16" i="25" s="1"/>
  <c r="C25" i="9"/>
  <c r="C24" i="9"/>
  <c r="K14" i="26" s="1"/>
  <c r="C23" i="9"/>
  <c r="K13" i="26" s="1"/>
  <c r="L13" i="26" s="1"/>
  <c r="C22" i="9"/>
  <c r="K12" i="25" s="1"/>
  <c r="C21" i="9"/>
  <c r="C20" i="9"/>
  <c r="K10" i="26" s="1"/>
  <c r="C19" i="9"/>
  <c r="K9" i="26" s="1"/>
  <c r="L9" i="26" s="1"/>
  <c r="C18" i="9"/>
  <c r="K8" i="26" s="1"/>
  <c r="C17" i="9"/>
  <c r="K7" i="25" s="1"/>
  <c r="C16" i="9"/>
  <c r="K6" i="26" s="1"/>
  <c r="C15" i="9"/>
  <c r="K5" i="26" s="1"/>
  <c r="L5" i="26" s="1"/>
  <c r="C14" i="9"/>
  <c r="K4" i="26" s="1"/>
  <c r="C13" i="9"/>
  <c r="K3" i="25" s="1"/>
  <c r="C12" i="9"/>
  <c r="C11" i="9"/>
  <c r="C10" i="9"/>
  <c r="C9" i="9"/>
  <c r="C8" i="9"/>
  <c r="C7" i="9"/>
  <c r="C6" i="9"/>
  <c r="C5" i="9"/>
  <c r="C4" i="9"/>
  <c r="C3" i="9"/>
  <c r="L6" i="25"/>
  <c r="L5" i="25"/>
  <c r="I3" i="25"/>
  <c r="K50" i="25"/>
  <c r="K49" i="25"/>
  <c r="K46" i="25"/>
  <c r="K45" i="25"/>
  <c r="K42" i="25"/>
  <c r="K41" i="25"/>
  <c r="K40" i="25"/>
  <c r="K38" i="25"/>
  <c r="K37" i="25"/>
  <c r="K36" i="25"/>
  <c r="K34" i="25"/>
  <c r="K33" i="25"/>
  <c r="K30" i="25"/>
  <c r="K29" i="25"/>
  <c r="K26" i="25"/>
  <c r="K25" i="25"/>
  <c r="K22" i="25"/>
  <c r="K21" i="25"/>
  <c r="K20" i="25"/>
  <c r="K18" i="25"/>
  <c r="K17" i="25"/>
  <c r="K14" i="25"/>
  <c r="K13" i="25"/>
  <c r="K10" i="25"/>
  <c r="K9" i="25"/>
  <c r="K6" i="25"/>
  <c r="K5" i="25"/>
  <c r="K4" i="25"/>
  <c r="J4" i="25"/>
  <c r="J5" i="25"/>
  <c r="J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3" i="25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H10" i="25"/>
  <c r="D4" i="25"/>
  <c r="H4" i="25" s="1"/>
  <c r="D5" i="25"/>
  <c r="H5" i="25" s="1"/>
  <c r="D6" i="25"/>
  <c r="H6" i="25" s="1"/>
  <c r="D7" i="25"/>
  <c r="H7" i="25" s="1"/>
  <c r="D8" i="25"/>
  <c r="H8" i="25" s="1"/>
  <c r="D9" i="25"/>
  <c r="H9" i="25" s="1"/>
  <c r="D10" i="25"/>
  <c r="D11" i="25"/>
  <c r="H11" i="25" s="1"/>
  <c r="D12" i="25"/>
  <c r="H12" i="25" s="1"/>
  <c r="D13" i="25"/>
  <c r="H13" i="25" s="1"/>
  <c r="D14" i="25"/>
  <c r="H14" i="25" s="1"/>
  <c r="D15" i="25"/>
  <c r="H15" i="25" s="1"/>
  <c r="D16" i="25"/>
  <c r="H16" i="25" s="1"/>
  <c r="D17" i="25"/>
  <c r="H17" i="25" s="1"/>
  <c r="D18" i="25"/>
  <c r="H18" i="25" s="1"/>
  <c r="D19" i="25"/>
  <c r="H19" i="25" s="1"/>
  <c r="D20" i="25"/>
  <c r="H20" i="25" s="1"/>
  <c r="D21" i="25"/>
  <c r="H21" i="25" s="1"/>
  <c r="D22" i="25"/>
  <c r="H22" i="25" s="1"/>
  <c r="D23" i="25"/>
  <c r="H23" i="25" s="1"/>
  <c r="D24" i="25"/>
  <c r="H24" i="25" s="1"/>
  <c r="D25" i="25"/>
  <c r="H25" i="25" s="1"/>
  <c r="D26" i="25"/>
  <c r="H26" i="25" s="1"/>
  <c r="D27" i="25"/>
  <c r="H27" i="25" s="1"/>
  <c r="D28" i="25"/>
  <c r="H28" i="25" s="1"/>
  <c r="D29" i="25"/>
  <c r="H29" i="25" s="1"/>
  <c r="D30" i="25"/>
  <c r="H30" i="25" s="1"/>
  <c r="D31" i="25"/>
  <c r="H31" i="25" s="1"/>
  <c r="D32" i="25"/>
  <c r="H32" i="25" s="1"/>
  <c r="D33" i="25"/>
  <c r="H33" i="25" s="1"/>
  <c r="D34" i="25"/>
  <c r="H34" i="25" s="1"/>
  <c r="D35" i="25"/>
  <c r="H35" i="25" s="1"/>
  <c r="D36" i="25"/>
  <c r="H36" i="25" s="1"/>
  <c r="D37" i="25"/>
  <c r="H37" i="25" s="1"/>
  <c r="D38" i="25"/>
  <c r="H38" i="25" s="1"/>
  <c r="D39" i="25"/>
  <c r="H39" i="25" s="1"/>
  <c r="D40" i="25"/>
  <c r="H40" i="25" s="1"/>
  <c r="D41" i="25"/>
  <c r="H41" i="25" s="1"/>
  <c r="D42" i="25"/>
  <c r="H42" i="25" s="1"/>
  <c r="D43" i="25"/>
  <c r="H43" i="25" s="1"/>
  <c r="D44" i="25"/>
  <c r="H44" i="25" s="1"/>
  <c r="D45" i="25"/>
  <c r="H45" i="25" s="1"/>
  <c r="D46" i="25"/>
  <c r="H46" i="25" s="1"/>
  <c r="D47" i="25"/>
  <c r="H47" i="25" s="1"/>
  <c r="D48" i="25"/>
  <c r="H48" i="25" s="1"/>
  <c r="D49" i="25"/>
  <c r="H49" i="25" s="1"/>
  <c r="D50" i="25"/>
  <c r="H50" i="25" s="1"/>
  <c r="D3" i="25"/>
  <c r="H3" i="25" s="1"/>
  <c r="C3" i="25"/>
  <c r="C4" i="25"/>
  <c r="C5" i="25"/>
  <c r="C6" i="25"/>
  <c r="C7" i="25"/>
  <c r="C8" i="25"/>
  <c r="C9" i="25"/>
  <c r="C10" i="25"/>
  <c r="F10" i="25" s="1"/>
  <c r="C11" i="25"/>
  <c r="C12" i="25"/>
  <c r="C13" i="25"/>
  <c r="C14" i="25"/>
  <c r="C15" i="25"/>
  <c r="C16" i="25"/>
  <c r="C17" i="25"/>
  <c r="C18" i="25"/>
  <c r="F18" i="25" s="1"/>
  <c r="C19" i="25"/>
  <c r="C20" i="25"/>
  <c r="C21" i="25"/>
  <c r="C22" i="25"/>
  <c r="C23" i="25"/>
  <c r="C24" i="25"/>
  <c r="C25" i="25"/>
  <c r="C26" i="25"/>
  <c r="F26" i="25" s="1"/>
  <c r="C27" i="25"/>
  <c r="C28" i="25"/>
  <c r="C29" i="25"/>
  <c r="C30" i="25"/>
  <c r="C31" i="25"/>
  <c r="C32" i="25"/>
  <c r="C33" i="25"/>
  <c r="C34" i="25"/>
  <c r="F34" i="25" s="1"/>
  <c r="C35" i="25"/>
  <c r="C36" i="25"/>
  <c r="C37" i="25"/>
  <c r="C38" i="25"/>
  <c r="C39" i="25"/>
  <c r="C40" i="25"/>
  <c r="C41" i="25"/>
  <c r="C42" i="25"/>
  <c r="F42" i="25" s="1"/>
  <c r="C43" i="25"/>
  <c r="C44" i="25"/>
  <c r="C45" i="25"/>
  <c r="C46" i="25"/>
  <c r="C47" i="25"/>
  <c r="C48" i="25"/>
  <c r="C49" i="25"/>
  <c r="C50" i="25"/>
  <c r="F50" i="25" s="1"/>
  <c r="B4" i="25"/>
  <c r="G4" i="25" s="1"/>
  <c r="B5" i="25"/>
  <c r="E5" i="25" s="1"/>
  <c r="B6" i="24" s="1"/>
  <c r="E4" i="30" s="1"/>
  <c r="I4" i="30" s="1"/>
  <c r="B6" i="25"/>
  <c r="G6" i="25" s="1"/>
  <c r="B7" i="25"/>
  <c r="G7" i="25" s="1"/>
  <c r="B8" i="25"/>
  <c r="G8" i="25" s="1"/>
  <c r="B9" i="25"/>
  <c r="B10" i="25"/>
  <c r="G10" i="25" s="1"/>
  <c r="B11" i="25"/>
  <c r="G11" i="25" s="1"/>
  <c r="B12" i="25"/>
  <c r="G12" i="25" s="1"/>
  <c r="B13" i="25"/>
  <c r="B14" i="25"/>
  <c r="G14" i="25" s="1"/>
  <c r="B15" i="25"/>
  <c r="G15" i="25" s="1"/>
  <c r="B16" i="25"/>
  <c r="B17" i="25"/>
  <c r="B18" i="25"/>
  <c r="G18" i="25" s="1"/>
  <c r="B19" i="25"/>
  <c r="G19" i="25" s="1"/>
  <c r="B20" i="25"/>
  <c r="G20" i="25" s="1"/>
  <c r="B21" i="25"/>
  <c r="B22" i="25"/>
  <c r="G22" i="25" s="1"/>
  <c r="B23" i="25"/>
  <c r="G23" i="25" s="1"/>
  <c r="B24" i="25"/>
  <c r="G24" i="25" s="1"/>
  <c r="B25" i="25"/>
  <c r="B26" i="25"/>
  <c r="G26" i="25" s="1"/>
  <c r="B27" i="25"/>
  <c r="G27" i="25" s="1"/>
  <c r="B28" i="25"/>
  <c r="G28" i="25" s="1"/>
  <c r="B29" i="25"/>
  <c r="B30" i="25"/>
  <c r="G30" i="25" s="1"/>
  <c r="B31" i="25"/>
  <c r="G31" i="25" s="1"/>
  <c r="B32" i="25"/>
  <c r="E32" i="25" s="1"/>
  <c r="B33" i="27" s="1"/>
  <c r="E31" i="29" s="1"/>
  <c r="B33" i="25"/>
  <c r="B34" i="25"/>
  <c r="G34" i="25" s="1"/>
  <c r="B35" i="25"/>
  <c r="G35" i="25" s="1"/>
  <c r="B36" i="25"/>
  <c r="G36" i="25" s="1"/>
  <c r="B37" i="25"/>
  <c r="B38" i="25"/>
  <c r="G38" i="25" s="1"/>
  <c r="B39" i="25"/>
  <c r="G39" i="25" s="1"/>
  <c r="B40" i="25"/>
  <c r="G40" i="25" s="1"/>
  <c r="B41" i="25"/>
  <c r="B42" i="25"/>
  <c r="G42" i="25" s="1"/>
  <c r="B43" i="25"/>
  <c r="G43" i="25" s="1"/>
  <c r="B44" i="25"/>
  <c r="G44" i="25" s="1"/>
  <c r="B45" i="25"/>
  <c r="B46" i="25"/>
  <c r="G46" i="25" s="1"/>
  <c r="B47" i="25"/>
  <c r="G47" i="25" s="1"/>
  <c r="B48" i="25"/>
  <c r="G48" i="25" s="1"/>
  <c r="B49" i="25"/>
  <c r="B50" i="25"/>
  <c r="G50" i="25" s="1"/>
  <c r="B3" i="25"/>
  <c r="E3" i="25" s="1"/>
  <c r="L40" i="26" l="1"/>
  <c r="L34" i="26"/>
  <c r="F32" i="25"/>
  <c r="K3" i="26"/>
  <c r="L3" i="26" s="1"/>
  <c r="F5" i="26"/>
  <c r="K7" i="26"/>
  <c r="L7" i="26" s="1"/>
  <c r="F9" i="26"/>
  <c r="F29" i="26"/>
  <c r="L30" i="26"/>
  <c r="F32" i="26"/>
  <c r="K27" i="26"/>
  <c r="L27" i="26" s="1"/>
  <c r="F50" i="26"/>
  <c r="F17" i="26"/>
  <c r="F46" i="25"/>
  <c r="F38" i="25"/>
  <c r="F30" i="25"/>
  <c r="F22" i="25"/>
  <c r="F14" i="25"/>
  <c r="F6" i="25"/>
  <c r="K8" i="25"/>
  <c r="E11" i="26"/>
  <c r="K48" i="26"/>
  <c r="L48" i="26" s="1"/>
  <c r="L4" i="25"/>
  <c r="L9" i="25"/>
  <c r="K16" i="26"/>
  <c r="F18" i="26"/>
  <c r="F34" i="26"/>
  <c r="F16" i="26"/>
  <c r="L10" i="25"/>
  <c r="K24" i="25"/>
  <c r="E17" i="26"/>
  <c r="K32" i="26"/>
  <c r="L32" i="26" s="1"/>
  <c r="L46" i="26"/>
  <c r="F10" i="26"/>
  <c r="K12" i="26"/>
  <c r="B4" i="27"/>
  <c r="E2" i="29" s="1"/>
  <c r="M3" i="25"/>
  <c r="O3" i="25"/>
  <c r="C4" i="24" s="1"/>
  <c r="F2" i="30" s="1"/>
  <c r="B4" i="24"/>
  <c r="E2" i="30" s="1"/>
  <c r="I2" i="30" s="1"/>
  <c r="G16" i="25"/>
  <c r="E16" i="25"/>
  <c r="F12" i="26"/>
  <c r="E48" i="25"/>
  <c r="L3" i="25"/>
  <c r="L7" i="25"/>
  <c r="K11" i="25"/>
  <c r="L11" i="25" s="1"/>
  <c r="K11" i="26"/>
  <c r="L11" i="26" s="1"/>
  <c r="K15" i="25"/>
  <c r="K15" i="26"/>
  <c r="L15" i="26" s="1"/>
  <c r="K23" i="25"/>
  <c r="L23" i="25" s="1"/>
  <c r="K23" i="26"/>
  <c r="L23" i="26" s="1"/>
  <c r="K31" i="25"/>
  <c r="K31" i="26"/>
  <c r="L31" i="26" s="1"/>
  <c r="K39" i="25"/>
  <c r="L39" i="25" s="1"/>
  <c r="K39" i="26"/>
  <c r="K47" i="25"/>
  <c r="K47" i="26"/>
  <c r="L47" i="26" s="1"/>
  <c r="N3" i="25"/>
  <c r="L21" i="26"/>
  <c r="L22" i="26"/>
  <c r="F26" i="26"/>
  <c r="F27" i="26"/>
  <c r="K35" i="26"/>
  <c r="L35" i="26" s="1"/>
  <c r="L42" i="26"/>
  <c r="B6" i="27"/>
  <c r="E4" i="29" s="1"/>
  <c r="L6" i="26"/>
  <c r="F13" i="26"/>
  <c r="F23" i="26"/>
  <c r="E48" i="26"/>
  <c r="L8" i="25"/>
  <c r="B33" i="24"/>
  <c r="E31" i="30" s="1"/>
  <c r="I31" i="30" s="1"/>
  <c r="L4" i="26"/>
  <c r="L8" i="26"/>
  <c r="L12" i="25"/>
  <c r="K28" i="25"/>
  <c r="K28" i="26"/>
  <c r="L28" i="26" s="1"/>
  <c r="K44" i="25"/>
  <c r="K44" i="26"/>
  <c r="L44" i="26" s="1"/>
  <c r="E9" i="26"/>
  <c r="F15" i="26"/>
  <c r="K19" i="26"/>
  <c r="L19" i="26" s="1"/>
  <c r="L20" i="26"/>
  <c r="F31" i="26"/>
  <c r="E6" i="26"/>
  <c r="L10" i="26"/>
  <c r="E13" i="26"/>
  <c r="F14" i="26"/>
  <c r="L16" i="26"/>
  <c r="E19" i="26"/>
  <c r="L24" i="26"/>
  <c r="E27" i="26"/>
  <c r="F28" i="26"/>
  <c r="E34" i="26"/>
  <c r="F36" i="26"/>
  <c r="E50" i="26"/>
  <c r="F48" i="25"/>
  <c r="F36" i="25"/>
  <c r="F20" i="25"/>
  <c r="F16" i="25"/>
  <c r="F4" i="25"/>
  <c r="F3" i="26"/>
  <c r="F7" i="26"/>
  <c r="L12" i="26"/>
  <c r="E15" i="26"/>
  <c r="G15" i="26"/>
  <c r="L18" i="26"/>
  <c r="F20" i="26"/>
  <c r="E21" i="26"/>
  <c r="F22" i="26"/>
  <c r="L26" i="26"/>
  <c r="E29" i="26"/>
  <c r="F30" i="26"/>
  <c r="E36" i="26"/>
  <c r="E37" i="26"/>
  <c r="G37" i="26"/>
  <c r="E45" i="26"/>
  <c r="G45" i="26"/>
  <c r="F4" i="26"/>
  <c r="F6" i="26"/>
  <c r="G17" i="26"/>
  <c r="G19" i="26"/>
  <c r="G23" i="26"/>
  <c r="G25" i="26"/>
  <c r="G27" i="26"/>
  <c r="G29" i="26"/>
  <c r="E3" i="26"/>
  <c r="E12" i="26"/>
  <c r="E14" i="26"/>
  <c r="E16" i="26"/>
  <c r="E18" i="26"/>
  <c r="E20" i="26"/>
  <c r="E22" i="26"/>
  <c r="E24" i="26"/>
  <c r="E26" i="26"/>
  <c r="E28" i="26"/>
  <c r="E30" i="26"/>
  <c r="E32" i="26"/>
  <c r="L33" i="26"/>
  <c r="L37" i="26"/>
  <c r="F38" i="26"/>
  <c r="E38" i="26"/>
  <c r="L39" i="26"/>
  <c r="F40" i="26"/>
  <c r="E40" i="26"/>
  <c r="L41" i="26"/>
  <c r="F42" i="26"/>
  <c r="E42" i="26"/>
  <c r="L43" i="26"/>
  <c r="F44" i="26"/>
  <c r="E44" i="26"/>
  <c r="L45" i="26"/>
  <c r="F46" i="26"/>
  <c r="E46" i="26"/>
  <c r="L49" i="26"/>
  <c r="E33" i="26"/>
  <c r="G33" i="26"/>
  <c r="E35" i="26"/>
  <c r="G35" i="26"/>
  <c r="E39" i="26"/>
  <c r="G39" i="26"/>
  <c r="E41" i="26"/>
  <c r="G41" i="26"/>
  <c r="E43" i="26"/>
  <c r="G43" i="26"/>
  <c r="E47" i="26"/>
  <c r="G47" i="26"/>
  <c r="E49" i="26"/>
  <c r="G49" i="26"/>
  <c r="H3" i="26"/>
  <c r="F8" i="26"/>
  <c r="G9" i="26"/>
  <c r="G11" i="26"/>
  <c r="G13" i="26"/>
  <c r="G21" i="26"/>
  <c r="G31" i="26"/>
  <c r="E5" i="26"/>
  <c r="E7" i="26"/>
  <c r="E10" i="26"/>
  <c r="H20" i="26"/>
  <c r="F33" i="26"/>
  <c r="H34" i="26"/>
  <c r="F35" i="26"/>
  <c r="H36" i="26"/>
  <c r="F37" i="26"/>
  <c r="H38" i="26"/>
  <c r="F39" i="26"/>
  <c r="H40" i="26"/>
  <c r="F41" i="26"/>
  <c r="H42" i="26"/>
  <c r="F43" i="26"/>
  <c r="H44" i="26"/>
  <c r="F45" i="26"/>
  <c r="H46" i="26"/>
  <c r="F47" i="26"/>
  <c r="H48" i="26"/>
  <c r="F49" i="26"/>
  <c r="H50" i="26"/>
  <c r="L48" i="25"/>
  <c r="L44" i="25"/>
  <c r="L40" i="25"/>
  <c r="L36" i="25"/>
  <c r="L32" i="25"/>
  <c r="L28" i="25"/>
  <c r="L24" i="25"/>
  <c r="L20" i="25"/>
  <c r="L16" i="25"/>
  <c r="L15" i="25"/>
  <c r="L31" i="25"/>
  <c r="L35" i="25"/>
  <c r="L47" i="25"/>
  <c r="E36" i="25"/>
  <c r="E4" i="25"/>
  <c r="G32" i="25"/>
  <c r="G3" i="25"/>
  <c r="L19" i="25"/>
  <c r="L27" i="25"/>
  <c r="L43" i="25"/>
  <c r="F44" i="25"/>
  <c r="F40" i="25"/>
  <c r="F28" i="25"/>
  <c r="F24" i="25"/>
  <c r="F12" i="25"/>
  <c r="F8" i="25"/>
  <c r="L13" i="25"/>
  <c r="L17" i="25"/>
  <c r="L21" i="25"/>
  <c r="L25" i="25"/>
  <c r="L29" i="25"/>
  <c r="L33" i="25"/>
  <c r="L37" i="25"/>
  <c r="L41" i="25"/>
  <c r="L45" i="25"/>
  <c r="L49" i="25"/>
  <c r="E47" i="25"/>
  <c r="F43" i="25"/>
  <c r="E39" i="25"/>
  <c r="F35" i="25"/>
  <c r="E31" i="25"/>
  <c r="F27" i="25"/>
  <c r="F23" i="25"/>
  <c r="F19" i="25"/>
  <c r="F15" i="25"/>
  <c r="F11" i="25"/>
  <c r="F7" i="25"/>
  <c r="F3" i="25"/>
  <c r="E20" i="25"/>
  <c r="L14" i="25"/>
  <c r="L18" i="25"/>
  <c r="L22" i="25"/>
  <c r="L26" i="25"/>
  <c r="L30" i="25"/>
  <c r="L34" i="25"/>
  <c r="L38" i="25"/>
  <c r="L42" i="25"/>
  <c r="L46" i="25"/>
  <c r="L50" i="25"/>
  <c r="F49" i="25"/>
  <c r="F45" i="25"/>
  <c r="F41" i="25"/>
  <c r="F37" i="25"/>
  <c r="F33" i="25"/>
  <c r="F29" i="25"/>
  <c r="F25" i="25"/>
  <c r="F21" i="25"/>
  <c r="F17" i="25"/>
  <c r="F13" i="25"/>
  <c r="F9" i="25"/>
  <c r="F5" i="25"/>
  <c r="E44" i="25"/>
  <c r="E28" i="25"/>
  <c r="E12" i="25"/>
  <c r="G49" i="25"/>
  <c r="E49" i="25"/>
  <c r="G45" i="25"/>
  <c r="E45" i="25"/>
  <c r="G41" i="25"/>
  <c r="E41" i="25"/>
  <c r="G37" i="25"/>
  <c r="E37" i="25"/>
  <c r="G33" i="25"/>
  <c r="E33" i="25"/>
  <c r="G29" i="25"/>
  <c r="E29" i="25"/>
  <c r="G25" i="25"/>
  <c r="E25" i="25"/>
  <c r="G21" i="25"/>
  <c r="E21" i="25"/>
  <c r="G17" i="25"/>
  <c r="E17" i="25"/>
  <c r="G13" i="25"/>
  <c r="E13" i="25"/>
  <c r="G9" i="25"/>
  <c r="E9" i="25"/>
  <c r="G5" i="25"/>
  <c r="E40" i="25"/>
  <c r="E24" i="25"/>
  <c r="E8" i="25"/>
  <c r="E43" i="25"/>
  <c r="E35" i="25"/>
  <c r="E23" i="25"/>
  <c r="E15" i="25"/>
  <c r="E7" i="25"/>
  <c r="F47" i="25"/>
  <c r="F39" i="25"/>
  <c r="F31" i="25"/>
  <c r="E50" i="25"/>
  <c r="E46" i="25"/>
  <c r="E42" i="25"/>
  <c r="E38" i="25"/>
  <c r="E34" i="25"/>
  <c r="E30" i="25"/>
  <c r="E26" i="25"/>
  <c r="E22" i="25"/>
  <c r="E18" i="25"/>
  <c r="E14" i="25"/>
  <c r="E10" i="25"/>
  <c r="E6" i="25"/>
  <c r="E27" i="25"/>
  <c r="E19" i="25"/>
  <c r="E11" i="25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15" i="24" l="1"/>
  <c r="E13" i="30" s="1"/>
  <c r="I13" i="30" s="1"/>
  <c r="B15" i="27"/>
  <c r="E13" i="29" s="1"/>
  <c r="B31" i="24"/>
  <c r="E29" i="30" s="1"/>
  <c r="I29" i="30" s="1"/>
  <c r="B31" i="27"/>
  <c r="E29" i="29" s="1"/>
  <c r="B41" i="27"/>
  <c r="E39" i="29" s="1"/>
  <c r="B41" i="24"/>
  <c r="E39" i="30" s="1"/>
  <c r="I39" i="30" s="1"/>
  <c r="B22" i="24"/>
  <c r="E20" i="30" s="1"/>
  <c r="I20" i="30" s="1"/>
  <c r="B22" i="27"/>
  <c r="E20" i="29" s="1"/>
  <c r="B38" i="24"/>
  <c r="E36" i="30" s="1"/>
  <c r="I36" i="30" s="1"/>
  <c r="B38" i="27"/>
  <c r="E36" i="29" s="1"/>
  <c r="B13" i="27"/>
  <c r="E11" i="29" s="1"/>
  <c r="B13" i="24"/>
  <c r="E11" i="30" s="1"/>
  <c r="I11" i="30" s="1"/>
  <c r="B37" i="27"/>
  <c r="E35" i="29" s="1"/>
  <c r="B37" i="24"/>
  <c r="E35" i="30" s="1"/>
  <c r="I35" i="30" s="1"/>
  <c r="B28" i="27"/>
  <c r="E26" i="29" s="1"/>
  <c r="B28" i="24"/>
  <c r="E26" i="30" s="1"/>
  <c r="I26" i="30" s="1"/>
  <c r="B35" i="24"/>
  <c r="E33" i="30" s="1"/>
  <c r="I33" i="30" s="1"/>
  <c r="B35" i="27"/>
  <c r="E33" i="29" s="1"/>
  <c r="B8" i="27"/>
  <c r="E6" i="29" s="1"/>
  <c r="B8" i="24"/>
  <c r="E6" i="30" s="1"/>
  <c r="I6" i="30" s="1"/>
  <c r="B32" i="27"/>
  <c r="E30" i="29" s="1"/>
  <c r="B32" i="24"/>
  <c r="E30" i="30" s="1"/>
  <c r="I30" i="30" s="1"/>
  <c r="B23" i="24"/>
  <c r="E21" i="30" s="1"/>
  <c r="I21" i="30" s="1"/>
  <c r="B23" i="27"/>
  <c r="E21" i="29" s="1"/>
  <c r="B9" i="27"/>
  <c r="E7" i="29" s="1"/>
  <c r="B9" i="24"/>
  <c r="E7" i="30" s="1"/>
  <c r="I7" i="30" s="1"/>
  <c r="B10" i="24"/>
  <c r="E8" i="30" s="1"/>
  <c r="I8" i="30" s="1"/>
  <c r="B10" i="27"/>
  <c r="E8" i="29" s="1"/>
  <c r="B26" i="24"/>
  <c r="E24" i="30" s="1"/>
  <c r="I24" i="30" s="1"/>
  <c r="B26" i="27"/>
  <c r="E24" i="29" s="1"/>
  <c r="B34" i="24"/>
  <c r="E32" i="30" s="1"/>
  <c r="I32" i="30" s="1"/>
  <c r="B34" i="27"/>
  <c r="E32" i="29" s="1"/>
  <c r="B42" i="24"/>
  <c r="E40" i="30" s="1"/>
  <c r="I40" i="30" s="1"/>
  <c r="B42" i="27"/>
  <c r="E40" i="29" s="1"/>
  <c r="B50" i="24"/>
  <c r="E48" i="30" s="1"/>
  <c r="I48" i="30" s="1"/>
  <c r="B50" i="27"/>
  <c r="E48" i="29" s="1"/>
  <c r="B45" i="27"/>
  <c r="E43" i="29" s="1"/>
  <c r="B45" i="24"/>
  <c r="E43" i="30" s="1"/>
  <c r="I43" i="30" s="1"/>
  <c r="B17" i="27"/>
  <c r="E15" i="29" s="1"/>
  <c r="B17" i="24"/>
  <c r="E15" i="30" s="1"/>
  <c r="I15" i="30" s="1"/>
  <c r="M4" i="25"/>
  <c r="B20" i="27"/>
  <c r="E18" i="29" s="1"/>
  <c r="B20" i="24"/>
  <c r="E18" i="30" s="1"/>
  <c r="I18" i="30" s="1"/>
  <c r="B47" i="24"/>
  <c r="E45" i="30" s="1"/>
  <c r="I45" i="30" s="1"/>
  <c r="B47" i="27"/>
  <c r="E45" i="29" s="1"/>
  <c r="B36" i="27"/>
  <c r="E34" i="29" s="1"/>
  <c r="B36" i="24"/>
  <c r="E34" i="30" s="1"/>
  <c r="I34" i="30" s="1"/>
  <c r="B14" i="24"/>
  <c r="E12" i="30" s="1"/>
  <c r="I12" i="30" s="1"/>
  <c r="B14" i="27"/>
  <c r="E12" i="29" s="1"/>
  <c r="B30" i="24"/>
  <c r="E28" i="30" s="1"/>
  <c r="I28" i="30" s="1"/>
  <c r="B30" i="27"/>
  <c r="E28" i="29" s="1"/>
  <c r="B46" i="24"/>
  <c r="E44" i="30" s="1"/>
  <c r="I44" i="30" s="1"/>
  <c r="B46" i="27"/>
  <c r="E44" i="29" s="1"/>
  <c r="B19" i="24"/>
  <c r="E17" i="30" s="1"/>
  <c r="I17" i="30" s="1"/>
  <c r="B19" i="27"/>
  <c r="E17" i="29" s="1"/>
  <c r="B51" i="24"/>
  <c r="E49" i="30" s="1"/>
  <c r="I49" i="30" s="1"/>
  <c r="B51" i="27"/>
  <c r="E49" i="29" s="1"/>
  <c r="B44" i="27"/>
  <c r="E42" i="29" s="1"/>
  <c r="B44" i="24"/>
  <c r="E42" i="30" s="1"/>
  <c r="I42" i="30" s="1"/>
  <c r="B29" i="27"/>
  <c r="E27" i="29" s="1"/>
  <c r="B29" i="24"/>
  <c r="E27" i="30" s="1"/>
  <c r="I27" i="30" s="1"/>
  <c r="B21" i="27"/>
  <c r="E19" i="29" s="1"/>
  <c r="B21" i="24"/>
  <c r="E19" i="30" s="1"/>
  <c r="I19" i="30" s="1"/>
  <c r="B48" i="27"/>
  <c r="E46" i="29" s="1"/>
  <c r="B48" i="24"/>
  <c r="E46" i="30" s="1"/>
  <c r="I46" i="30" s="1"/>
  <c r="B7" i="24"/>
  <c r="E5" i="30" s="1"/>
  <c r="I5" i="30" s="1"/>
  <c r="B7" i="27"/>
  <c r="E5" i="29" s="1"/>
  <c r="B39" i="24"/>
  <c r="E37" i="30" s="1"/>
  <c r="I37" i="30" s="1"/>
  <c r="B39" i="27"/>
  <c r="E37" i="29" s="1"/>
  <c r="B16" i="27"/>
  <c r="E14" i="29" s="1"/>
  <c r="B16" i="24"/>
  <c r="E14" i="30" s="1"/>
  <c r="I14" i="30" s="1"/>
  <c r="B18" i="24"/>
  <c r="E16" i="30" s="1"/>
  <c r="I16" i="30" s="1"/>
  <c r="B18" i="27"/>
  <c r="E16" i="29" s="1"/>
  <c r="B12" i="27"/>
  <c r="E10" i="29" s="1"/>
  <c r="B12" i="24"/>
  <c r="E10" i="30" s="1"/>
  <c r="I10" i="30" s="1"/>
  <c r="B11" i="24"/>
  <c r="E9" i="30" s="1"/>
  <c r="I9" i="30" s="1"/>
  <c r="B11" i="27"/>
  <c r="E9" i="29" s="1"/>
  <c r="B27" i="24"/>
  <c r="E25" i="30" s="1"/>
  <c r="I25" i="30" s="1"/>
  <c r="B27" i="27"/>
  <c r="E25" i="29" s="1"/>
  <c r="B43" i="24"/>
  <c r="E41" i="30" s="1"/>
  <c r="I41" i="30" s="1"/>
  <c r="B43" i="27"/>
  <c r="E41" i="29" s="1"/>
  <c r="B24" i="27"/>
  <c r="E22" i="29" s="1"/>
  <c r="B24" i="24"/>
  <c r="E22" i="30" s="1"/>
  <c r="I22" i="30" s="1"/>
  <c r="B25" i="27"/>
  <c r="E23" i="29" s="1"/>
  <c r="B25" i="24"/>
  <c r="E23" i="30" s="1"/>
  <c r="I23" i="30" s="1"/>
  <c r="B40" i="27"/>
  <c r="E38" i="29" s="1"/>
  <c r="B40" i="24"/>
  <c r="E38" i="30" s="1"/>
  <c r="I38" i="30" s="1"/>
  <c r="B5" i="27"/>
  <c r="E3" i="29" s="1"/>
  <c r="B5" i="24"/>
  <c r="E3" i="30" s="1"/>
  <c r="I3" i="30" s="1"/>
  <c r="B49" i="27"/>
  <c r="E47" i="29" s="1"/>
  <c r="B49" i="24"/>
  <c r="E47" i="30" s="1"/>
  <c r="I47" i="30" s="1"/>
  <c r="M3" i="26"/>
  <c r="M4" i="26" s="1"/>
  <c r="O3" i="26"/>
  <c r="C4" i="27" s="1"/>
  <c r="F2" i="29" s="1"/>
  <c r="I2" i="29" s="1"/>
  <c r="O4" i="25" l="1"/>
  <c r="C5" i="24" s="1"/>
  <c r="F3" i="30" s="1"/>
  <c r="N4" i="25"/>
  <c r="M5" i="25" s="1"/>
  <c r="O4" i="26"/>
  <c r="C5" i="27" s="1"/>
  <c r="F3" i="29" s="1"/>
  <c r="I3" i="29" s="1"/>
  <c r="N4" i="26"/>
  <c r="M5" i="26" s="1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O5" i="25" l="1"/>
  <c r="C6" i="24" s="1"/>
  <c r="F4" i="30" s="1"/>
  <c r="N5" i="25"/>
  <c r="M6" i="25" s="1"/>
  <c r="O5" i="26"/>
  <c r="C6" i="27" s="1"/>
  <c r="F4" i="29" s="1"/>
  <c r="I4" i="29" s="1"/>
  <c r="N5" i="26"/>
  <c r="M6" i="26" s="1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3" i="9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3" i="9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3" i="9"/>
  <c r="D62" i="23"/>
  <c r="C62" i="23"/>
  <c r="B62" i="23"/>
  <c r="B4" i="23"/>
  <c r="C4" i="23"/>
  <c r="D4" i="23"/>
  <c r="B5" i="23"/>
  <c r="C5" i="23"/>
  <c r="D5" i="23"/>
  <c r="B6" i="23"/>
  <c r="C6" i="23"/>
  <c r="D6" i="23"/>
  <c r="B7" i="23"/>
  <c r="C7" i="23"/>
  <c r="D7" i="23"/>
  <c r="B8" i="23"/>
  <c r="C8" i="23"/>
  <c r="D8" i="23"/>
  <c r="B9" i="23"/>
  <c r="C9" i="23"/>
  <c r="D9" i="23"/>
  <c r="B10" i="23"/>
  <c r="C10" i="23"/>
  <c r="D10" i="23"/>
  <c r="B11" i="23"/>
  <c r="C11" i="23"/>
  <c r="D11" i="23"/>
  <c r="B12" i="23"/>
  <c r="C12" i="23"/>
  <c r="D12" i="23"/>
  <c r="B13" i="23"/>
  <c r="C13" i="23"/>
  <c r="D13" i="23"/>
  <c r="B14" i="23"/>
  <c r="C14" i="23"/>
  <c r="D14" i="23"/>
  <c r="B15" i="23"/>
  <c r="C15" i="23"/>
  <c r="D15" i="23"/>
  <c r="B16" i="23"/>
  <c r="C16" i="23"/>
  <c r="D16" i="23"/>
  <c r="B17" i="23"/>
  <c r="C17" i="23"/>
  <c r="D17" i="23"/>
  <c r="B18" i="23"/>
  <c r="C18" i="23"/>
  <c r="D18" i="23"/>
  <c r="B19" i="23"/>
  <c r="C19" i="23"/>
  <c r="D19" i="23"/>
  <c r="B20" i="23"/>
  <c r="C20" i="23"/>
  <c r="D20" i="23"/>
  <c r="B21" i="23"/>
  <c r="C21" i="23"/>
  <c r="D21" i="23"/>
  <c r="B22" i="23"/>
  <c r="C22" i="23"/>
  <c r="D22" i="23"/>
  <c r="B23" i="23"/>
  <c r="C23" i="23"/>
  <c r="D23" i="23"/>
  <c r="B24" i="23"/>
  <c r="C24" i="23"/>
  <c r="D24" i="23"/>
  <c r="B25" i="23"/>
  <c r="C25" i="23"/>
  <c r="D25" i="23"/>
  <c r="B26" i="23"/>
  <c r="C26" i="23"/>
  <c r="D26" i="23"/>
  <c r="B27" i="23"/>
  <c r="C27" i="23"/>
  <c r="D27" i="23"/>
  <c r="B28" i="23"/>
  <c r="C28" i="23"/>
  <c r="D28" i="23"/>
  <c r="B29" i="23"/>
  <c r="C29" i="23"/>
  <c r="D29" i="23"/>
  <c r="B30" i="23"/>
  <c r="C30" i="23"/>
  <c r="D30" i="23"/>
  <c r="B31" i="23"/>
  <c r="C31" i="23"/>
  <c r="D31" i="23"/>
  <c r="B32" i="23"/>
  <c r="C32" i="23"/>
  <c r="D32" i="23"/>
  <c r="B33" i="23"/>
  <c r="C33" i="23"/>
  <c r="D33" i="23"/>
  <c r="B34" i="23"/>
  <c r="C34" i="23"/>
  <c r="D34" i="23"/>
  <c r="B35" i="23"/>
  <c r="C35" i="23"/>
  <c r="D35" i="23"/>
  <c r="B36" i="23"/>
  <c r="C36" i="23"/>
  <c r="D36" i="23"/>
  <c r="B37" i="23"/>
  <c r="C37" i="23"/>
  <c r="D37" i="23"/>
  <c r="B38" i="23"/>
  <c r="C38" i="23"/>
  <c r="D38" i="23"/>
  <c r="B39" i="23"/>
  <c r="C39" i="23"/>
  <c r="D39" i="23"/>
  <c r="B40" i="23"/>
  <c r="C40" i="23"/>
  <c r="D40" i="23"/>
  <c r="B41" i="23"/>
  <c r="C41" i="23"/>
  <c r="D41" i="23"/>
  <c r="B42" i="23"/>
  <c r="C42" i="23"/>
  <c r="D42" i="23"/>
  <c r="B43" i="23"/>
  <c r="C43" i="23"/>
  <c r="D43" i="23"/>
  <c r="B44" i="23"/>
  <c r="C44" i="23"/>
  <c r="D44" i="23"/>
  <c r="B45" i="23"/>
  <c r="C45" i="23"/>
  <c r="D45" i="23"/>
  <c r="B46" i="23"/>
  <c r="C46" i="23"/>
  <c r="D46" i="23"/>
  <c r="B47" i="23"/>
  <c r="C47" i="23"/>
  <c r="D47" i="23"/>
  <c r="B48" i="23"/>
  <c r="C48" i="23"/>
  <c r="D48" i="23"/>
  <c r="B49" i="23"/>
  <c r="C49" i="23"/>
  <c r="D49" i="23"/>
  <c r="B50" i="23"/>
  <c r="C50" i="23"/>
  <c r="D50" i="23"/>
  <c r="B51" i="23"/>
  <c r="C51" i="23"/>
  <c r="D51" i="23"/>
  <c r="B52" i="23"/>
  <c r="C52" i="23"/>
  <c r="D52" i="23"/>
  <c r="B53" i="23"/>
  <c r="C53" i="23"/>
  <c r="D53" i="23"/>
  <c r="B54" i="23"/>
  <c r="C54" i="23"/>
  <c r="D54" i="23"/>
  <c r="B55" i="23"/>
  <c r="C55" i="23"/>
  <c r="D55" i="23"/>
  <c r="B56" i="23"/>
  <c r="C56" i="23"/>
  <c r="D56" i="23"/>
  <c r="B57" i="23"/>
  <c r="C57" i="23"/>
  <c r="D57" i="23"/>
  <c r="B58" i="23"/>
  <c r="C58" i="23"/>
  <c r="D58" i="23"/>
  <c r="B59" i="23"/>
  <c r="C59" i="23"/>
  <c r="D59" i="23"/>
  <c r="B60" i="23"/>
  <c r="C60" i="23"/>
  <c r="D60" i="23"/>
  <c r="B61" i="23"/>
  <c r="C61" i="23"/>
  <c r="D61" i="23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S7" i="20"/>
  <c r="U7" i="20" s="1"/>
  <c r="T7" i="20"/>
  <c r="S8" i="20"/>
  <c r="T8" i="20"/>
  <c r="S9" i="20"/>
  <c r="U9" i="20" s="1"/>
  <c r="T9" i="20"/>
  <c r="S10" i="20"/>
  <c r="T10" i="20"/>
  <c r="S11" i="20"/>
  <c r="U11" i="20" s="1"/>
  <c r="T11" i="20"/>
  <c r="S12" i="20"/>
  <c r="T12" i="20"/>
  <c r="S13" i="20"/>
  <c r="U13" i="20" s="1"/>
  <c r="T13" i="20"/>
  <c r="S14" i="20"/>
  <c r="T14" i="20"/>
  <c r="S15" i="20"/>
  <c r="U15" i="20" s="1"/>
  <c r="T15" i="20"/>
  <c r="S16" i="20"/>
  <c r="T16" i="20"/>
  <c r="S17" i="20"/>
  <c r="U17" i="20" s="1"/>
  <c r="T17" i="20"/>
  <c r="S18" i="20"/>
  <c r="T18" i="20"/>
  <c r="S19" i="20"/>
  <c r="U19" i="20" s="1"/>
  <c r="T19" i="20"/>
  <c r="S20" i="20"/>
  <c r="T20" i="20"/>
  <c r="S21" i="20"/>
  <c r="U21" i="20" s="1"/>
  <c r="T21" i="20"/>
  <c r="S22" i="20"/>
  <c r="T22" i="20"/>
  <c r="S23" i="20"/>
  <c r="U23" i="20" s="1"/>
  <c r="T23" i="20"/>
  <c r="S24" i="20"/>
  <c r="T24" i="20"/>
  <c r="S25" i="20"/>
  <c r="U25" i="20" s="1"/>
  <c r="T25" i="20"/>
  <c r="S26" i="20"/>
  <c r="T26" i="20"/>
  <c r="S27" i="20"/>
  <c r="U27" i="20" s="1"/>
  <c r="T27" i="20"/>
  <c r="S28" i="20"/>
  <c r="T28" i="20"/>
  <c r="S29" i="20"/>
  <c r="U29" i="20" s="1"/>
  <c r="T29" i="20"/>
  <c r="T6" i="20"/>
  <c r="S6" i="20"/>
  <c r="O4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110" i="20"/>
  <c r="O111" i="20"/>
  <c r="O112" i="20"/>
  <c r="O113" i="20"/>
  <c r="O114" i="20"/>
  <c r="O115" i="20"/>
  <c r="O116" i="20"/>
  <c r="O117" i="20"/>
  <c r="O118" i="20"/>
  <c r="O119" i="20"/>
  <c r="O120" i="20"/>
  <c r="O121" i="20"/>
  <c r="O122" i="20"/>
  <c r="O123" i="20"/>
  <c r="O124" i="20"/>
  <c r="O125" i="20"/>
  <c r="O126" i="20"/>
  <c r="O127" i="20"/>
  <c r="O128" i="20"/>
  <c r="O129" i="20"/>
  <c r="O130" i="20"/>
  <c r="O131" i="20"/>
  <c r="O132" i="20"/>
  <c r="O133" i="20"/>
  <c r="O134" i="20"/>
  <c r="O135" i="20"/>
  <c r="O136" i="20"/>
  <c r="O137" i="20"/>
  <c r="O138" i="20"/>
  <c r="O139" i="20"/>
  <c r="O140" i="20"/>
  <c r="O141" i="20"/>
  <c r="O142" i="20"/>
  <c r="O143" i="20"/>
  <c r="O144" i="20"/>
  <c r="O145" i="20"/>
  <c r="O146" i="20"/>
  <c r="O147" i="20"/>
  <c r="O148" i="20"/>
  <c r="O149" i="20"/>
  <c r="O150" i="20"/>
  <c r="O151" i="20"/>
  <c r="O152" i="20"/>
  <c r="O153" i="20"/>
  <c r="O154" i="20"/>
  <c r="O155" i="20"/>
  <c r="O156" i="20"/>
  <c r="O157" i="20"/>
  <c r="O158" i="20"/>
  <c r="O159" i="20"/>
  <c r="O160" i="20"/>
  <c r="O161" i="20"/>
  <c r="O162" i="20"/>
  <c r="O163" i="20"/>
  <c r="O164" i="20"/>
  <c r="O165" i="20"/>
  <c r="O166" i="20"/>
  <c r="O167" i="20"/>
  <c r="O168" i="20"/>
  <c r="O169" i="20"/>
  <c r="O170" i="20"/>
  <c r="O171" i="20"/>
  <c r="O172" i="20"/>
  <c r="O173" i="20"/>
  <c r="O174" i="20"/>
  <c r="O175" i="20"/>
  <c r="O176" i="20"/>
  <c r="O177" i="20"/>
  <c r="O178" i="20"/>
  <c r="O179" i="20"/>
  <c r="O180" i="20"/>
  <c r="O181" i="20"/>
  <c r="O182" i="20"/>
  <c r="O183" i="20"/>
  <c r="O184" i="20"/>
  <c r="O185" i="20"/>
  <c r="O186" i="20"/>
  <c r="O187" i="20"/>
  <c r="O188" i="20"/>
  <c r="O189" i="20"/>
  <c r="O190" i="20"/>
  <c r="O191" i="20"/>
  <c r="O192" i="20"/>
  <c r="O193" i="20"/>
  <c r="O194" i="20"/>
  <c r="O195" i="20"/>
  <c r="O196" i="20"/>
  <c r="O197" i="20"/>
  <c r="O198" i="20"/>
  <c r="O199" i="20"/>
  <c r="O200" i="20"/>
  <c r="O201" i="20"/>
  <c r="O202" i="20"/>
  <c r="O203" i="20"/>
  <c r="O204" i="20"/>
  <c r="O205" i="20"/>
  <c r="O206" i="20"/>
  <c r="O207" i="20"/>
  <c r="O208" i="20"/>
  <c r="O209" i="20"/>
  <c r="O210" i="20"/>
  <c r="O211" i="20"/>
  <c r="O212" i="20"/>
  <c r="O213" i="20"/>
  <c r="O214" i="20"/>
  <c r="O215" i="20"/>
  <c r="O216" i="20"/>
  <c r="O217" i="20"/>
  <c r="O218" i="20"/>
  <c r="O219" i="20"/>
  <c r="O220" i="20"/>
  <c r="O221" i="20"/>
  <c r="O222" i="20"/>
  <c r="O223" i="20"/>
  <c r="O224" i="20"/>
  <c r="O225" i="20"/>
  <c r="O226" i="20"/>
  <c r="O227" i="20"/>
  <c r="O228" i="20"/>
  <c r="O229" i="20"/>
  <c r="O230" i="20"/>
  <c r="O231" i="20"/>
  <c r="O232" i="20"/>
  <c r="O233" i="20"/>
  <c r="O234" i="20"/>
  <c r="O235" i="20"/>
  <c r="O236" i="20"/>
  <c r="O237" i="20"/>
  <c r="O238" i="20"/>
  <c r="O239" i="20"/>
  <c r="O240" i="20"/>
  <c r="O241" i="20"/>
  <c r="O242" i="20"/>
  <c r="O243" i="20"/>
  <c r="O244" i="20"/>
  <c r="O245" i="20"/>
  <c r="O246" i="20"/>
  <c r="O247" i="20"/>
  <c r="O248" i="20"/>
  <c r="O249" i="20"/>
  <c r="O250" i="20"/>
  <c r="O251" i="20"/>
  <c r="O252" i="20"/>
  <c r="O253" i="20"/>
  <c r="O254" i="20"/>
  <c r="O255" i="20"/>
  <c r="O256" i="20"/>
  <c r="O257" i="20"/>
  <c r="O258" i="20"/>
  <c r="O259" i="20"/>
  <c r="O260" i="20"/>
  <c r="O261" i="20"/>
  <c r="O262" i="20"/>
  <c r="O263" i="20"/>
  <c r="O264" i="20"/>
  <c r="O265" i="20"/>
  <c r="O266" i="20"/>
  <c r="O267" i="20"/>
  <c r="O268" i="20"/>
  <c r="O269" i="20"/>
  <c r="O270" i="20"/>
  <c r="O271" i="20"/>
  <c r="O272" i="20"/>
  <c r="O273" i="20"/>
  <c r="O274" i="20"/>
  <c r="O275" i="20"/>
  <c r="O276" i="20"/>
  <c r="O277" i="20"/>
  <c r="O278" i="20"/>
  <c r="O279" i="20"/>
  <c r="O280" i="20"/>
  <c r="O281" i="20"/>
  <c r="O282" i="20"/>
  <c r="O283" i="20"/>
  <c r="O284" i="20"/>
  <c r="O285" i="20"/>
  <c r="O286" i="20"/>
  <c r="O287" i="20"/>
  <c r="O288" i="20"/>
  <c r="O289" i="20"/>
  <c r="O290" i="20"/>
  <c r="O291" i="20"/>
  <c r="O292" i="20"/>
  <c r="O293" i="20"/>
  <c r="O294" i="20"/>
  <c r="O295" i="20"/>
  <c r="O296" i="20"/>
  <c r="O297" i="20"/>
  <c r="O298" i="20"/>
  <c r="O299" i="20"/>
  <c r="O300" i="20"/>
  <c r="O301" i="20"/>
  <c r="O302" i="20"/>
  <c r="O303" i="20"/>
  <c r="O304" i="20"/>
  <c r="O305" i="20"/>
  <c r="O306" i="20"/>
  <c r="O307" i="20"/>
  <c r="O308" i="20"/>
  <c r="O309" i="20"/>
  <c r="O310" i="20"/>
  <c r="O311" i="20"/>
  <c r="O312" i="20"/>
  <c r="O313" i="20"/>
  <c r="O314" i="20"/>
  <c r="O315" i="20"/>
  <c r="O316" i="20"/>
  <c r="O317" i="20"/>
  <c r="O318" i="20"/>
  <c r="O319" i="20"/>
  <c r="O320" i="20"/>
  <c r="O321" i="20"/>
  <c r="O322" i="20"/>
  <c r="O323" i="20"/>
  <c r="O324" i="20"/>
  <c r="O325" i="20"/>
  <c r="O326" i="20"/>
  <c r="O327" i="20"/>
  <c r="O328" i="20"/>
  <c r="O329" i="20"/>
  <c r="O330" i="20"/>
  <c r="O331" i="20"/>
  <c r="O332" i="20"/>
  <c r="O333" i="20"/>
  <c r="O334" i="20"/>
  <c r="O335" i="20"/>
  <c r="O336" i="20"/>
  <c r="O337" i="20"/>
  <c r="O338" i="20"/>
  <c r="O339" i="20"/>
  <c r="O340" i="20"/>
  <c r="O341" i="20"/>
  <c r="O342" i="20"/>
  <c r="O343" i="20"/>
  <c r="O344" i="20"/>
  <c r="O345" i="20"/>
  <c r="O346" i="20"/>
  <c r="O347" i="20"/>
  <c r="O348" i="20"/>
  <c r="O349" i="20"/>
  <c r="O350" i="20"/>
  <c r="O351" i="20"/>
  <c r="O352" i="20"/>
  <c r="O353" i="20"/>
  <c r="O354" i="20"/>
  <c r="O355" i="20"/>
  <c r="O356" i="20"/>
  <c r="O357" i="20"/>
  <c r="O358" i="20"/>
  <c r="O359" i="20"/>
  <c r="O360" i="20"/>
  <c r="O361" i="20"/>
  <c r="O362" i="20"/>
  <c r="O363" i="20"/>
  <c r="O364" i="20"/>
  <c r="O365" i="20"/>
  <c r="O366" i="20"/>
  <c r="O367" i="20"/>
  <c r="O368" i="20"/>
  <c r="O369" i="20"/>
  <c r="O370" i="20"/>
  <c r="O371" i="20"/>
  <c r="O372" i="20"/>
  <c r="O373" i="20"/>
  <c r="O374" i="20"/>
  <c r="O375" i="20"/>
  <c r="O376" i="20"/>
  <c r="O377" i="20"/>
  <c r="O378" i="20"/>
  <c r="O379" i="20"/>
  <c r="O380" i="20"/>
  <c r="O381" i="20"/>
  <c r="O382" i="20"/>
  <c r="O383" i="20"/>
  <c r="O384" i="20"/>
  <c r="O385" i="20"/>
  <c r="O386" i="20"/>
  <c r="O387" i="20"/>
  <c r="O388" i="20"/>
  <c r="O389" i="20"/>
  <c r="O390" i="20"/>
  <c r="O391" i="20"/>
  <c r="O392" i="20"/>
  <c r="O393" i="20"/>
  <c r="O394" i="20"/>
  <c r="O395" i="20"/>
  <c r="O396" i="20"/>
  <c r="O397" i="20"/>
  <c r="O398" i="20"/>
  <c r="O399" i="20"/>
  <c r="O400" i="20"/>
  <c r="O401" i="20"/>
  <c r="O402" i="20"/>
  <c r="O403" i="20"/>
  <c r="O404" i="20"/>
  <c r="O405" i="20"/>
  <c r="O406" i="20"/>
  <c r="O407" i="20"/>
  <c r="O408" i="20"/>
  <c r="O409" i="20"/>
  <c r="O410" i="20"/>
  <c r="O411" i="20"/>
  <c r="O412" i="20"/>
  <c r="O413" i="20"/>
  <c r="O414" i="20"/>
  <c r="O415" i="20"/>
  <c r="O416" i="20"/>
  <c r="O417" i="20"/>
  <c r="O418" i="20"/>
  <c r="O419" i="20"/>
  <c r="O420" i="20"/>
  <c r="O421" i="20"/>
  <c r="O422" i="20"/>
  <c r="O423" i="20"/>
  <c r="O424" i="20"/>
  <c r="O425" i="20"/>
  <c r="O426" i="20"/>
  <c r="O427" i="20"/>
  <c r="O428" i="20"/>
  <c r="O429" i="20"/>
  <c r="O430" i="20"/>
  <c r="O431" i="20"/>
  <c r="O432" i="20"/>
  <c r="O433" i="20"/>
  <c r="O434" i="20"/>
  <c r="O435" i="20"/>
  <c r="O436" i="20"/>
  <c r="O437" i="20"/>
  <c r="O438" i="20"/>
  <c r="O439" i="20"/>
  <c r="O440" i="20"/>
  <c r="O441" i="20"/>
  <c r="O442" i="20"/>
  <c r="O443" i="20"/>
  <c r="O444" i="20"/>
  <c r="O445" i="20"/>
  <c r="O446" i="20"/>
  <c r="O447" i="20"/>
  <c r="O448" i="20"/>
  <c r="O449" i="20"/>
  <c r="O450" i="20"/>
  <c r="O451" i="20"/>
  <c r="O452" i="20"/>
  <c r="O453" i="20"/>
  <c r="O454" i="20"/>
  <c r="O455" i="20"/>
  <c r="O456" i="20"/>
  <c r="O457" i="20"/>
  <c r="O458" i="20"/>
  <c r="O459" i="20"/>
  <c r="O460" i="20"/>
  <c r="O461" i="20"/>
  <c r="O462" i="20"/>
  <c r="O463" i="20"/>
  <c r="O464" i="20"/>
  <c r="O465" i="20"/>
  <c r="O466" i="20"/>
  <c r="O467" i="20"/>
  <c r="O468" i="20"/>
  <c r="O469" i="20"/>
  <c r="O470" i="20"/>
  <c r="O471" i="20"/>
  <c r="O472" i="20"/>
  <c r="O473" i="20"/>
  <c r="O474" i="20"/>
  <c r="O475" i="20"/>
  <c r="O476" i="20"/>
  <c r="O477" i="20"/>
  <c r="O478" i="20"/>
  <c r="O479" i="20"/>
  <c r="O480" i="20"/>
  <c r="O481" i="20"/>
  <c r="O482" i="20"/>
  <c r="O483" i="20"/>
  <c r="O484" i="20"/>
  <c r="O485" i="20"/>
  <c r="O486" i="20"/>
  <c r="O487" i="20"/>
  <c r="O488" i="20"/>
  <c r="O489" i="20"/>
  <c r="O490" i="20"/>
  <c r="O491" i="20"/>
  <c r="O492" i="20"/>
  <c r="O493" i="20"/>
  <c r="O494" i="20"/>
  <c r="O495" i="20"/>
  <c r="O496" i="20"/>
  <c r="O497" i="20"/>
  <c r="O498" i="20"/>
  <c r="O499" i="20"/>
  <c r="O500" i="20"/>
  <c r="O501" i="20"/>
  <c r="O502" i="20"/>
  <c r="O503" i="20"/>
  <c r="O504" i="20"/>
  <c r="O505" i="20"/>
  <c r="O506" i="20"/>
  <c r="O507" i="20"/>
  <c r="O508" i="20"/>
  <c r="O509" i="20"/>
  <c r="O510" i="20"/>
  <c r="O511" i="20"/>
  <c r="O512" i="20"/>
  <c r="O513" i="20"/>
  <c r="O514" i="20"/>
  <c r="O515" i="20"/>
  <c r="O516" i="20"/>
  <c r="O517" i="20"/>
  <c r="O518" i="20"/>
  <c r="O519" i="20"/>
  <c r="O520" i="20"/>
  <c r="O521" i="20"/>
  <c r="O522" i="20"/>
  <c r="O523" i="20"/>
  <c r="O524" i="20"/>
  <c r="O525" i="20"/>
  <c r="O526" i="20"/>
  <c r="O527" i="20"/>
  <c r="O528" i="20"/>
  <c r="O529" i="20"/>
  <c r="O530" i="20"/>
  <c r="O531" i="20"/>
  <c r="O532" i="20"/>
  <c r="O533" i="20"/>
  <c r="O534" i="20"/>
  <c r="O535" i="20"/>
  <c r="O536" i="20"/>
  <c r="O537" i="20"/>
  <c r="O538" i="20"/>
  <c r="O539" i="20"/>
  <c r="O540" i="20"/>
  <c r="O541" i="20"/>
  <c r="O542" i="20"/>
  <c r="O543" i="20"/>
  <c r="O544" i="20"/>
  <c r="O545" i="20"/>
  <c r="O546" i="20"/>
  <c r="O547" i="20"/>
  <c r="O548" i="20"/>
  <c r="O549" i="20"/>
  <c r="O550" i="20"/>
  <c r="O551" i="20"/>
  <c r="O552" i="20"/>
  <c r="O553" i="20"/>
  <c r="O554" i="20"/>
  <c r="O555" i="20"/>
  <c r="O556" i="20"/>
  <c r="O557" i="20"/>
  <c r="O558" i="20"/>
  <c r="O559" i="20"/>
  <c r="O560" i="20"/>
  <c r="O561" i="20"/>
  <c r="O562" i="20"/>
  <c r="O563" i="20"/>
  <c r="O564" i="20"/>
  <c r="O565" i="20"/>
  <c r="O566" i="20"/>
  <c r="O567" i="20"/>
  <c r="O568" i="20"/>
  <c r="O569" i="20"/>
  <c r="O570" i="20"/>
  <c r="O571" i="20"/>
  <c r="O572" i="20"/>
  <c r="O573" i="20"/>
  <c r="O574" i="20"/>
  <c r="O575" i="20"/>
  <c r="O576" i="20"/>
  <c r="O577" i="20"/>
  <c r="O578" i="20"/>
  <c r="O579" i="20"/>
  <c r="O580" i="20"/>
  <c r="O581" i="20"/>
  <c r="O582" i="20"/>
  <c r="O583" i="20"/>
  <c r="O584" i="20"/>
  <c r="O585" i="20"/>
  <c r="O586" i="20"/>
  <c r="O587" i="20"/>
  <c r="O588" i="20"/>
  <c r="O589" i="20"/>
  <c r="O590" i="20"/>
  <c r="O591" i="20"/>
  <c r="O592" i="20"/>
  <c r="O593" i="20"/>
  <c r="O594" i="20"/>
  <c r="O595" i="20"/>
  <c r="O596" i="20"/>
  <c r="O597" i="20"/>
  <c r="O598" i="20"/>
  <c r="O599" i="20"/>
  <c r="O600" i="20"/>
  <c r="O601" i="20"/>
  <c r="O602" i="20"/>
  <c r="O603" i="20"/>
  <c r="O604" i="20"/>
  <c r="O605" i="20"/>
  <c r="O606" i="20"/>
  <c r="O607" i="20"/>
  <c r="O608" i="20"/>
  <c r="O609" i="20"/>
  <c r="O610" i="20"/>
  <c r="O611" i="20"/>
  <c r="O612" i="20"/>
  <c r="O613" i="20"/>
  <c r="O614" i="20"/>
  <c r="O615" i="20"/>
  <c r="O616" i="20"/>
  <c r="O617" i="20"/>
  <c r="O618" i="20"/>
  <c r="O619" i="20"/>
  <c r="O620" i="20"/>
  <c r="O621" i="20"/>
  <c r="O622" i="20"/>
  <c r="O623" i="20"/>
  <c r="O624" i="20"/>
  <c r="O625" i="20"/>
  <c r="O626" i="20"/>
  <c r="O627" i="20"/>
  <c r="O628" i="20"/>
  <c r="O629" i="20"/>
  <c r="O630" i="20"/>
  <c r="O631" i="20"/>
  <c r="O632" i="20"/>
  <c r="O633" i="20"/>
  <c r="O634" i="20"/>
  <c r="O635" i="20"/>
  <c r="O636" i="20"/>
  <c r="O637" i="20"/>
  <c r="O638" i="20"/>
  <c r="O639" i="20"/>
  <c r="O640" i="20"/>
  <c r="O641" i="20"/>
  <c r="O642" i="20"/>
  <c r="O643" i="20"/>
  <c r="O644" i="20"/>
  <c r="O645" i="20"/>
  <c r="O646" i="20"/>
  <c r="O647" i="20"/>
  <c r="O648" i="20"/>
  <c r="O649" i="20"/>
  <c r="O650" i="20"/>
  <c r="O651" i="20"/>
  <c r="O652" i="20"/>
  <c r="O653" i="20"/>
  <c r="O654" i="20"/>
  <c r="O655" i="20"/>
  <c r="O656" i="20"/>
  <c r="O657" i="20"/>
  <c r="O658" i="20"/>
  <c r="O659" i="20"/>
  <c r="O660" i="20"/>
  <c r="O661" i="20"/>
  <c r="O662" i="20"/>
  <c r="O663" i="20"/>
  <c r="O664" i="20"/>
  <c r="O665" i="20"/>
  <c r="O666" i="20"/>
  <c r="O667" i="20"/>
  <c r="O668" i="20"/>
  <c r="O669" i="20"/>
  <c r="O670" i="20"/>
  <c r="O671" i="20"/>
  <c r="O672" i="20"/>
  <c r="O673" i="20"/>
  <c r="O674" i="20"/>
  <c r="O675" i="20"/>
  <c r="O676" i="20"/>
  <c r="O677" i="20"/>
  <c r="O678" i="20"/>
  <c r="O679" i="20"/>
  <c r="O680" i="20"/>
  <c r="O681" i="20"/>
  <c r="O682" i="20"/>
  <c r="O683" i="20"/>
  <c r="O684" i="20"/>
  <c r="O685" i="20"/>
  <c r="O686" i="20"/>
  <c r="O687" i="20"/>
  <c r="O688" i="20"/>
  <c r="O689" i="20"/>
  <c r="O690" i="20"/>
  <c r="O691" i="20"/>
  <c r="O692" i="20"/>
  <c r="O693" i="20"/>
  <c r="O694" i="20"/>
  <c r="O695" i="20"/>
  <c r="O696" i="20"/>
  <c r="O697" i="20"/>
  <c r="O698" i="20"/>
  <c r="O699" i="20"/>
  <c r="O700" i="20"/>
  <c r="O701" i="20"/>
  <c r="O702" i="20"/>
  <c r="O703" i="20"/>
  <c r="O704" i="20"/>
  <c r="O705" i="20"/>
  <c r="O706" i="20"/>
  <c r="O707" i="20"/>
  <c r="O708" i="20"/>
  <c r="O709" i="20"/>
  <c r="O710" i="20"/>
  <c r="O711" i="20"/>
  <c r="O712" i="20"/>
  <c r="O713" i="20"/>
  <c r="O714" i="20"/>
  <c r="O715" i="20"/>
  <c r="O716" i="20"/>
  <c r="O717" i="20"/>
  <c r="O718" i="20"/>
  <c r="O719" i="20"/>
  <c r="O720" i="20"/>
  <c r="O721" i="20"/>
  <c r="O722" i="20"/>
  <c r="O723" i="20"/>
  <c r="O724" i="20"/>
  <c r="O725" i="20"/>
  <c r="O726" i="20"/>
  <c r="O727" i="20"/>
  <c r="O728" i="20"/>
  <c r="O729" i="20"/>
  <c r="O730" i="20"/>
  <c r="O731" i="20"/>
  <c r="O732" i="20"/>
  <c r="O733" i="20"/>
  <c r="O734" i="20"/>
  <c r="O735" i="20"/>
  <c r="O736" i="20"/>
  <c r="O737" i="20"/>
  <c r="O738" i="20"/>
  <c r="O739" i="20"/>
  <c r="O740" i="20"/>
  <c r="O741" i="20"/>
  <c r="O742" i="20"/>
  <c r="O743" i="20"/>
  <c r="O744" i="20"/>
  <c r="O745" i="20"/>
  <c r="O746" i="20"/>
  <c r="O747" i="20"/>
  <c r="O748" i="20"/>
  <c r="O749" i="20"/>
  <c r="O750" i="20"/>
  <c r="O751" i="20"/>
  <c r="O752" i="20"/>
  <c r="O753" i="20"/>
  <c r="O754" i="20"/>
  <c r="O755" i="20"/>
  <c r="O756" i="20"/>
  <c r="O757" i="20"/>
  <c r="O758" i="20"/>
  <c r="O759" i="20"/>
  <c r="O760" i="20"/>
  <c r="O761" i="20"/>
  <c r="O762" i="20"/>
  <c r="O763" i="20"/>
  <c r="O764" i="20"/>
  <c r="O765" i="20"/>
  <c r="O766" i="20"/>
  <c r="O767" i="20"/>
  <c r="O768" i="20"/>
  <c r="O769" i="20"/>
  <c r="O770" i="20"/>
  <c r="O771" i="20"/>
  <c r="O772" i="20"/>
  <c r="O773" i="20"/>
  <c r="O774" i="20"/>
  <c r="O775" i="20"/>
  <c r="O776" i="20"/>
  <c r="O777" i="20"/>
  <c r="O778" i="20"/>
  <c r="O779" i="20"/>
  <c r="O780" i="20"/>
  <c r="O781" i="20"/>
  <c r="O782" i="20"/>
  <c r="O783" i="20"/>
  <c r="O784" i="20"/>
  <c r="O785" i="20"/>
  <c r="O786" i="20"/>
  <c r="O787" i="20"/>
  <c r="O788" i="20"/>
  <c r="O789" i="20"/>
  <c r="O790" i="20"/>
  <c r="O791" i="20"/>
  <c r="O792" i="20"/>
  <c r="O793" i="20"/>
  <c r="O794" i="20"/>
  <c r="O795" i="20"/>
  <c r="O796" i="20"/>
  <c r="O797" i="20"/>
  <c r="O798" i="20"/>
  <c r="O799" i="20"/>
  <c r="O800" i="20"/>
  <c r="O801" i="20"/>
  <c r="O802" i="20"/>
  <c r="O803" i="20"/>
  <c r="O804" i="20"/>
  <c r="O805" i="20"/>
  <c r="O806" i="20"/>
  <c r="O807" i="20"/>
  <c r="O808" i="20"/>
  <c r="O809" i="20"/>
  <c r="O810" i="20"/>
  <c r="O811" i="20"/>
  <c r="O812" i="20"/>
  <c r="O813" i="20"/>
  <c r="O814" i="20"/>
  <c r="O815" i="20"/>
  <c r="O816" i="20"/>
  <c r="O817" i="20"/>
  <c r="O818" i="20"/>
  <c r="O819" i="20"/>
  <c r="O820" i="20"/>
  <c r="O821" i="20"/>
  <c r="O822" i="20"/>
  <c r="O823" i="20"/>
  <c r="O824" i="20"/>
  <c r="O825" i="20"/>
  <c r="O826" i="20"/>
  <c r="O827" i="20"/>
  <c r="O828" i="20"/>
  <c r="O829" i="20"/>
  <c r="O830" i="20"/>
  <c r="O831" i="20"/>
  <c r="O832" i="20"/>
  <c r="O833" i="20"/>
  <c r="O834" i="20"/>
  <c r="O835" i="20"/>
  <c r="O836" i="20"/>
  <c r="O837" i="20"/>
  <c r="O838" i="20"/>
  <c r="O839" i="20"/>
  <c r="O840" i="20"/>
  <c r="O841" i="20"/>
  <c r="O842" i="20"/>
  <c r="O843" i="20"/>
  <c r="O844" i="20"/>
  <c r="O845" i="20"/>
  <c r="O846" i="20"/>
  <c r="O847" i="20"/>
  <c r="O848" i="20"/>
  <c r="O849" i="20"/>
  <c r="O850" i="20"/>
  <c r="O851" i="20"/>
  <c r="O852" i="20"/>
  <c r="O853" i="20"/>
  <c r="O854" i="20"/>
  <c r="O855" i="20"/>
  <c r="O856" i="20"/>
  <c r="O857" i="20"/>
  <c r="O858" i="20"/>
  <c r="O859" i="20"/>
  <c r="O860" i="20"/>
  <c r="O861" i="20"/>
  <c r="O862" i="20"/>
  <c r="O863" i="20"/>
  <c r="O864" i="20"/>
  <c r="O865" i="20"/>
  <c r="O866" i="20"/>
  <c r="O867" i="20"/>
  <c r="O868" i="20"/>
  <c r="O869" i="20"/>
  <c r="O870" i="20"/>
  <c r="O871" i="20"/>
  <c r="O872" i="20"/>
  <c r="O873" i="20"/>
  <c r="O874" i="20"/>
  <c r="O875" i="20"/>
  <c r="O876" i="20"/>
  <c r="O877" i="20"/>
  <c r="O878" i="20"/>
  <c r="O879" i="20"/>
  <c r="O880" i="20"/>
  <c r="O881" i="20"/>
  <c r="O882" i="20"/>
  <c r="O883" i="20"/>
  <c r="O884" i="20"/>
  <c r="O885" i="20"/>
  <c r="O886" i="20"/>
  <c r="O887" i="20"/>
  <c r="O888" i="20"/>
  <c r="O889" i="20"/>
  <c r="O890" i="20"/>
  <c r="O891" i="20"/>
  <c r="O892" i="20"/>
  <c r="O893" i="20"/>
  <c r="O894" i="20"/>
  <c r="O895" i="20"/>
  <c r="O896" i="20"/>
  <c r="O897" i="20"/>
  <c r="O898" i="20"/>
  <c r="O899" i="20"/>
  <c r="O900" i="20"/>
  <c r="O901" i="20"/>
  <c r="O902" i="20"/>
  <c r="O903" i="20"/>
  <c r="O904" i="20"/>
  <c r="O905" i="20"/>
  <c r="O906" i="20"/>
  <c r="O907" i="20"/>
  <c r="O908" i="20"/>
  <c r="O909" i="20"/>
  <c r="O910" i="20"/>
  <c r="O911" i="20"/>
  <c r="O912" i="20"/>
  <c r="O913" i="20"/>
  <c r="O914" i="20"/>
  <c r="O915" i="20"/>
  <c r="O916" i="20"/>
  <c r="O917" i="20"/>
  <c r="O918" i="20"/>
  <c r="O919" i="20"/>
  <c r="O920" i="20"/>
  <c r="O921" i="20"/>
  <c r="O922" i="20"/>
  <c r="O923" i="20"/>
  <c r="O924" i="20"/>
  <c r="O925" i="20"/>
  <c r="O926" i="20"/>
  <c r="O927" i="20"/>
  <c r="O928" i="20"/>
  <c r="O929" i="20"/>
  <c r="O930" i="20"/>
  <c r="O931" i="20"/>
  <c r="O932" i="20"/>
  <c r="O933" i="20"/>
  <c r="O934" i="20"/>
  <c r="O935" i="20"/>
  <c r="O936" i="20"/>
  <c r="O937" i="20"/>
  <c r="O938" i="20"/>
  <c r="O939" i="20"/>
  <c r="O940" i="20"/>
  <c r="O941" i="20"/>
  <c r="O942" i="20"/>
  <c r="O943" i="20"/>
  <c r="O944" i="20"/>
  <c r="O945" i="20"/>
  <c r="O946" i="20"/>
  <c r="O947" i="20"/>
  <c r="O948" i="20"/>
  <c r="O949" i="20"/>
  <c r="O950" i="20"/>
  <c r="O951" i="20"/>
  <c r="O952" i="20"/>
  <c r="O953" i="20"/>
  <c r="O954" i="20"/>
  <c r="O955" i="20"/>
  <c r="O956" i="20"/>
  <c r="O957" i="20"/>
  <c r="O958" i="20"/>
  <c r="O959" i="20"/>
  <c r="O960" i="20"/>
  <c r="O961" i="20"/>
  <c r="O962" i="20"/>
  <c r="O963" i="20"/>
  <c r="O964" i="20"/>
  <c r="O965" i="20"/>
  <c r="O966" i="20"/>
  <c r="O967" i="20"/>
  <c r="O968" i="20"/>
  <c r="O969" i="20"/>
  <c r="O970" i="20"/>
  <c r="O971" i="20"/>
  <c r="O972" i="20"/>
  <c r="O973" i="20"/>
  <c r="O974" i="20"/>
  <c r="O975" i="20"/>
  <c r="O976" i="20"/>
  <c r="O977" i="20"/>
  <c r="O978" i="20"/>
  <c r="O979" i="20"/>
  <c r="O980" i="20"/>
  <c r="O981" i="20"/>
  <c r="O982" i="20"/>
  <c r="O983" i="20"/>
  <c r="O984" i="20"/>
  <c r="O985" i="20"/>
  <c r="O986" i="20"/>
  <c r="O987" i="20"/>
  <c r="O988" i="20"/>
  <c r="O989" i="20"/>
  <c r="O990" i="20"/>
  <c r="O991" i="20"/>
  <c r="O992" i="20"/>
  <c r="O993" i="20"/>
  <c r="O994" i="20"/>
  <c r="O995" i="20"/>
  <c r="O996" i="20"/>
  <c r="O997" i="20"/>
  <c r="O998" i="20"/>
  <c r="O999" i="20"/>
  <c r="O1000" i="20"/>
  <c r="O1001" i="20"/>
  <c r="O1002" i="20"/>
  <c r="O1003" i="20"/>
  <c r="O1004" i="20"/>
  <c r="O1005" i="20"/>
  <c r="O1006" i="20"/>
  <c r="O1007" i="20"/>
  <c r="O1008" i="20"/>
  <c r="O1009" i="20"/>
  <c r="O1010" i="20"/>
  <c r="O1011" i="20"/>
  <c r="O1012" i="20"/>
  <c r="O1013" i="20"/>
  <c r="O1014" i="20"/>
  <c r="O1015" i="20"/>
  <c r="O1016" i="20"/>
  <c r="O1017" i="20"/>
  <c r="O1018" i="20"/>
  <c r="O1019" i="20"/>
  <c r="O1020" i="20"/>
  <c r="O1021" i="20"/>
  <c r="O1022" i="20"/>
  <c r="O1023" i="20"/>
  <c r="O1024" i="20"/>
  <c r="O1025" i="20"/>
  <c r="O1026" i="20"/>
  <c r="O1027" i="20"/>
  <c r="O1028" i="20"/>
  <c r="O1029" i="20"/>
  <c r="O1030" i="20"/>
  <c r="O1031" i="20"/>
  <c r="O1032" i="20"/>
  <c r="O1033" i="20"/>
  <c r="O1034" i="20"/>
  <c r="O1035" i="20"/>
  <c r="O1036" i="20"/>
  <c r="O1037" i="20"/>
  <c r="O1038" i="20"/>
  <c r="O1039" i="20"/>
  <c r="O1040" i="20"/>
  <c r="O1041" i="20"/>
  <c r="O1042" i="20"/>
  <c r="O1043" i="20"/>
  <c r="O1044" i="20"/>
  <c r="O1045" i="20"/>
  <c r="O1046" i="20"/>
  <c r="O1047" i="20"/>
  <c r="O1048" i="20"/>
  <c r="O1049" i="20"/>
  <c r="O1050" i="20"/>
  <c r="O1051" i="20"/>
  <c r="O1052" i="20"/>
  <c r="O1053" i="20"/>
  <c r="O1054" i="20"/>
  <c r="O1055" i="20"/>
  <c r="O1056" i="20"/>
  <c r="O1057" i="20"/>
  <c r="O1058" i="20"/>
  <c r="O1059" i="20"/>
  <c r="O1060" i="20"/>
  <c r="O1061" i="20"/>
  <c r="O1062" i="20"/>
  <c r="O1063" i="20"/>
  <c r="O1064" i="20"/>
  <c r="O1065" i="20"/>
  <c r="O1066" i="20"/>
  <c r="O1067" i="20"/>
  <c r="O1068" i="20"/>
  <c r="O1069" i="20"/>
  <c r="O1070" i="20"/>
  <c r="O1071" i="20"/>
  <c r="O1072" i="20"/>
  <c r="O1073" i="20"/>
  <c r="O1074" i="20"/>
  <c r="O1075" i="20"/>
  <c r="O1076" i="20"/>
  <c r="O1077" i="20"/>
  <c r="O1078" i="20"/>
  <c r="O1079" i="20"/>
  <c r="O1080" i="20"/>
  <c r="O1081" i="20"/>
  <c r="O1082" i="20"/>
  <c r="O1083" i="20"/>
  <c r="O1084" i="20"/>
  <c r="O1085" i="20"/>
  <c r="O1086" i="20"/>
  <c r="O1087" i="20"/>
  <c r="O1088" i="20"/>
  <c r="O1089" i="20"/>
  <c r="O1090" i="20"/>
  <c r="O1091" i="20"/>
  <c r="O1092" i="20"/>
  <c r="O1093" i="20"/>
  <c r="O1094" i="20"/>
  <c r="O1095" i="20"/>
  <c r="O1096" i="20"/>
  <c r="O1097" i="20"/>
  <c r="O1098" i="20"/>
  <c r="O1099" i="20"/>
  <c r="O1100" i="20"/>
  <c r="O1101" i="20"/>
  <c r="O1102" i="20"/>
  <c r="O1103" i="20"/>
  <c r="O1104" i="20"/>
  <c r="O1105" i="20"/>
  <c r="O1106" i="20"/>
  <c r="O1107" i="20"/>
  <c r="O1108" i="20"/>
  <c r="O1109" i="20"/>
  <c r="O1110" i="20"/>
  <c r="O1111" i="20"/>
  <c r="O1112" i="20"/>
  <c r="O1113" i="20"/>
  <c r="O1114" i="20"/>
  <c r="O1115" i="20"/>
  <c r="O1116" i="20"/>
  <c r="O1117" i="20"/>
  <c r="O1118" i="20"/>
  <c r="O1119" i="20"/>
  <c r="O1120" i="20"/>
  <c r="O1121" i="20"/>
  <c r="O1122" i="20"/>
  <c r="O1123" i="20"/>
  <c r="O1124" i="20"/>
  <c r="O1125" i="20"/>
  <c r="O1126" i="20"/>
  <c r="O1127" i="20"/>
  <c r="O1128" i="20"/>
  <c r="O1129" i="20"/>
  <c r="O1130" i="20"/>
  <c r="O1131" i="20"/>
  <c r="O1132" i="20"/>
  <c r="O1133" i="20"/>
  <c r="O1134" i="20"/>
  <c r="O1135" i="20"/>
  <c r="O1136" i="20"/>
  <c r="O1137" i="20"/>
  <c r="O1138" i="20"/>
  <c r="O1139" i="20"/>
  <c r="O1140" i="20"/>
  <c r="O1141" i="20"/>
  <c r="O1142" i="20"/>
  <c r="O1143" i="20"/>
  <c r="O1144" i="20"/>
  <c r="O1145" i="20"/>
  <c r="O1146" i="20"/>
  <c r="O1147" i="20"/>
  <c r="O1148" i="20"/>
  <c r="O1149" i="20"/>
  <c r="O1150" i="20"/>
  <c r="O1151" i="20"/>
  <c r="O1152" i="20"/>
  <c r="O1153" i="20"/>
  <c r="O1154" i="20"/>
  <c r="O1155" i="20"/>
  <c r="O1156" i="20"/>
  <c r="O1157" i="20"/>
  <c r="O1158" i="20"/>
  <c r="O1159" i="20"/>
  <c r="O1160" i="20"/>
  <c r="O1161" i="20"/>
  <c r="O1162" i="20"/>
  <c r="O1163" i="20"/>
  <c r="O1164" i="20"/>
  <c r="O1165" i="20"/>
  <c r="O1166" i="20"/>
  <c r="O1167" i="20"/>
  <c r="O1168" i="20"/>
  <c r="O1169" i="20"/>
  <c r="O1170" i="20"/>
  <c r="O1171" i="20"/>
  <c r="O1172" i="20"/>
  <c r="O1173" i="20"/>
  <c r="O1174" i="20"/>
  <c r="O1175" i="20"/>
  <c r="O1176" i="20"/>
  <c r="O1177" i="20"/>
  <c r="O1178" i="20"/>
  <c r="O1179" i="20"/>
  <c r="O1180" i="20"/>
  <c r="O1181" i="20"/>
  <c r="O1182" i="20"/>
  <c r="O1183" i="20"/>
  <c r="O1184" i="20"/>
  <c r="O1185" i="20"/>
  <c r="O1186" i="20"/>
  <c r="O1187" i="20"/>
  <c r="O1188" i="20"/>
  <c r="O1189" i="20"/>
  <c r="O1190" i="20"/>
  <c r="O1191" i="20"/>
  <c r="O1192" i="20"/>
  <c r="O1193" i="20"/>
  <c r="O1194" i="20"/>
  <c r="O1195" i="20"/>
  <c r="O1196" i="20"/>
  <c r="O1197" i="20"/>
  <c r="O1198" i="20"/>
  <c r="O1199" i="20"/>
  <c r="O1200" i="20"/>
  <c r="O1201" i="20"/>
  <c r="O1202" i="20"/>
  <c r="O1203" i="20"/>
  <c r="O1204" i="20"/>
  <c r="O1205" i="20"/>
  <c r="O1206" i="20"/>
  <c r="O1207" i="20"/>
  <c r="O1208" i="20"/>
  <c r="O1209" i="20"/>
  <c r="O1210" i="20"/>
  <c r="O1211" i="20"/>
  <c r="O1212" i="20"/>
  <c r="O1213" i="20"/>
  <c r="O1214" i="20"/>
  <c r="O1215" i="20"/>
  <c r="O1216" i="20"/>
  <c r="O1217" i="20"/>
  <c r="O1218" i="20"/>
  <c r="O1219" i="20"/>
  <c r="O1220" i="20"/>
  <c r="O1221" i="20"/>
  <c r="O1222" i="20"/>
  <c r="O1223" i="20"/>
  <c r="O1224" i="20"/>
  <c r="O1225" i="20"/>
  <c r="O1226" i="20"/>
  <c r="O1227" i="20"/>
  <c r="O1228" i="20"/>
  <c r="O1229" i="20"/>
  <c r="O1230" i="20"/>
  <c r="O1231" i="20"/>
  <c r="O1232" i="20"/>
  <c r="O1233" i="20"/>
  <c r="O1234" i="20"/>
  <c r="O1235" i="20"/>
  <c r="O1236" i="20"/>
  <c r="O1237" i="20"/>
  <c r="O1238" i="20"/>
  <c r="O1239" i="20"/>
  <c r="O1240" i="20"/>
  <c r="O1241" i="20"/>
  <c r="O1242" i="20"/>
  <c r="O1243" i="20"/>
  <c r="O1244" i="20"/>
  <c r="O1245" i="20"/>
  <c r="O1246" i="20"/>
  <c r="O1247" i="20"/>
  <c r="O1248" i="20"/>
  <c r="O1249" i="20"/>
  <c r="O1250" i="20"/>
  <c r="O1251" i="20"/>
  <c r="O1252" i="20"/>
  <c r="O1253" i="20"/>
  <c r="O1254" i="20"/>
  <c r="O1255" i="20"/>
  <c r="O1256" i="20"/>
  <c r="O1257" i="20"/>
  <c r="O1258" i="20"/>
  <c r="O1259" i="20"/>
  <c r="O1260" i="20"/>
  <c r="O1261" i="20"/>
  <c r="O1262" i="20"/>
  <c r="O1263" i="20"/>
  <c r="O1264" i="20"/>
  <c r="O1265" i="20"/>
  <c r="O1266" i="20"/>
  <c r="O1267" i="20"/>
  <c r="O1268" i="20"/>
  <c r="O1269" i="20"/>
  <c r="O1270" i="20"/>
  <c r="O1271" i="20"/>
  <c r="O1272" i="20"/>
  <c r="O1273" i="20"/>
  <c r="O1274" i="20"/>
  <c r="O1275" i="20"/>
  <c r="O1276" i="20"/>
  <c r="O1277" i="20"/>
  <c r="O1278" i="20"/>
  <c r="O1279" i="20"/>
  <c r="O1280" i="20"/>
  <c r="O1281" i="20"/>
  <c r="O1282" i="20"/>
  <c r="O1283" i="20"/>
  <c r="O1284" i="20"/>
  <c r="O1285" i="20"/>
  <c r="O1286" i="20"/>
  <c r="O1287" i="20"/>
  <c r="O1288" i="20"/>
  <c r="O1289" i="20"/>
  <c r="O1290" i="20"/>
  <c r="O1291" i="20"/>
  <c r="O1292" i="20"/>
  <c r="O1293" i="20"/>
  <c r="O1294" i="20"/>
  <c r="O1295" i="20"/>
  <c r="O1296" i="20"/>
  <c r="O1297" i="20"/>
  <c r="O1298" i="20"/>
  <c r="O1299" i="20"/>
  <c r="O1300" i="20"/>
  <c r="O1301" i="20"/>
  <c r="O1302" i="20"/>
  <c r="O1303" i="20"/>
  <c r="O1304" i="20"/>
  <c r="O1305" i="20"/>
  <c r="O1306" i="20"/>
  <c r="O1307" i="20"/>
  <c r="O1308" i="20"/>
  <c r="O1309" i="20"/>
  <c r="O1310" i="20"/>
  <c r="O1311" i="20"/>
  <c r="O1312" i="20"/>
  <c r="O1313" i="20"/>
  <c r="O1314" i="20"/>
  <c r="O1315" i="20"/>
  <c r="O1316" i="20"/>
  <c r="O1317" i="20"/>
  <c r="O1318" i="20"/>
  <c r="O1319" i="20"/>
  <c r="O1320" i="20"/>
  <c r="O1321" i="20"/>
  <c r="O1322" i="20"/>
  <c r="O1323" i="20"/>
  <c r="O1324" i="20"/>
  <c r="O1325" i="20"/>
  <c r="O1326" i="20"/>
  <c r="O1327" i="20"/>
  <c r="O1328" i="20"/>
  <c r="O1329" i="20"/>
  <c r="O1330" i="20"/>
  <c r="O1331" i="20"/>
  <c r="O1332" i="20"/>
  <c r="O1333" i="20"/>
  <c r="O1334" i="20"/>
  <c r="O1335" i="20"/>
  <c r="O1336" i="20"/>
  <c r="O1337" i="20"/>
  <c r="O1338" i="20"/>
  <c r="O1339" i="20"/>
  <c r="O1340" i="20"/>
  <c r="O1341" i="20"/>
  <c r="O1342" i="20"/>
  <c r="O1343" i="20"/>
  <c r="O1344" i="20"/>
  <c r="O1345" i="20"/>
  <c r="O1346" i="20"/>
  <c r="O1347" i="20"/>
  <c r="O1348" i="20"/>
  <c r="O1349" i="20"/>
  <c r="O1350" i="20"/>
  <c r="O1351" i="20"/>
  <c r="O1352" i="20"/>
  <c r="O1353" i="20"/>
  <c r="O1354" i="20"/>
  <c r="O1355" i="20"/>
  <c r="O1356" i="20"/>
  <c r="O1357" i="20"/>
  <c r="O1358" i="20"/>
  <c r="O1359" i="20"/>
  <c r="O1360" i="20"/>
  <c r="O1361" i="20"/>
  <c r="O1362" i="20"/>
  <c r="O1363" i="20"/>
  <c r="O1364" i="20"/>
  <c r="O1365" i="20"/>
  <c r="O1366" i="20"/>
  <c r="O1367" i="20"/>
  <c r="O1368" i="20"/>
  <c r="O1369" i="20"/>
  <c r="O1370" i="20"/>
  <c r="O1371" i="20"/>
  <c r="O1372" i="20"/>
  <c r="O1373" i="20"/>
  <c r="O1374" i="20"/>
  <c r="O1375" i="20"/>
  <c r="O1376" i="20"/>
  <c r="O1377" i="20"/>
  <c r="O1378" i="20"/>
  <c r="O1379" i="20"/>
  <c r="O1380" i="20"/>
  <c r="O1381" i="20"/>
  <c r="O1382" i="20"/>
  <c r="O1383" i="20"/>
  <c r="O1384" i="20"/>
  <c r="O1385" i="20"/>
  <c r="O1386" i="20"/>
  <c r="O1387" i="20"/>
  <c r="O1388" i="20"/>
  <c r="O1389" i="20"/>
  <c r="O1390" i="20"/>
  <c r="O1391" i="20"/>
  <c r="O1392" i="20"/>
  <c r="O1393" i="20"/>
  <c r="O1394" i="20"/>
  <c r="O1395" i="20"/>
  <c r="O1396" i="20"/>
  <c r="O1397" i="20"/>
  <c r="O1398" i="20"/>
  <c r="O1399" i="20"/>
  <c r="O1400" i="20"/>
  <c r="O1401" i="20"/>
  <c r="O1402" i="20"/>
  <c r="O1403" i="20"/>
  <c r="O1404" i="20"/>
  <c r="O1405" i="20"/>
  <c r="O1406" i="20"/>
  <c r="O1407" i="20"/>
  <c r="O1408" i="20"/>
  <c r="O1409" i="20"/>
  <c r="O1410" i="20"/>
  <c r="O1411" i="20"/>
  <c r="O1412" i="20"/>
  <c r="O1413" i="20"/>
  <c r="O1414" i="20"/>
  <c r="O1415" i="20"/>
  <c r="O1416" i="20"/>
  <c r="O1417" i="20"/>
  <c r="O1418" i="20"/>
  <c r="O1419" i="20"/>
  <c r="O1420" i="20"/>
  <c r="O1421" i="20"/>
  <c r="O1422" i="20"/>
  <c r="O1423" i="20"/>
  <c r="O1424" i="20"/>
  <c r="O1425" i="20"/>
  <c r="O1426" i="20"/>
  <c r="O1427" i="20"/>
  <c r="O1428" i="20"/>
  <c r="O1429" i="20"/>
  <c r="O1430" i="20"/>
  <c r="O1431" i="20"/>
  <c r="O1432" i="20"/>
  <c r="O1433" i="20"/>
  <c r="O1434" i="20"/>
  <c r="O1435" i="20"/>
  <c r="O1436" i="20"/>
  <c r="O1437" i="20"/>
  <c r="O1438" i="20"/>
  <c r="O1439" i="20"/>
  <c r="O1440" i="20"/>
  <c r="O1441" i="20"/>
  <c r="O1442" i="20"/>
  <c r="O1443" i="20"/>
  <c r="O1444" i="20"/>
  <c r="O1445" i="20"/>
  <c r="O1446" i="20"/>
  <c r="O1447" i="20"/>
  <c r="O1448" i="20"/>
  <c r="O1449" i="20"/>
  <c r="O1450" i="20"/>
  <c r="O1451" i="20"/>
  <c r="O1452" i="20"/>
  <c r="O1453" i="20"/>
  <c r="O1454" i="20"/>
  <c r="O1455" i="20"/>
  <c r="O1456" i="20"/>
  <c r="O1457" i="20"/>
  <c r="O1458" i="20"/>
  <c r="O1459" i="20"/>
  <c r="O1460" i="20"/>
  <c r="O1461" i="20"/>
  <c r="O1462" i="20"/>
  <c r="O1463" i="20"/>
  <c r="O1464" i="20"/>
  <c r="O1465" i="20"/>
  <c r="O1466" i="20"/>
  <c r="O1467" i="20"/>
  <c r="O1468" i="20"/>
  <c r="O1469" i="20"/>
  <c r="O1470" i="20"/>
  <c r="O1471" i="20"/>
  <c r="O1472" i="20"/>
  <c r="O1473" i="20"/>
  <c r="O1474" i="20"/>
  <c r="O1475" i="20"/>
  <c r="O1476" i="20"/>
  <c r="O1477" i="20"/>
  <c r="O1478" i="20"/>
  <c r="O1479" i="20"/>
  <c r="O1480" i="20"/>
  <c r="O1481" i="20"/>
  <c r="O1482" i="20"/>
  <c r="O1483" i="20"/>
  <c r="O1484" i="20"/>
  <c r="O1485" i="20"/>
  <c r="O1486" i="20"/>
  <c r="O1487" i="20"/>
  <c r="O1488" i="20"/>
  <c r="O1489" i="20"/>
  <c r="O1490" i="20"/>
  <c r="O1491" i="20"/>
  <c r="O1492" i="20"/>
  <c r="O1493" i="20"/>
  <c r="O1494" i="20"/>
  <c r="O1495" i="20"/>
  <c r="O1496" i="20"/>
  <c r="O1497" i="20"/>
  <c r="O1498" i="20"/>
  <c r="O1499" i="20"/>
  <c r="O1500" i="20"/>
  <c r="O1501" i="20"/>
  <c r="O1502" i="20"/>
  <c r="O1503" i="20"/>
  <c r="O1504" i="20"/>
  <c r="O1505" i="20"/>
  <c r="O1506" i="20"/>
  <c r="O1507" i="20"/>
  <c r="O1508" i="20"/>
  <c r="O1509" i="20"/>
  <c r="O1510" i="20"/>
  <c r="O1511" i="20"/>
  <c r="O1512" i="20"/>
  <c r="O1513" i="20"/>
  <c r="O1514" i="20"/>
  <c r="O1515" i="20"/>
  <c r="O1516" i="20"/>
  <c r="O1517" i="20"/>
  <c r="O1518" i="20"/>
  <c r="O1519" i="20"/>
  <c r="O1520" i="20"/>
  <c r="O1521" i="20"/>
  <c r="O1522" i="20"/>
  <c r="O1523" i="20"/>
  <c r="O1524" i="20"/>
  <c r="O1525" i="20"/>
  <c r="O1526" i="20"/>
  <c r="O1527" i="20"/>
  <c r="O1528" i="20"/>
  <c r="O1529" i="20"/>
  <c r="O1530" i="20"/>
  <c r="O1531" i="20"/>
  <c r="O1532" i="20"/>
  <c r="O1533" i="20"/>
  <c r="O1534" i="20"/>
  <c r="O1535" i="20"/>
  <c r="O1536" i="20"/>
  <c r="O1537" i="20"/>
  <c r="O1538" i="20"/>
  <c r="O1539" i="20"/>
  <c r="O1540" i="20"/>
  <c r="O1541" i="20"/>
  <c r="O1542" i="20"/>
  <c r="O1543" i="20"/>
  <c r="O1544" i="20"/>
  <c r="O1545" i="20"/>
  <c r="O1546" i="20"/>
  <c r="O1547" i="20"/>
  <c r="O1548" i="20"/>
  <c r="O1549" i="20"/>
  <c r="O1550" i="20"/>
  <c r="O1551" i="20"/>
  <c r="O1552" i="20"/>
  <c r="O1553" i="20"/>
  <c r="O1554" i="20"/>
  <c r="O1555" i="20"/>
  <c r="O1556" i="20"/>
  <c r="O1557" i="20"/>
  <c r="O1558" i="20"/>
  <c r="O1559" i="20"/>
  <c r="O1560" i="20"/>
  <c r="O1561" i="20"/>
  <c r="O1562" i="20"/>
  <c r="O1563" i="20"/>
  <c r="O1564" i="20"/>
  <c r="O1565" i="20"/>
  <c r="O1566" i="20"/>
  <c r="O1567" i="20"/>
  <c r="O1568" i="20"/>
  <c r="O1569" i="20"/>
  <c r="O1570" i="20"/>
  <c r="O1571" i="20"/>
  <c r="O1572" i="20"/>
  <c r="O1573" i="20"/>
  <c r="O1574" i="20"/>
  <c r="O1575" i="20"/>
  <c r="O1576" i="20"/>
  <c r="O1577" i="20"/>
  <c r="O1578" i="20"/>
  <c r="O1579" i="20"/>
  <c r="O1580" i="20"/>
  <c r="O1581" i="20"/>
  <c r="O1582" i="20"/>
  <c r="O1583" i="20"/>
  <c r="O1584" i="20"/>
  <c r="O1585" i="20"/>
  <c r="O1586" i="20"/>
  <c r="O1587" i="20"/>
  <c r="O1588" i="20"/>
  <c r="O1589" i="20"/>
  <c r="O1590" i="20"/>
  <c r="O1591" i="20"/>
  <c r="O1592" i="20"/>
  <c r="O1593" i="20"/>
  <c r="O1594" i="20"/>
  <c r="O1595" i="20"/>
  <c r="O1596" i="20"/>
  <c r="O1597" i="20"/>
  <c r="O1598" i="20"/>
  <c r="O1599" i="20"/>
  <c r="O1600" i="20"/>
  <c r="O1601" i="20"/>
  <c r="O1602" i="20"/>
  <c r="O1603" i="20"/>
  <c r="O1604" i="20"/>
  <c r="O1605" i="20"/>
  <c r="O1606" i="20"/>
  <c r="O1607" i="20"/>
  <c r="O1608" i="20"/>
  <c r="O1609" i="20"/>
  <c r="O1610" i="20"/>
  <c r="O1611" i="20"/>
  <c r="O1612" i="20"/>
  <c r="O1613" i="20"/>
  <c r="O1614" i="20"/>
  <c r="O1615" i="20"/>
  <c r="O1616" i="20"/>
  <c r="O1617" i="20"/>
  <c r="O1618" i="20"/>
  <c r="O1619" i="20"/>
  <c r="O1620" i="20"/>
  <c r="O1621" i="20"/>
  <c r="O1622" i="20"/>
  <c r="O1623" i="20"/>
  <c r="O1624" i="20"/>
  <c r="O1625" i="20"/>
  <c r="O1626" i="20"/>
  <c r="O1627" i="20"/>
  <c r="O1628" i="20"/>
  <c r="O1629" i="20"/>
  <c r="O1630" i="20"/>
  <c r="O1631" i="20"/>
  <c r="O1632" i="20"/>
  <c r="O1633" i="20"/>
  <c r="O1634" i="20"/>
  <c r="O1635" i="20"/>
  <c r="O1636" i="20"/>
  <c r="O1637" i="20"/>
  <c r="O1638" i="20"/>
  <c r="O1639" i="20"/>
  <c r="O1640" i="20"/>
  <c r="O1641" i="20"/>
  <c r="O1642" i="20"/>
  <c r="O1643" i="20"/>
  <c r="O1644" i="20"/>
  <c r="O1645" i="20"/>
  <c r="O1646" i="20"/>
  <c r="O1647" i="20"/>
  <c r="O1648" i="20"/>
  <c r="O1649" i="20"/>
  <c r="O1650" i="20"/>
  <c r="O1651" i="20"/>
  <c r="O1652" i="20"/>
  <c r="O1653" i="20"/>
  <c r="O1654" i="20"/>
  <c r="O1655" i="20"/>
  <c r="O1656" i="20"/>
  <c r="O1657" i="20"/>
  <c r="O1658" i="20"/>
  <c r="O1659" i="20"/>
  <c r="O1660" i="20"/>
  <c r="O1661" i="20"/>
  <c r="O1662" i="20"/>
  <c r="O1663" i="20"/>
  <c r="O1664" i="20"/>
  <c r="O1665" i="20"/>
  <c r="O1666" i="20"/>
  <c r="O1667" i="20"/>
  <c r="O1668" i="20"/>
  <c r="O1669" i="20"/>
  <c r="O1670" i="20"/>
  <c r="O1671" i="20"/>
  <c r="O1672" i="20"/>
  <c r="O1673" i="20"/>
  <c r="O1674" i="20"/>
  <c r="O1675" i="20"/>
  <c r="O1676" i="20"/>
  <c r="O1677" i="20"/>
  <c r="O1678" i="20"/>
  <c r="O1679" i="20"/>
  <c r="O1680" i="20"/>
  <c r="O1681" i="20"/>
  <c r="O1682" i="20"/>
  <c r="O1683" i="20"/>
  <c r="O1684" i="20"/>
  <c r="O1685" i="20"/>
  <c r="O1686" i="20"/>
  <c r="O1687" i="20"/>
  <c r="O1688" i="20"/>
  <c r="O1689" i="20"/>
  <c r="O1690" i="20"/>
  <c r="O1691" i="20"/>
  <c r="O1692" i="20"/>
  <c r="O1693" i="20"/>
  <c r="O1694" i="20"/>
  <c r="O1695" i="20"/>
  <c r="O1696" i="20"/>
  <c r="O1697" i="20"/>
  <c r="O1698" i="20"/>
  <c r="O1699" i="20"/>
  <c r="O1700" i="20"/>
  <c r="O1701" i="20"/>
  <c r="O1702" i="20"/>
  <c r="O1703" i="20"/>
  <c r="O1704" i="20"/>
  <c r="O1705" i="20"/>
  <c r="O1706" i="20"/>
  <c r="O1707" i="20"/>
  <c r="O1708" i="20"/>
  <c r="O1709" i="20"/>
  <c r="O1710" i="20"/>
  <c r="O1711" i="20"/>
  <c r="O1712" i="20"/>
  <c r="O1713" i="20"/>
  <c r="O1714" i="20"/>
  <c r="O1715" i="20"/>
  <c r="O1716" i="20"/>
  <c r="O1717" i="20"/>
  <c r="O1718" i="20"/>
  <c r="O1719" i="20"/>
  <c r="O1720" i="20"/>
  <c r="O1721" i="20"/>
  <c r="O1722" i="20"/>
  <c r="O1723" i="20"/>
  <c r="O1724" i="20"/>
  <c r="O1725" i="20"/>
  <c r="O1726" i="20"/>
  <c r="O1727" i="20"/>
  <c r="O1728" i="20"/>
  <c r="O1729" i="20"/>
  <c r="O1730" i="20"/>
  <c r="O1731" i="20"/>
  <c r="O1732" i="20"/>
  <c r="O1733" i="20"/>
  <c r="O1734" i="20"/>
  <c r="O1735" i="20"/>
  <c r="O1736" i="20"/>
  <c r="O1737" i="20"/>
  <c r="O1738" i="20"/>
  <c r="O1739" i="20"/>
  <c r="O1740" i="20"/>
  <c r="O1741" i="20"/>
  <c r="O1742" i="20"/>
  <c r="O1743" i="20"/>
  <c r="O1744" i="20"/>
  <c r="O1745" i="20"/>
  <c r="O1746" i="20"/>
  <c r="O1747" i="20"/>
  <c r="O1748" i="20"/>
  <c r="O1749" i="20"/>
  <c r="O1750" i="20"/>
  <c r="O1751" i="20"/>
  <c r="O1752" i="20"/>
  <c r="O1753" i="20"/>
  <c r="O1754" i="20"/>
  <c r="O1755" i="20"/>
  <c r="O1756" i="20"/>
  <c r="O1757" i="20"/>
  <c r="O1758" i="20"/>
  <c r="O1759" i="20"/>
  <c r="O1760" i="20"/>
  <c r="O1761" i="20"/>
  <c r="O1762" i="20"/>
  <c r="O1763" i="20"/>
  <c r="O1764" i="20"/>
  <c r="O1765" i="20"/>
  <c r="O1766" i="20"/>
  <c r="O1767" i="20"/>
  <c r="O1768" i="20"/>
  <c r="O1769" i="20"/>
  <c r="O1770" i="20"/>
  <c r="O1771" i="20"/>
  <c r="O1772" i="20"/>
  <c r="O1773" i="20"/>
  <c r="O1774" i="20"/>
  <c r="O1775" i="20"/>
  <c r="O1776" i="20"/>
  <c r="O1777" i="20"/>
  <c r="O1778" i="20"/>
  <c r="O1779" i="20"/>
  <c r="O1780" i="20"/>
  <c r="O1781" i="20"/>
  <c r="O1782" i="20"/>
  <c r="O1783" i="20"/>
  <c r="O1784" i="20"/>
  <c r="O1785" i="20"/>
  <c r="O1786" i="20"/>
  <c r="O1787" i="20"/>
  <c r="O1788" i="20"/>
  <c r="O1789" i="20"/>
  <c r="O1790" i="20"/>
  <c r="O1791" i="20"/>
  <c r="O1792" i="20"/>
  <c r="O1793" i="20"/>
  <c r="O1794" i="20"/>
  <c r="O1795" i="20"/>
  <c r="O1796" i="20"/>
  <c r="O1797" i="20"/>
  <c r="O1798" i="20"/>
  <c r="O1799" i="20"/>
  <c r="O1800" i="20"/>
  <c r="O1801" i="20"/>
  <c r="O1802" i="20"/>
  <c r="O1803" i="20"/>
  <c r="O1804" i="20"/>
  <c r="O1805" i="20"/>
  <c r="O1806" i="20"/>
  <c r="O1807" i="20"/>
  <c r="O1808" i="20"/>
  <c r="O1809" i="20"/>
  <c r="O1810" i="20"/>
  <c r="O1811" i="20"/>
  <c r="O1812" i="20"/>
  <c r="O1813" i="20"/>
  <c r="O1814" i="20"/>
  <c r="O1815" i="20"/>
  <c r="O1816" i="20"/>
  <c r="O1817" i="20"/>
  <c r="O1818" i="20"/>
  <c r="O1819" i="20"/>
  <c r="O1820" i="20"/>
  <c r="O1821" i="20"/>
  <c r="O1822" i="20"/>
  <c r="O1823" i="20"/>
  <c r="O1824" i="20"/>
  <c r="O1825" i="20"/>
  <c r="O1826" i="20"/>
  <c r="O1827" i="20"/>
  <c r="O1828" i="20"/>
  <c r="O1829" i="20"/>
  <c r="O1830" i="20"/>
  <c r="O1831" i="20"/>
  <c r="O1832" i="20"/>
  <c r="O1833" i="20"/>
  <c r="O1834" i="20"/>
  <c r="O1835" i="20"/>
  <c r="O1836" i="20"/>
  <c r="O1837" i="20"/>
  <c r="O1838" i="20"/>
  <c r="O1839" i="20"/>
  <c r="O1840" i="20"/>
  <c r="O1841" i="20"/>
  <c r="O1842" i="20"/>
  <c r="O1843" i="20"/>
  <c r="O1844" i="20"/>
  <c r="O1845" i="20"/>
  <c r="O1846" i="20"/>
  <c r="O1847" i="20"/>
  <c r="O1848" i="20"/>
  <c r="O1849" i="20"/>
  <c r="O1850" i="20"/>
  <c r="O1851" i="20"/>
  <c r="O1852" i="20"/>
  <c r="O1853" i="20"/>
  <c r="O1854" i="20"/>
  <c r="O1855" i="20"/>
  <c r="O1856" i="20"/>
  <c r="O1857" i="20"/>
  <c r="O1858" i="20"/>
  <c r="O1859" i="20"/>
  <c r="O1860" i="20"/>
  <c r="O1861" i="20"/>
  <c r="O1862" i="20"/>
  <c r="O1863" i="20"/>
  <c r="O1864" i="20"/>
  <c r="O1865" i="20"/>
  <c r="O1866" i="20"/>
  <c r="O1867" i="20"/>
  <c r="O1868" i="20"/>
  <c r="O1869" i="20"/>
  <c r="O1870" i="20"/>
  <c r="O1871" i="20"/>
  <c r="O1872" i="20"/>
  <c r="O1873" i="20"/>
  <c r="O1874" i="20"/>
  <c r="O1875" i="20"/>
  <c r="O1876" i="20"/>
  <c r="O1877" i="20"/>
  <c r="O1878" i="20"/>
  <c r="O1879" i="20"/>
  <c r="O1880" i="20"/>
  <c r="O1881" i="20"/>
  <c r="O1882" i="20"/>
  <c r="O1883" i="20"/>
  <c r="O1884" i="20"/>
  <c r="O1885" i="20"/>
  <c r="O1886" i="20"/>
  <c r="O1887" i="20"/>
  <c r="O1888" i="20"/>
  <c r="O1889" i="20"/>
  <c r="O1890" i="20"/>
  <c r="O1891" i="20"/>
  <c r="O1892" i="20"/>
  <c r="O1893" i="20"/>
  <c r="O1894" i="20"/>
  <c r="O1895" i="20"/>
  <c r="O1896" i="20"/>
  <c r="O1897" i="20"/>
  <c r="O1898" i="20"/>
  <c r="O1899" i="20"/>
  <c r="O1900" i="20"/>
  <c r="O1901" i="20"/>
  <c r="O1902" i="20"/>
  <c r="O1903" i="20"/>
  <c r="O1904" i="20"/>
  <c r="O1905" i="20"/>
  <c r="O1906" i="20"/>
  <c r="O1907" i="20"/>
  <c r="O1908" i="20"/>
  <c r="O1909" i="20"/>
  <c r="O1910" i="20"/>
  <c r="O1911" i="20"/>
  <c r="O1912" i="20"/>
  <c r="O1913" i="20"/>
  <c r="O1914" i="20"/>
  <c r="O1915" i="20"/>
  <c r="O1916" i="20"/>
  <c r="O1917" i="20"/>
  <c r="O1918" i="20"/>
  <c r="O1919" i="20"/>
  <c r="O1920" i="20"/>
  <c r="O1921" i="20"/>
  <c r="O1922" i="20"/>
  <c r="O1923" i="20"/>
  <c r="O1924" i="20"/>
  <c r="O1925" i="20"/>
  <c r="O1926" i="20"/>
  <c r="O1927" i="20"/>
  <c r="O1928" i="20"/>
  <c r="O1929" i="20"/>
  <c r="O1930" i="20"/>
  <c r="O1931" i="20"/>
  <c r="O1932" i="20"/>
  <c r="O1933" i="20"/>
  <c r="O1934" i="20"/>
  <c r="O1935" i="20"/>
  <c r="O1936" i="20"/>
  <c r="O1937" i="20"/>
  <c r="O1938" i="20"/>
  <c r="O1939" i="20"/>
  <c r="O1940" i="20"/>
  <c r="O1941" i="20"/>
  <c r="O1942" i="20"/>
  <c r="O1943" i="20"/>
  <c r="O1944" i="20"/>
  <c r="O1945" i="20"/>
  <c r="O1946" i="20"/>
  <c r="O1947" i="20"/>
  <c r="O1948" i="20"/>
  <c r="O1949" i="20"/>
  <c r="O1950" i="20"/>
  <c r="O1951" i="20"/>
  <c r="O1952" i="20"/>
  <c r="O1953" i="20"/>
  <c r="O1954" i="20"/>
  <c r="O1955" i="20"/>
  <c r="O1956" i="20"/>
  <c r="O1957" i="20"/>
  <c r="O1958" i="20"/>
  <c r="O1959" i="20"/>
  <c r="O1960" i="20"/>
  <c r="O1961" i="20"/>
  <c r="O1962" i="20"/>
  <c r="O1963" i="20"/>
  <c r="O1964" i="20"/>
  <c r="O1965" i="20"/>
  <c r="O1966" i="20"/>
  <c r="O1967" i="20"/>
  <c r="O1968" i="20"/>
  <c r="O1969" i="20"/>
  <c r="O1970" i="20"/>
  <c r="O1971" i="20"/>
  <c r="O1972" i="20"/>
  <c r="O1973" i="20"/>
  <c r="O1974" i="20"/>
  <c r="O1975" i="20"/>
  <c r="O1976" i="20"/>
  <c r="O1977" i="20"/>
  <c r="O1978" i="20"/>
  <c r="O1979" i="20"/>
  <c r="O1980" i="20"/>
  <c r="O1981" i="20"/>
  <c r="O1982" i="20"/>
  <c r="O1983" i="20"/>
  <c r="O1984" i="20"/>
  <c r="O1985" i="20"/>
  <c r="O1986" i="20"/>
  <c r="O1987" i="20"/>
  <c r="O1988" i="20"/>
  <c r="O1989" i="20"/>
  <c r="O1990" i="20"/>
  <c r="O1991" i="20"/>
  <c r="O1992" i="20"/>
  <c r="O1993" i="20"/>
  <c r="O1994" i="20"/>
  <c r="O1995" i="20"/>
  <c r="O1996" i="20"/>
  <c r="O1997" i="20"/>
  <c r="O1998" i="20"/>
  <c r="O1999" i="20"/>
  <c r="O2000" i="20"/>
  <c r="O2001" i="20"/>
  <c r="O2002" i="20"/>
  <c r="O2003" i="20"/>
  <c r="O2004" i="20"/>
  <c r="O2005" i="20"/>
  <c r="O2006" i="20"/>
  <c r="O2007" i="20"/>
  <c r="O2008" i="20"/>
  <c r="O2009" i="20"/>
  <c r="O2010" i="20"/>
  <c r="O2011" i="20"/>
  <c r="O2012" i="20"/>
  <c r="O2013" i="20"/>
  <c r="O2014" i="20"/>
  <c r="O2015" i="20"/>
  <c r="O2016" i="20"/>
  <c r="O2017" i="20"/>
  <c r="O2018" i="20"/>
  <c r="O2019" i="20"/>
  <c r="O2020" i="20"/>
  <c r="O2021" i="20"/>
  <c r="O2022" i="20"/>
  <c r="O2023" i="20"/>
  <c r="O2024" i="20"/>
  <c r="O2025" i="20"/>
  <c r="O2026" i="20"/>
  <c r="O2027" i="20"/>
  <c r="O2028" i="20"/>
  <c r="O2029" i="20"/>
  <c r="O2030" i="20"/>
  <c r="O2031" i="20"/>
  <c r="O2032" i="20"/>
  <c r="O2033" i="20"/>
  <c r="O2034" i="20"/>
  <c r="O2035" i="20"/>
  <c r="O2036" i="20"/>
  <c r="O2037" i="20"/>
  <c r="O2038" i="20"/>
  <c r="O2039" i="20"/>
  <c r="O2040" i="20"/>
  <c r="O2041" i="20"/>
  <c r="O2042" i="20"/>
  <c r="O2043" i="20"/>
  <c r="O2044" i="20"/>
  <c r="O2045" i="20"/>
  <c r="O2046" i="20"/>
  <c r="O2047" i="20"/>
  <c r="O2048" i="20"/>
  <c r="O2049" i="20"/>
  <c r="O2050" i="20"/>
  <c r="O2051" i="20"/>
  <c r="O2052" i="20"/>
  <c r="O2053" i="20"/>
  <c r="O2054" i="20"/>
  <c r="O2055" i="20"/>
  <c r="O2056" i="20"/>
  <c r="O2057" i="20"/>
  <c r="O2058" i="20"/>
  <c r="O2059" i="20"/>
  <c r="O2060" i="20"/>
  <c r="O2061" i="20"/>
  <c r="O2062" i="20"/>
  <c r="O2063" i="20"/>
  <c r="O2064" i="20"/>
  <c r="O2065" i="20"/>
  <c r="O2066" i="20"/>
  <c r="O2067" i="20"/>
  <c r="O2068" i="20"/>
  <c r="O2069" i="20"/>
  <c r="O2070" i="20"/>
  <c r="O2071" i="20"/>
  <c r="O2072" i="20"/>
  <c r="O2073" i="20"/>
  <c r="O2074" i="20"/>
  <c r="O2075" i="20"/>
  <c r="O2076" i="20"/>
  <c r="O2077" i="20"/>
  <c r="O2078" i="20"/>
  <c r="O2079" i="20"/>
  <c r="O2080" i="20"/>
  <c r="O2081" i="20"/>
  <c r="O2082" i="20"/>
  <c r="O2083" i="20"/>
  <c r="O2084" i="20"/>
  <c r="O2085" i="20"/>
  <c r="O2086" i="20"/>
  <c r="O2087" i="20"/>
  <c r="O2088" i="20"/>
  <c r="O2089" i="20"/>
  <c r="O2090" i="20"/>
  <c r="O2091" i="20"/>
  <c r="O2092" i="20"/>
  <c r="O2093" i="20"/>
  <c r="O2094" i="20"/>
  <c r="O2095" i="20"/>
  <c r="O2096" i="20"/>
  <c r="O2097" i="20"/>
  <c r="O2098" i="20"/>
  <c r="O2099" i="20"/>
  <c r="O2100" i="20"/>
  <c r="O2101" i="20"/>
  <c r="O2102" i="20"/>
  <c r="O2103" i="20"/>
  <c r="O2104" i="20"/>
  <c r="O2105" i="20"/>
  <c r="O2106" i="20"/>
  <c r="O2107" i="20"/>
  <c r="O2108" i="20"/>
  <c r="O2109" i="20"/>
  <c r="O2110" i="20"/>
  <c r="O2111" i="20"/>
  <c r="O2112" i="20"/>
  <c r="O2113" i="20"/>
  <c r="O2114" i="20"/>
  <c r="O2115" i="20"/>
  <c r="O2116" i="20"/>
  <c r="O2117" i="20"/>
  <c r="O2118" i="20"/>
  <c r="O2119" i="20"/>
  <c r="O2120" i="20"/>
  <c r="O2121" i="20"/>
  <c r="O2122" i="20"/>
  <c r="O2123" i="20"/>
  <c r="O2124" i="20"/>
  <c r="O2125" i="20"/>
  <c r="O2126" i="20"/>
  <c r="O2127" i="20"/>
  <c r="O2128" i="20"/>
  <c r="O2129" i="20"/>
  <c r="O2130" i="20"/>
  <c r="O2131" i="20"/>
  <c r="O2132" i="20"/>
  <c r="O2133" i="20"/>
  <c r="O2134" i="20"/>
  <c r="O2135" i="20"/>
  <c r="O2136" i="20"/>
  <c r="O2137" i="20"/>
  <c r="O2138" i="20"/>
  <c r="O2139" i="20"/>
  <c r="O2140" i="20"/>
  <c r="O2141" i="20"/>
  <c r="O2142" i="20"/>
  <c r="O2143" i="20"/>
  <c r="O2144" i="20"/>
  <c r="O2145" i="20"/>
  <c r="O2146" i="20"/>
  <c r="O2147" i="20"/>
  <c r="O2148" i="20"/>
  <c r="O2149" i="20"/>
  <c r="O2150" i="20"/>
  <c r="O2151" i="20"/>
  <c r="O2152" i="20"/>
  <c r="O2153" i="20"/>
  <c r="O2154" i="20"/>
  <c r="O2155" i="20"/>
  <c r="O2156" i="20"/>
  <c r="O2157" i="20"/>
  <c r="O2158" i="20"/>
  <c r="O2159" i="20"/>
  <c r="O2160" i="20"/>
  <c r="O2161" i="20"/>
  <c r="O2162" i="20"/>
  <c r="O2163" i="20"/>
  <c r="O2164" i="20"/>
  <c r="O2165" i="20"/>
  <c r="O2166" i="20"/>
  <c r="O2167" i="20"/>
  <c r="O2168" i="20"/>
  <c r="O2169" i="20"/>
  <c r="O2170" i="20"/>
  <c r="O2171" i="20"/>
  <c r="O2172" i="20"/>
  <c r="O2173" i="20"/>
  <c r="O2174" i="20"/>
  <c r="O2175" i="20"/>
  <c r="O2176" i="20"/>
  <c r="O2177" i="20"/>
  <c r="O2178" i="20"/>
  <c r="O2179" i="20"/>
  <c r="O2180" i="20"/>
  <c r="O2181" i="20"/>
  <c r="O2182" i="20"/>
  <c r="O2183" i="20"/>
  <c r="O2184" i="20"/>
  <c r="O2185" i="20"/>
  <c r="O2186" i="20"/>
  <c r="O2187" i="20"/>
  <c r="O2188" i="20"/>
  <c r="O2189" i="20"/>
  <c r="O2190" i="20"/>
  <c r="O2191" i="20"/>
  <c r="O2192" i="20"/>
  <c r="O2193" i="20"/>
  <c r="O2194" i="20"/>
  <c r="O2195" i="20"/>
  <c r="O2196" i="20"/>
  <c r="O2197" i="20"/>
  <c r="O2198" i="20"/>
  <c r="O2199" i="20"/>
  <c r="O2200" i="20"/>
  <c r="O2201" i="20"/>
  <c r="O2202" i="20"/>
  <c r="O2203" i="20"/>
  <c r="O2204" i="20"/>
  <c r="O2205" i="20"/>
  <c r="O2206" i="20"/>
  <c r="O2207" i="20"/>
  <c r="O2208" i="20"/>
  <c r="O2209" i="20"/>
  <c r="O2210" i="20"/>
  <c r="O2211" i="20"/>
  <c r="O2212" i="20"/>
  <c r="O2213" i="20"/>
  <c r="O2214" i="20"/>
  <c r="O2215" i="20"/>
  <c r="O2216" i="20"/>
  <c r="O2217" i="20"/>
  <c r="O2218" i="20"/>
  <c r="O2219" i="20"/>
  <c r="O2220" i="20"/>
  <c r="O2221" i="20"/>
  <c r="O2222" i="20"/>
  <c r="O2223" i="20"/>
  <c r="O2224" i="20"/>
  <c r="O2225" i="20"/>
  <c r="O2226" i="20"/>
  <c r="O2227" i="20"/>
  <c r="O2228" i="20"/>
  <c r="O2229" i="20"/>
  <c r="O2230" i="20"/>
  <c r="O2231" i="20"/>
  <c r="O2232" i="20"/>
  <c r="O2233" i="20"/>
  <c r="O2234" i="20"/>
  <c r="O2235" i="20"/>
  <c r="O2236" i="20"/>
  <c r="O2237" i="20"/>
  <c r="O2238" i="20"/>
  <c r="O2239" i="20"/>
  <c r="O2240" i="20"/>
  <c r="O2241" i="20"/>
  <c r="O2242" i="20"/>
  <c r="O2243" i="20"/>
  <c r="O2244" i="20"/>
  <c r="O2245" i="20"/>
  <c r="O2246" i="20"/>
  <c r="O2247" i="20"/>
  <c r="O2248" i="20"/>
  <c r="O2249" i="20"/>
  <c r="O2250" i="20"/>
  <c r="O2251" i="20"/>
  <c r="O2252" i="20"/>
  <c r="O2253" i="20"/>
  <c r="O2254" i="20"/>
  <c r="O2255" i="20"/>
  <c r="O2256" i="20"/>
  <c r="O2257" i="20"/>
  <c r="O2258" i="20"/>
  <c r="O2259" i="20"/>
  <c r="O2260" i="20"/>
  <c r="O2261" i="20"/>
  <c r="O2262" i="20"/>
  <c r="O2263" i="20"/>
  <c r="O2264" i="20"/>
  <c r="O2265" i="20"/>
  <c r="O2266" i="20"/>
  <c r="O2267" i="20"/>
  <c r="O2268" i="20"/>
  <c r="O2269" i="20"/>
  <c r="O2270" i="20"/>
  <c r="O2271" i="20"/>
  <c r="O2272" i="20"/>
  <c r="O2273" i="20"/>
  <c r="O2274" i="20"/>
  <c r="O2275" i="20"/>
  <c r="O2276" i="20"/>
  <c r="O2277" i="20"/>
  <c r="O2278" i="20"/>
  <c r="O2279" i="20"/>
  <c r="O2280" i="20"/>
  <c r="O2281" i="20"/>
  <c r="O2282" i="20"/>
  <c r="O2283" i="20"/>
  <c r="O2284" i="20"/>
  <c r="O2285" i="20"/>
  <c r="O2286" i="20"/>
  <c r="O2287" i="20"/>
  <c r="O2288" i="20"/>
  <c r="O2289" i="20"/>
  <c r="O2290" i="20"/>
  <c r="O2291" i="20"/>
  <c r="O2292" i="20"/>
  <c r="O2293" i="20"/>
  <c r="O2294" i="20"/>
  <c r="O2295" i="20"/>
  <c r="O2296" i="20"/>
  <c r="O2297" i="20"/>
  <c r="O2298" i="20"/>
  <c r="O2299" i="20"/>
  <c r="O2300" i="20"/>
  <c r="O2301" i="20"/>
  <c r="O2302" i="20"/>
  <c r="O2303" i="20"/>
  <c r="O2304" i="20"/>
  <c r="O2305" i="20"/>
  <c r="O2306" i="20"/>
  <c r="O2307" i="20"/>
  <c r="O2308" i="20"/>
  <c r="O2309" i="20"/>
  <c r="O2310" i="20"/>
  <c r="O2311" i="20"/>
  <c r="O2312" i="20"/>
  <c r="O2313" i="20"/>
  <c r="O2314" i="20"/>
  <c r="O2315" i="20"/>
  <c r="O2316" i="20"/>
  <c r="O2317" i="20"/>
  <c r="O2318" i="20"/>
  <c r="O2319" i="20"/>
  <c r="O2320" i="20"/>
  <c r="O2321" i="20"/>
  <c r="O2322" i="20"/>
  <c r="O2323" i="20"/>
  <c r="O2324" i="20"/>
  <c r="O2325" i="20"/>
  <c r="O2326" i="20"/>
  <c r="O2327" i="20"/>
  <c r="O2328" i="20"/>
  <c r="O2329" i="20"/>
  <c r="O2330" i="20"/>
  <c r="O2331" i="20"/>
  <c r="O2332" i="20"/>
  <c r="O2333" i="20"/>
  <c r="O2334" i="20"/>
  <c r="O2335" i="20"/>
  <c r="O2336" i="20"/>
  <c r="O2337" i="20"/>
  <c r="O2338" i="20"/>
  <c r="O2339" i="20"/>
  <c r="O2340" i="20"/>
  <c r="O2341" i="20"/>
  <c r="O2342" i="20"/>
  <c r="O2343" i="20"/>
  <c r="O2344" i="20"/>
  <c r="O2345" i="20"/>
  <c r="O2346" i="20"/>
  <c r="O2347" i="20"/>
  <c r="O2348" i="20"/>
  <c r="O2349" i="20"/>
  <c r="O2350" i="20"/>
  <c r="O2351" i="20"/>
  <c r="O2352" i="20"/>
  <c r="O2353" i="20"/>
  <c r="O2354" i="20"/>
  <c r="O2355" i="20"/>
  <c r="O2356" i="20"/>
  <c r="O2357" i="20"/>
  <c r="O2358" i="20"/>
  <c r="O2359" i="20"/>
  <c r="O2360" i="20"/>
  <c r="O2361" i="20"/>
  <c r="O2362" i="20"/>
  <c r="O2363" i="20"/>
  <c r="O2364" i="20"/>
  <c r="O2365" i="20"/>
  <c r="O2366" i="20"/>
  <c r="O2367" i="20"/>
  <c r="O2368" i="20"/>
  <c r="O2369" i="20"/>
  <c r="O2370" i="20"/>
  <c r="O2371" i="20"/>
  <c r="O2372" i="20"/>
  <c r="O2373" i="20"/>
  <c r="O2374" i="20"/>
  <c r="O2375" i="20"/>
  <c r="O2376" i="20"/>
  <c r="O2377" i="20"/>
  <c r="O2378" i="20"/>
  <c r="O2379" i="20"/>
  <c r="O2380" i="20"/>
  <c r="O2381" i="20"/>
  <c r="O2382" i="20"/>
  <c r="O2383" i="20"/>
  <c r="O2384" i="20"/>
  <c r="O2385" i="20"/>
  <c r="O2386" i="20"/>
  <c r="O2387" i="20"/>
  <c r="O2388" i="20"/>
  <c r="O2389" i="20"/>
  <c r="O2390" i="20"/>
  <c r="O2391" i="20"/>
  <c r="O2392" i="20"/>
  <c r="O2393" i="20"/>
  <c r="O2394" i="20"/>
  <c r="O2395" i="20"/>
  <c r="O2396" i="20"/>
  <c r="O2397" i="20"/>
  <c r="O2398" i="20"/>
  <c r="O2399" i="20"/>
  <c r="O2400" i="20"/>
  <c r="O2401" i="20"/>
  <c r="O2402" i="20"/>
  <c r="O2403" i="20"/>
  <c r="O2404" i="20"/>
  <c r="O2405" i="20"/>
  <c r="O2406" i="20"/>
  <c r="O2407" i="20"/>
  <c r="O2408" i="20"/>
  <c r="O2409" i="20"/>
  <c r="O2410" i="20"/>
  <c r="O2411" i="20"/>
  <c r="O2412" i="20"/>
  <c r="O2413" i="20"/>
  <c r="O2414" i="20"/>
  <c r="O2415" i="20"/>
  <c r="O2416" i="20"/>
  <c r="O2417" i="20"/>
  <c r="O2418" i="20"/>
  <c r="O2419" i="20"/>
  <c r="O2420" i="20"/>
  <c r="O2421" i="20"/>
  <c r="O2422" i="20"/>
  <c r="O2423" i="20"/>
  <c r="O2424" i="20"/>
  <c r="O2425" i="20"/>
  <c r="O2426" i="20"/>
  <c r="O2427" i="20"/>
  <c r="O2428" i="20"/>
  <c r="O2429" i="20"/>
  <c r="O2430" i="20"/>
  <c r="O2431" i="20"/>
  <c r="O2432" i="20"/>
  <c r="O2433" i="20"/>
  <c r="O2434" i="20"/>
  <c r="O2435" i="20"/>
  <c r="O2436" i="20"/>
  <c r="O2437" i="20"/>
  <c r="O2438" i="20"/>
  <c r="O2439" i="20"/>
  <c r="O2440" i="20"/>
  <c r="O2441" i="20"/>
  <c r="O2442" i="20"/>
  <c r="O2443" i="20"/>
  <c r="O2444" i="20"/>
  <c r="O2445" i="20"/>
  <c r="O2446" i="20"/>
  <c r="O2447" i="20"/>
  <c r="O2448" i="20"/>
  <c r="O2449" i="20"/>
  <c r="O2450" i="20"/>
  <c r="O2451" i="20"/>
  <c r="O2452" i="20"/>
  <c r="O2453" i="20"/>
  <c r="O2454" i="20"/>
  <c r="O2455" i="20"/>
  <c r="O2456" i="20"/>
  <c r="O2457" i="20"/>
  <c r="O2458" i="20"/>
  <c r="O2459" i="20"/>
  <c r="O2460" i="20"/>
  <c r="O2461" i="20"/>
  <c r="O2462" i="20"/>
  <c r="O2463" i="20"/>
  <c r="O2464" i="20"/>
  <c r="O2465" i="20"/>
  <c r="O2466" i="20"/>
  <c r="O2467" i="20"/>
  <c r="O2468" i="20"/>
  <c r="O2469" i="20"/>
  <c r="O2470" i="20"/>
  <c r="O2471" i="20"/>
  <c r="O2472" i="20"/>
  <c r="O2473" i="20"/>
  <c r="O2474" i="20"/>
  <c r="O2475" i="20"/>
  <c r="O2476" i="20"/>
  <c r="O2477" i="20"/>
  <c r="O2478" i="20"/>
  <c r="O2479" i="20"/>
  <c r="O2480" i="20"/>
  <c r="O2481" i="20"/>
  <c r="O2482" i="20"/>
  <c r="O2483" i="20"/>
  <c r="O2484" i="20"/>
  <c r="O2485" i="20"/>
  <c r="O2486" i="20"/>
  <c r="O2487" i="20"/>
  <c r="O2488" i="20"/>
  <c r="O2489" i="20"/>
  <c r="O2490" i="20"/>
  <c r="O2491" i="20"/>
  <c r="O2492" i="20"/>
  <c r="O2493" i="20"/>
  <c r="O2494" i="20"/>
  <c r="O2495" i="20"/>
  <c r="O2496" i="20"/>
  <c r="O2497" i="20"/>
  <c r="O2498" i="20"/>
  <c r="O2499" i="20"/>
  <c r="O2500" i="20"/>
  <c r="O2501" i="20"/>
  <c r="O2502" i="20"/>
  <c r="O2503" i="20"/>
  <c r="O2504" i="20"/>
  <c r="O2505" i="20"/>
  <c r="O2506" i="20"/>
  <c r="O2507" i="20"/>
  <c r="O2508" i="20"/>
  <c r="O2509" i="20"/>
  <c r="O2510" i="20"/>
  <c r="O2511" i="20"/>
  <c r="O2512" i="20"/>
  <c r="O2513" i="20"/>
  <c r="O2514" i="20"/>
  <c r="O2515" i="20"/>
  <c r="O2516" i="20"/>
  <c r="O2517" i="20"/>
  <c r="O2518" i="20"/>
  <c r="O2519" i="20"/>
  <c r="O2520" i="20"/>
  <c r="O2521" i="20"/>
  <c r="O2522" i="20"/>
  <c r="O2523" i="20"/>
  <c r="O2524" i="20"/>
  <c r="O2525" i="20"/>
  <c r="O2526" i="20"/>
  <c r="O2527" i="20"/>
  <c r="O2528" i="20"/>
  <c r="O2529" i="20"/>
  <c r="O2530" i="20"/>
  <c r="O2531" i="20"/>
  <c r="O2532" i="20"/>
  <c r="O2533" i="20"/>
  <c r="O2534" i="20"/>
  <c r="O2535" i="20"/>
  <c r="O2536" i="20"/>
  <c r="O2537" i="20"/>
  <c r="O2538" i="20"/>
  <c r="O2539" i="20"/>
  <c r="O2540" i="20"/>
  <c r="O2541" i="20"/>
  <c r="O2542" i="20"/>
  <c r="O2543" i="20"/>
  <c r="O2544" i="20"/>
  <c r="O2545" i="20"/>
  <c r="O2546" i="20"/>
  <c r="O2547" i="20"/>
  <c r="O2548" i="20"/>
  <c r="O2549" i="20"/>
  <c r="O2550" i="20"/>
  <c r="O2551" i="20"/>
  <c r="O2552" i="20"/>
  <c r="O2553" i="20"/>
  <c r="O2554" i="20"/>
  <c r="O2555" i="20"/>
  <c r="O2556" i="20"/>
  <c r="O2557" i="20"/>
  <c r="O2558" i="20"/>
  <c r="O2559" i="20"/>
  <c r="O2560" i="20"/>
  <c r="O2561" i="20"/>
  <c r="O2562" i="20"/>
  <c r="O2563" i="20"/>
  <c r="O2564" i="20"/>
  <c r="O2565" i="20"/>
  <c r="O2566" i="20"/>
  <c r="O2567" i="20"/>
  <c r="O2568" i="20"/>
  <c r="O2569" i="20"/>
  <c r="O2570" i="20"/>
  <c r="O2571" i="20"/>
  <c r="O2572" i="20"/>
  <c r="O2573" i="20"/>
  <c r="O2574" i="20"/>
  <c r="O2575" i="20"/>
  <c r="O2576" i="20"/>
  <c r="O2577" i="20"/>
  <c r="O2578" i="20"/>
  <c r="O2579" i="20"/>
  <c r="O2580" i="20"/>
  <c r="O2581" i="20"/>
  <c r="O2582" i="20"/>
  <c r="O2583" i="20"/>
  <c r="O2584" i="20"/>
  <c r="O2585" i="20"/>
  <c r="O2586" i="20"/>
  <c r="O2587" i="20"/>
  <c r="O2588" i="20"/>
  <c r="O2589" i="20"/>
  <c r="O2590" i="20"/>
  <c r="O2591" i="20"/>
  <c r="O2592" i="20"/>
  <c r="O2593" i="20"/>
  <c r="O2594" i="20"/>
  <c r="O2595" i="20"/>
  <c r="O2596" i="20"/>
  <c r="O2597" i="20"/>
  <c r="O2598" i="20"/>
  <c r="O2599" i="20"/>
  <c r="O2600" i="20"/>
  <c r="O2601" i="20"/>
  <c r="O2602" i="20"/>
  <c r="O2603" i="20"/>
  <c r="O2604" i="20"/>
  <c r="O2605" i="20"/>
  <c r="O2606" i="20"/>
  <c r="O2607" i="20"/>
  <c r="O2608" i="20"/>
  <c r="O2609" i="20"/>
  <c r="O2610" i="20"/>
  <c r="O2611" i="20"/>
  <c r="O2612" i="20"/>
  <c r="O2613" i="20"/>
  <c r="O2614" i="20"/>
  <c r="O2615" i="20"/>
  <c r="O2616" i="20"/>
  <c r="O2617" i="20"/>
  <c r="O2618" i="20"/>
  <c r="O2619" i="20"/>
  <c r="O2620" i="20"/>
  <c r="O2621" i="20"/>
  <c r="O2622" i="20"/>
  <c r="O2623" i="20"/>
  <c r="O2624" i="20"/>
  <c r="O2625" i="20"/>
  <c r="O2626" i="20"/>
  <c r="O2627" i="20"/>
  <c r="O2628" i="20"/>
  <c r="O2629" i="20"/>
  <c r="O2630" i="20"/>
  <c r="O2631" i="20"/>
  <c r="O2632" i="20"/>
  <c r="O2633" i="20"/>
  <c r="O2634" i="20"/>
  <c r="O2635" i="20"/>
  <c r="O2636" i="20"/>
  <c r="O2637" i="20"/>
  <c r="O2638" i="20"/>
  <c r="O2639" i="20"/>
  <c r="O2640" i="20"/>
  <c r="O2641" i="20"/>
  <c r="O2642" i="20"/>
  <c r="O2643" i="20"/>
  <c r="O2644" i="20"/>
  <c r="O2645" i="20"/>
  <c r="O2646" i="20"/>
  <c r="O2647" i="20"/>
  <c r="O2648" i="20"/>
  <c r="O2649" i="20"/>
  <c r="O2650" i="20"/>
  <c r="O2651" i="20"/>
  <c r="O2652" i="20"/>
  <c r="O2653" i="20"/>
  <c r="O2654" i="20"/>
  <c r="O2655" i="20"/>
  <c r="O2656" i="20"/>
  <c r="O2657" i="20"/>
  <c r="O2658" i="20"/>
  <c r="O2659" i="20"/>
  <c r="O2660" i="20"/>
  <c r="O2661" i="20"/>
  <c r="O2662" i="20"/>
  <c r="O2663" i="20"/>
  <c r="O2664" i="20"/>
  <c r="O2665" i="20"/>
  <c r="O2666" i="20"/>
  <c r="O2667" i="20"/>
  <c r="O2668" i="20"/>
  <c r="O2669" i="20"/>
  <c r="O2670" i="20"/>
  <c r="O2671" i="20"/>
  <c r="O2672" i="20"/>
  <c r="O2673" i="20"/>
  <c r="O2674" i="20"/>
  <c r="O2675" i="20"/>
  <c r="O2676" i="20"/>
  <c r="O2677" i="20"/>
  <c r="O2678" i="20"/>
  <c r="O2679" i="20"/>
  <c r="O2680" i="20"/>
  <c r="O2681" i="20"/>
  <c r="O2682" i="20"/>
  <c r="O2683" i="20"/>
  <c r="O2684" i="20"/>
  <c r="O2685" i="20"/>
  <c r="O2686" i="20"/>
  <c r="O2687" i="20"/>
  <c r="O2688" i="20"/>
  <c r="O2689" i="20"/>
  <c r="O2690" i="20"/>
  <c r="O2691" i="20"/>
  <c r="O2692" i="20"/>
  <c r="O2693" i="20"/>
  <c r="O2694" i="20"/>
  <c r="O2695" i="20"/>
  <c r="O2696" i="20"/>
  <c r="O2697" i="20"/>
  <c r="O2698" i="20"/>
  <c r="O2699" i="20"/>
  <c r="O2700" i="20"/>
  <c r="O2701" i="20"/>
  <c r="O2702" i="20"/>
  <c r="O2703" i="20"/>
  <c r="O2704" i="20"/>
  <c r="O2705" i="20"/>
  <c r="O2706" i="20"/>
  <c r="O2707" i="20"/>
  <c r="O2708" i="20"/>
  <c r="O2709" i="20"/>
  <c r="O2710" i="20"/>
  <c r="O2711" i="20"/>
  <c r="O2712" i="20"/>
  <c r="O2713" i="20"/>
  <c r="O2714" i="20"/>
  <c r="O2715" i="20"/>
  <c r="O2716" i="20"/>
  <c r="O2717" i="20"/>
  <c r="O2718" i="20"/>
  <c r="O2719" i="20"/>
  <c r="O2720" i="20"/>
  <c r="O2721" i="20"/>
  <c r="O2722" i="20"/>
  <c r="O2723" i="20"/>
  <c r="O2724" i="20"/>
  <c r="O2725" i="20"/>
  <c r="O2726" i="20"/>
  <c r="O2727" i="20"/>
  <c r="O2728" i="20"/>
  <c r="O2729" i="20"/>
  <c r="O2730" i="20"/>
  <c r="O2731" i="20"/>
  <c r="O2732" i="20"/>
  <c r="O2733" i="20"/>
  <c r="O2734" i="20"/>
  <c r="O2735" i="20"/>
  <c r="O2736" i="20"/>
  <c r="O2737" i="20"/>
  <c r="O2738" i="20"/>
  <c r="O2739" i="20"/>
  <c r="O2740" i="20"/>
  <c r="O2741" i="20"/>
  <c r="O2742" i="20"/>
  <c r="O2743" i="20"/>
  <c r="O2744" i="20"/>
  <c r="O2745" i="20"/>
  <c r="O2746" i="20"/>
  <c r="O2747" i="20"/>
  <c r="O2748" i="20"/>
  <c r="O2749" i="20"/>
  <c r="O2750" i="20"/>
  <c r="O2751" i="20"/>
  <c r="O2752" i="20"/>
  <c r="O2753" i="20"/>
  <c r="O2754" i="20"/>
  <c r="O2755" i="20"/>
  <c r="O2756" i="20"/>
  <c r="O2757" i="20"/>
  <c r="O2758" i="20"/>
  <c r="O2759" i="20"/>
  <c r="O2760" i="20"/>
  <c r="O2761" i="20"/>
  <c r="O2762" i="20"/>
  <c r="O2763" i="20"/>
  <c r="O2764" i="20"/>
  <c r="O2765" i="20"/>
  <c r="O2766" i="20"/>
  <c r="O2767" i="20"/>
  <c r="O2768" i="20"/>
  <c r="O2769" i="20"/>
  <c r="O2770" i="20"/>
  <c r="O2771" i="20"/>
  <c r="O2772" i="20"/>
  <c r="O2773" i="20"/>
  <c r="O2774" i="20"/>
  <c r="O2775" i="20"/>
  <c r="O2776" i="20"/>
  <c r="O2777" i="20"/>
  <c r="O2778" i="20"/>
  <c r="O2779" i="20"/>
  <c r="O2780" i="20"/>
  <c r="O2781" i="20"/>
  <c r="O2782" i="20"/>
  <c r="O2783" i="20"/>
  <c r="O2784" i="20"/>
  <c r="O2785" i="20"/>
  <c r="O2786" i="20"/>
  <c r="O2787" i="20"/>
  <c r="O2788" i="20"/>
  <c r="O2789" i="20"/>
  <c r="O2790" i="20"/>
  <c r="O2791" i="20"/>
  <c r="O2792" i="20"/>
  <c r="O2793" i="20"/>
  <c r="O2794" i="20"/>
  <c r="O2795" i="20"/>
  <c r="O2796" i="20"/>
  <c r="O2797" i="20"/>
  <c r="O2798" i="20"/>
  <c r="O2799" i="20"/>
  <c r="O2800" i="20"/>
  <c r="O2801" i="20"/>
  <c r="O2802" i="20"/>
  <c r="O2803" i="20"/>
  <c r="O2804" i="20"/>
  <c r="O2805" i="20"/>
  <c r="O2806" i="20"/>
  <c r="O2807" i="20"/>
  <c r="O2808" i="20"/>
  <c r="O2809" i="20"/>
  <c r="O2810" i="20"/>
  <c r="O2811" i="20"/>
  <c r="O2812" i="20"/>
  <c r="O2813" i="20"/>
  <c r="O2814" i="20"/>
  <c r="O2815" i="20"/>
  <c r="O2816" i="20"/>
  <c r="O2817" i="20"/>
  <c r="O2818" i="20"/>
  <c r="O2819" i="20"/>
  <c r="O2820" i="20"/>
  <c r="O2821" i="20"/>
  <c r="O2822" i="20"/>
  <c r="O2823" i="20"/>
  <c r="O2824" i="20"/>
  <c r="O2825" i="20"/>
  <c r="O2826" i="20"/>
  <c r="O2827" i="20"/>
  <c r="O2828" i="20"/>
  <c r="O2829" i="20"/>
  <c r="O2830" i="20"/>
  <c r="O2831" i="20"/>
  <c r="O2832" i="20"/>
  <c r="O2833" i="20"/>
  <c r="O2834" i="20"/>
  <c r="O2835" i="20"/>
  <c r="O2836" i="20"/>
  <c r="O2837" i="20"/>
  <c r="O2838" i="20"/>
  <c r="O2839" i="20"/>
  <c r="O2840" i="20"/>
  <c r="O2841" i="20"/>
  <c r="O2842" i="20"/>
  <c r="O2843" i="20"/>
  <c r="O2844" i="20"/>
  <c r="O2845" i="20"/>
  <c r="O2846" i="20"/>
  <c r="O2847" i="20"/>
  <c r="O2848" i="20"/>
  <c r="O2849" i="20"/>
  <c r="O2850" i="20"/>
  <c r="O2851" i="20"/>
  <c r="O2852" i="20"/>
  <c r="O2853" i="20"/>
  <c r="O2854" i="20"/>
  <c r="O2855" i="20"/>
  <c r="O2856" i="20"/>
  <c r="O2857" i="20"/>
  <c r="O2858" i="20"/>
  <c r="O2859" i="20"/>
  <c r="O2860" i="20"/>
  <c r="O2861" i="20"/>
  <c r="O2862" i="20"/>
  <c r="O2863" i="20"/>
  <c r="O2864" i="20"/>
  <c r="O2865" i="20"/>
  <c r="O2866" i="20"/>
  <c r="O2867" i="20"/>
  <c r="O2868" i="20"/>
  <c r="O2869" i="20"/>
  <c r="O2870" i="20"/>
  <c r="O2871" i="20"/>
  <c r="O2872" i="20"/>
  <c r="O2873" i="20"/>
  <c r="O2874" i="20"/>
  <c r="O2875" i="20"/>
  <c r="O2876" i="20"/>
  <c r="O2877" i="20"/>
  <c r="O2878" i="20"/>
  <c r="O2879" i="20"/>
  <c r="O2880" i="20"/>
  <c r="O2881" i="20"/>
  <c r="O2882" i="20"/>
  <c r="O2883" i="20"/>
  <c r="O2884" i="20"/>
  <c r="O2885" i="20"/>
  <c r="O2886" i="20"/>
  <c r="O2887" i="20"/>
  <c r="O2888" i="20"/>
  <c r="O2889" i="20"/>
  <c r="O2890" i="20"/>
  <c r="O2891" i="20"/>
  <c r="O2892" i="20"/>
  <c r="O2893" i="20"/>
  <c r="O2894" i="20"/>
  <c r="O2895" i="20"/>
  <c r="O2896" i="20"/>
  <c r="O2897" i="20"/>
  <c r="O2898" i="20"/>
  <c r="O2899" i="20"/>
  <c r="O2900" i="20"/>
  <c r="O2901" i="20"/>
  <c r="O2902" i="20"/>
  <c r="O2903" i="20"/>
  <c r="O2904" i="20"/>
  <c r="O2905" i="20"/>
  <c r="O2906" i="20"/>
  <c r="O2907" i="20"/>
  <c r="O2908" i="20"/>
  <c r="O2909" i="20"/>
  <c r="O2910" i="20"/>
  <c r="O2911" i="20"/>
  <c r="O2912" i="20"/>
  <c r="O2913" i="20"/>
  <c r="O2914" i="20"/>
  <c r="O2915" i="20"/>
  <c r="O2916" i="20"/>
  <c r="O2917" i="20"/>
  <c r="O2918" i="20"/>
  <c r="O2919" i="20"/>
  <c r="O2920" i="20"/>
  <c r="O2921" i="20"/>
  <c r="O2922" i="20"/>
  <c r="O2923" i="20"/>
  <c r="O2924" i="20"/>
  <c r="O2925" i="20"/>
  <c r="O2926" i="20"/>
  <c r="O2927" i="20"/>
  <c r="O2928" i="20"/>
  <c r="O2929" i="20"/>
  <c r="O2930" i="20"/>
  <c r="O2931" i="20"/>
  <c r="O2932" i="20"/>
  <c r="O2933" i="20"/>
  <c r="O2934" i="20"/>
  <c r="O2935" i="20"/>
  <c r="O2936" i="20"/>
  <c r="O2937" i="20"/>
  <c r="O2938" i="20"/>
  <c r="O2939" i="20"/>
  <c r="O2940" i="20"/>
  <c r="O2941" i="20"/>
  <c r="O2942" i="20"/>
  <c r="O2943" i="20"/>
  <c r="O2944" i="20"/>
  <c r="O2945" i="20"/>
  <c r="O2946" i="20"/>
  <c r="O2947" i="20"/>
  <c r="O2948" i="20"/>
  <c r="O2949" i="20"/>
  <c r="O2950" i="20"/>
  <c r="O2951" i="20"/>
  <c r="O2952" i="20"/>
  <c r="O2953" i="20"/>
  <c r="O2954" i="20"/>
  <c r="O2955" i="20"/>
  <c r="O2956" i="20"/>
  <c r="O2957" i="20"/>
  <c r="O2958" i="20"/>
  <c r="O2959" i="20"/>
  <c r="O2960" i="20"/>
  <c r="O2961" i="20"/>
  <c r="O2962" i="20"/>
  <c r="O2963" i="20"/>
  <c r="O2964" i="20"/>
  <c r="O2965" i="20"/>
  <c r="O2966" i="20"/>
  <c r="O2967" i="20"/>
  <c r="O2968" i="20"/>
  <c r="O2969" i="20"/>
  <c r="O2970" i="20"/>
  <c r="O2971" i="20"/>
  <c r="O2972" i="20"/>
  <c r="O2973" i="20"/>
  <c r="O2974" i="20"/>
  <c r="O2975" i="20"/>
  <c r="O2976" i="20"/>
  <c r="O2977" i="20"/>
  <c r="O2978" i="20"/>
  <c r="O2979" i="20"/>
  <c r="O2980" i="20"/>
  <c r="O2981" i="20"/>
  <c r="O2982" i="20"/>
  <c r="O2983" i="20"/>
  <c r="O2984" i="20"/>
  <c r="O2985" i="20"/>
  <c r="O2986" i="20"/>
  <c r="O2987" i="20"/>
  <c r="O2988" i="20"/>
  <c r="O2989" i="20"/>
  <c r="O2990" i="20"/>
  <c r="O2991" i="20"/>
  <c r="O2992" i="20"/>
  <c r="O2993" i="20"/>
  <c r="O2994" i="20"/>
  <c r="O2995" i="20"/>
  <c r="O2996" i="20"/>
  <c r="O2997" i="20"/>
  <c r="O2998" i="20"/>
  <c r="O2999" i="20"/>
  <c r="O3000" i="20"/>
  <c r="O3001" i="20"/>
  <c r="O3002" i="20"/>
  <c r="O3003" i="20"/>
  <c r="O3004" i="20"/>
  <c r="O3005" i="20"/>
  <c r="O3006" i="20"/>
  <c r="O3007" i="20"/>
  <c r="O3008" i="20"/>
  <c r="O3009" i="20"/>
  <c r="O3010" i="20"/>
  <c r="O3011" i="20"/>
  <c r="O3012" i="20"/>
  <c r="O3013" i="20"/>
  <c r="O3014" i="20"/>
  <c r="O3015" i="20"/>
  <c r="O3016" i="20"/>
  <c r="O3017" i="20"/>
  <c r="O3018" i="20"/>
  <c r="O3019" i="20"/>
  <c r="O3020" i="20"/>
  <c r="O3021" i="20"/>
  <c r="O3022" i="20"/>
  <c r="O3023" i="20"/>
  <c r="O3024" i="20"/>
  <c r="O3025" i="20"/>
  <c r="O3026" i="20"/>
  <c r="O3027" i="20"/>
  <c r="O3028" i="20"/>
  <c r="O3029" i="20"/>
  <c r="O3030" i="20"/>
  <c r="O3031" i="20"/>
  <c r="O3032" i="20"/>
  <c r="O3033" i="20"/>
  <c r="O3034" i="20"/>
  <c r="O3035" i="20"/>
  <c r="O3036" i="20"/>
  <c r="O3037" i="20"/>
  <c r="O3038" i="20"/>
  <c r="O3039" i="20"/>
  <c r="O3040" i="20"/>
  <c r="O3041" i="20"/>
  <c r="O3042" i="20"/>
  <c r="O3043" i="20"/>
  <c r="O3044" i="20"/>
  <c r="O3045" i="20"/>
  <c r="O3046" i="20"/>
  <c r="O3047" i="20"/>
  <c r="O3048" i="20"/>
  <c r="O3049" i="20"/>
  <c r="O3050" i="20"/>
  <c r="O3051" i="20"/>
  <c r="O3052" i="20"/>
  <c r="O3053" i="20"/>
  <c r="O3054" i="20"/>
  <c r="O3055" i="20"/>
  <c r="O3056" i="20"/>
  <c r="O3057" i="20"/>
  <c r="O3058" i="20"/>
  <c r="O3059" i="20"/>
  <c r="O3060" i="20"/>
  <c r="O3061" i="20"/>
  <c r="O3062" i="20"/>
  <c r="O3063" i="20"/>
  <c r="O3064" i="20"/>
  <c r="O3065" i="20"/>
  <c r="O3066" i="20"/>
  <c r="O3067" i="20"/>
  <c r="O3068" i="20"/>
  <c r="O3069" i="20"/>
  <c r="O3070" i="20"/>
  <c r="O3071" i="20"/>
  <c r="O3072" i="20"/>
  <c r="O3073" i="20"/>
  <c r="O3074" i="20"/>
  <c r="O3075" i="20"/>
  <c r="O3076" i="20"/>
  <c r="O3077" i="20"/>
  <c r="O3078" i="20"/>
  <c r="O3079" i="20"/>
  <c r="O3080" i="20"/>
  <c r="O3081" i="20"/>
  <c r="O3082" i="20"/>
  <c r="O3083" i="20"/>
  <c r="O3084" i="20"/>
  <c r="O3085" i="20"/>
  <c r="O3086" i="20"/>
  <c r="O3087" i="20"/>
  <c r="O3088" i="20"/>
  <c r="O3089" i="20"/>
  <c r="O3090" i="20"/>
  <c r="O3091" i="20"/>
  <c r="O3092" i="20"/>
  <c r="O3093" i="20"/>
  <c r="O3094" i="20"/>
  <c r="O3095" i="20"/>
  <c r="O3096" i="20"/>
  <c r="O3097" i="20"/>
  <c r="O3098" i="20"/>
  <c r="O3099" i="20"/>
  <c r="O3100" i="20"/>
  <c r="O3101" i="20"/>
  <c r="O3102" i="20"/>
  <c r="O3103" i="20"/>
  <c r="O3104" i="20"/>
  <c r="O3105" i="20"/>
  <c r="O3106" i="20"/>
  <c r="O3107" i="20"/>
  <c r="O3108" i="20"/>
  <c r="O3109" i="20"/>
  <c r="O3110" i="20"/>
  <c r="O3111" i="20"/>
  <c r="O3112" i="20"/>
  <c r="O3113" i="20"/>
  <c r="O3114" i="20"/>
  <c r="O3115" i="20"/>
  <c r="O3116" i="20"/>
  <c r="O3117" i="20"/>
  <c r="O3118" i="20"/>
  <c r="O3119" i="20"/>
  <c r="O3120" i="20"/>
  <c r="O3121" i="20"/>
  <c r="O3122" i="20"/>
  <c r="O3123" i="20"/>
  <c r="O3124" i="20"/>
  <c r="O3125" i="20"/>
  <c r="O3126" i="20"/>
  <c r="O3127" i="20"/>
  <c r="O3128" i="20"/>
  <c r="O3129" i="20"/>
  <c r="O3130" i="20"/>
  <c r="O3131" i="20"/>
  <c r="O3132" i="20"/>
  <c r="O3133" i="20"/>
  <c r="O3134" i="20"/>
  <c r="O3135" i="20"/>
  <c r="O3136" i="20"/>
  <c r="O3137" i="20"/>
  <c r="O3138" i="20"/>
  <c r="O3139" i="20"/>
  <c r="O3140" i="20"/>
  <c r="O3141" i="20"/>
  <c r="O3142" i="20"/>
  <c r="O3143" i="20"/>
  <c r="O3144" i="20"/>
  <c r="O3145" i="20"/>
  <c r="O3146" i="20"/>
  <c r="O3147" i="20"/>
  <c r="O3148" i="20"/>
  <c r="O3149" i="20"/>
  <c r="O3150" i="20"/>
  <c r="O3151" i="20"/>
  <c r="O3152" i="20"/>
  <c r="O3153" i="20"/>
  <c r="O3154" i="20"/>
  <c r="O3155" i="20"/>
  <c r="O3156" i="20"/>
  <c r="O3157" i="20"/>
  <c r="O3158" i="20"/>
  <c r="O3159" i="20"/>
  <c r="O3160" i="20"/>
  <c r="O3161" i="20"/>
  <c r="O3162" i="20"/>
  <c r="O3163" i="20"/>
  <c r="O3164" i="20"/>
  <c r="O3165" i="20"/>
  <c r="O3166" i="20"/>
  <c r="O3167" i="20"/>
  <c r="O3168" i="20"/>
  <c r="O3169" i="20"/>
  <c r="O3170" i="20"/>
  <c r="O3171" i="20"/>
  <c r="O3172" i="20"/>
  <c r="O3173" i="20"/>
  <c r="O3174" i="20"/>
  <c r="O3175" i="20"/>
  <c r="O3176" i="20"/>
  <c r="O3177" i="20"/>
  <c r="O3178" i="20"/>
  <c r="O3179" i="20"/>
  <c r="O3180" i="20"/>
  <c r="O3181" i="20"/>
  <c r="O3182" i="20"/>
  <c r="O3183" i="20"/>
  <c r="O3184" i="20"/>
  <c r="O3185" i="20"/>
  <c r="O3186" i="20"/>
  <c r="O3187" i="20"/>
  <c r="O3188" i="20"/>
  <c r="O3189" i="20"/>
  <c r="O3190" i="20"/>
  <c r="O3191" i="20"/>
  <c r="O3192" i="20"/>
  <c r="O3193" i="20"/>
  <c r="O3194" i="20"/>
  <c r="O3195" i="20"/>
  <c r="O3196" i="20"/>
  <c r="O3197" i="20"/>
  <c r="O3198" i="20"/>
  <c r="O3199" i="20"/>
  <c r="O3200" i="20"/>
  <c r="O3201" i="20"/>
  <c r="O3202" i="20"/>
  <c r="O3203" i="20"/>
  <c r="O3204" i="20"/>
  <c r="O3205" i="20"/>
  <c r="O3206" i="20"/>
  <c r="O3207" i="20"/>
  <c r="O3208" i="20"/>
  <c r="O3209" i="20"/>
  <c r="O3210" i="20"/>
  <c r="O3211" i="20"/>
  <c r="O3212" i="20"/>
  <c r="O3213" i="20"/>
  <c r="O3214" i="20"/>
  <c r="O3215" i="20"/>
  <c r="O3216" i="20"/>
  <c r="O3217" i="20"/>
  <c r="O3218" i="20"/>
  <c r="O3219" i="20"/>
  <c r="O3220" i="20"/>
  <c r="O3221" i="20"/>
  <c r="O3222" i="20"/>
  <c r="O3223" i="20"/>
  <c r="O3224" i="20"/>
  <c r="O3225" i="20"/>
  <c r="O3226" i="20"/>
  <c r="O3227" i="20"/>
  <c r="O3228" i="20"/>
  <c r="O3229" i="20"/>
  <c r="O3230" i="20"/>
  <c r="O3231" i="20"/>
  <c r="O3232" i="20"/>
  <c r="O3233" i="20"/>
  <c r="O3234" i="20"/>
  <c r="O3235" i="20"/>
  <c r="O3236" i="20"/>
  <c r="O3237" i="20"/>
  <c r="O3238" i="20"/>
  <c r="O3239" i="20"/>
  <c r="O3240" i="20"/>
  <c r="O3241" i="20"/>
  <c r="O3242" i="20"/>
  <c r="O3243" i="20"/>
  <c r="O3244" i="20"/>
  <c r="O3245" i="20"/>
  <c r="O3246" i="20"/>
  <c r="O3247" i="20"/>
  <c r="O3248" i="20"/>
  <c r="O3249" i="20"/>
  <c r="O3250" i="20"/>
  <c r="O3251" i="20"/>
  <c r="O3252" i="20"/>
  <c r="O3253" i="20"/>
  <c r="O3254" i="20"/>
  <c r="O3255" i="20"/>
  <c r="O3256" i="20"/>
  <c r="O3257" i="20"/>
  <c r="O3258" i="20"/>
  <c r="O3259" i="20"/>
  <c r="O3260" i="20"/>
  <c r="O3261" i="20"/>
  <c r="O3262" i="20"/>
  <c r="O3263" i="20"/>
  <c r="O3264" i="20"/>
  <c r="O3265" i="20"/>
  <c r="O3266" i="20"/>
  <c r="O3267" i="20"/>
  <c r="O3268" i="20"/>
  <c r="O3269" i="20"/>
  <c r="O3270" i="20"/>
  <c r="O3271" i="20"/>
  <c r="O3272" i="20"/>
  <c r="O3273" i="20"/>
  <c r="O3274" i="20"/>
  <c r="O3275" i="20"/>
  <c r="O3276" i="20"/>
  <c r="O3277" i="20"/>
  <c r="O3278" i="20"/>
  <c r="O3279" i="20"/>
  <c r="O3280" i="20"/>
  <c r="O3281" i="20"/>
  <c r="O3282" i="20"/>
  <c r="O3283" i="20"/>
  <c r="O3284" i="20"/>
  <c r="O3285" i="20"/>
  <c r="O3286" i="20"/>
  <c r="O3287" i="20"/>
  <c r="O3288" i="20"/>
  <c r="O3289" i="20"/>
  <c r="O3290" i="20"/>
  <c r="O3291" i="20"/>
  <c r="O3292" i="20"/>
  <c r="O3293" i="20"/>
  <c r="O3294" i="20"/>
  <c r="O3295" i="20"/>
  <c r="O3296" i="20"/>
  <c r="O3297" i="20"/>
  <c r="O3298" i="20"/>
  <c r="O3299" i="20"/>
  <c r="O3300" i="20"/>
  <c r="O3301" i="20"/>
  <c r="O3302" i="20"/>
  <c r="O3303" i="20"/>
  <c r="O3304" i="20"/>
  <c r="O3305" i="20"/>
  <c r="O3306" i="20"/>
  <c r="O3307" i="20"/>
  <c r="O3308" i="20"/>
  <c r="O3309" i="20"/>
  <c r="O3310" i="20"/>
  <c r="O3311" i="20"/>
  <c r="O3312" i="20"/>
  <c r="O3313" i="20"/>
  <c r="O3314" i="20"/>
  <c r="O3315" i="20"/>
  <c r="O3316" i="20"/>
  <c r="O3317" i="20"/>
  <c r="O3318" i="20"/>
  <c r="O3319" i="20"/>
  <c r="O3320" i="20"/>
  <c r="O3321" i="20"/>
  <c r="O3322" i="20"/>
  <c r="O3323" i="20"/>
  <c r="O3324" i="20"/>
  <c r="O3325" i="20"/>
  <c r="O3326" i="20"/>
  <c r="O3327" i="20"/>
  <c r="O3328" i="20"/>
  <c r="O3329" i="20"/>
  <c r="O3330" i="20"/>
  <c r="O3331" i="20"/>
  <c r="O3332" i="20"/>
  <c r="O3333" i="20"/>
  <c r="O3334" i="20"/>
  <c r="O3335" i="20"/>
  <c r="O3336" i="20"/>
  <c r="O3337" i="20"/>
  <c r="O3338" i="20"/>
  <c r="O3339" i="20"/>
  <c r="O3340" i="20"/>
  <c r="O3341" i="20"/>
  <c r="O3342" i="20"/>
  <c r="O3343" i="20"/>
  <c r="O3344" i="20"/>
  <c r="O3345" i="20"/>
  <c r="O3346" i="20"/>
  <c r="O3347" i="20"/>
  <c r="O3348" i="20"/>
  <c r="O3349" i="20"/>
  <c r="O3350" i="20"/>
  <c r="O3351" i="20"/>
  <c r="O3352" i="20"/>
  <c r="O3353" i="20"/>
  <c r="O3354" i="20"/>
  <c r="O3355" i="20"/>
  <c r="O3356" i="20"/>
  <c r="O3357" i="20"/>
  <c r="O3358" i="20"/>
  <c r="O3359" i="20"/>
  <c r="O3360" i="20"/>
  <c r="O3361" i="20"/>
  <c r="O3362" i="20"/>
  <c r="O3363" i="20"/>
  <c r="O3364" i="20"/>
  <c r="O3365" i="20"/>
  <c r="O3366" i="20"/>
  <c r="O3367" i="20"/>
  <c r="O3368" i="20"/>
  <c r="O3369" i="20"/>
  <c r="O3370" i="20"/>
  <c r="O3371" i="20"/>
  <c r="O3372" i="20"/>
  <c r="O3373" i="20"/>
  <c r="O3374" i="20"/>
  <c r="O3375" i="20"/>
  <c r="O3376" i="20"/>
  <c r="O3377" i="20"/>
  <c r="O3378" i="20"/>
  <c r="O3379" i="20"/>
  <c r="O3380" i="20"/>
  <c r="O3381" i="20"/>
  <c r="O3382" i="20"/>
  <c r="O3383" i="20"/>
  <c r="O3384" i="20"/>
  <c r="O3385" i="20"/>
  <c r="O3386" i="20"/>
  <c r="O3387" i="20"/>
  <c r="O3388" i="20"/>
  <c r="O3389" i="20"/>
  <c r="O3390" i="20"/>
  <c r="O3391" i="20"/>
  <c r="O3392" i="20"/>
  <c r="O3393" i="20"/>
  <c r="O3394" i="20"/>
  <c r="O3395" i="20"/>
  <c r="O3396" i="20"/>
  <c r="O3397" i="20"/>
  <c r="O3398" i="20"/>
  <c r="O3399" i="20"/>
  <c r="O3400" i="20"/>
  <c r="O3401" i="20"/>
  <c r="O3402" i="20"/>
  <c r="O3403" i="20"/>
  <c r="O3404" i="20"/>
  <c r="O3405" i="20"/>
  <c r="O3406" i="20"/>
  <c r="O3407" i="20"/>
  <c r="O3408" i="20"/>
  <c r="O3409" i="20"/>
  <c r="O3410" i="20"/>
  <c r="O3411" i="20"/>
  <c r="O3412" i="20"/>
  <c r="O3413" i="20"/>
  <c r="O3414" i="20"/>
  <c r="O3415" i="20"/>
  <c r="O3416" i="20"/>
  <c r="O3417" i="20"/>
  <c r="O3418" i="20"/>
  <c r="O3419" i="20"/>
  <c r="O3420" i="20"/>
  <c r="O3421" i="20"/>
  <c r="O3422" i="20"/>
  <c r="O3423" i="20"/>
  <c r="O3424" i="20"/>
  <c r="O3425" i="20"/>
  <c r="O3426" i="20"/>
  <c r="O3427" i="20"/>
  <c r="O3428" i="20"/>
  <c r="O3429" i="20"/>
  <c r="O3430" i="20"/>
  <c r="O3431" i="20"/>
  <c r="O3432" i="20"/>
  <c r="O3433" i="20"/>
  <c r="O3434" i="20"/>
  <c r="O3435" i="20"/>
  <c r="O3436" i="20"/>
  <c r="O3437" i="20"/>
  <c r="O3438" i="20"/>
  <c r="O3439" i="20"/>
  <c r="O3440" i="20"/>
  <c r="O3441" i="20"/>
  <c r="O3442" i="20"/>
  <c r="O3443" i="20"/>
  <c r="O3444" i="20"/>
  <c r="O3445" i="20"/>
  <c r="O3446" i="20"/>
  <c r="O3447" i="20"/>
  <c r="O3448" i="20"/>
  <c r="O3449" i="20"/>
  <c r="O3450" i="20"/>
  <c r="O3451" i="20"/>
  <c r="O3452" i="20"/>
  <c r="O3453" i="20"/>
  <c r="O3454" i="20"/>
  <c r="O3455" i="20"/>
  <c r="O3456" i="20"/>
  <c r="O3457" i="20"/>
  <c r="O3458" i="20"/>
  <c r="O3459" i="20"/>
  <c r="O3460" i="20"/>
  <c r="O3461" i="20"/>
  <c r="O3462" i="20"/>
  <c r="O3463" i="20"/>
  <c r="O3464" i="20"/>
  <c r="O3465" i="20"/>
  <c r="O3466" i="20"/>
  <c r="O3467" i="20"/>
  <c r="O3468" i="20"/>
  <c r="O3469" i="20"/>
  <c r="O3470" i="20"/>
  <c r="O3471" i="20"/>
  <c r="O3472" i="20"/>
  <c r="O3473" i="20"/>
  <c r="O3474" i="20"/>
  <c r="O3475" i="20"/>
  <c r="O3476" i="20"/>
  <c r="O3477" i="20"/>
  <c r="O3478" i="20"/>
  <c r="O3479" i="20"/>
  <c r="O3480" i="20"/>
  <c r="O3481" i="20"/>
  <c r="O3482" i="20"/>
  <c r="O3483" i="20"/>
  <c r="O3484" i="20"/>
  <c r="O3485" i="20"/>
  <c r="O3486" i="20"/>
  <c r="O3487" i="20"/>
  <c r="O3488" i="20"/>
  <c r="O3489" i="20"/>
  <c r="O3490" i="20"/>
  <c r="O3491" i="20"/>
  <c r="O3492" i="20"/>
  <c r="O3493" i="20"/>
  <c r="O3494" i="20"/>
  <c r="O3495" i="20"/>
  <c r="O3496" i="20"/>
  <c r="O3497" i="20"/>
  <c r="O3498" i="20"/>
  <c r="O3499" i="20"/>
  <c r="O3500" i="20"/>
  <c r="O3501" i="20"/>
  <c r="O3502" i="20"/>
  <c r="O3503" i="20"/>
  <c r="O3504" i="20"/>
  <c r="O3505" i="20"/>
  <c r="O3506" i="20"/>
  <c r="O3507" i="20"/>
  <c r="O3508" i="20"/>
  <c r="O3509" i="20"/>
  <c r="O3510" i="20"/>
  <c r="O3511" i="20"/>
  <c r="O3512" i="20"/>
  <c r="O3513" i="20"/>
  <c r="O3514" i="20"/>
  <c r="O3515" i="20"/>
  <c r="O3516" i="20"/>
  <c r="O3517" i="20"/>
  <c r="O3518" i="20"/>
  <c r="O3519" i="20"/>
  <c r="O3520" i="20"/>
  <c r="O3521" i="20"/>
  <c r="O3522" i="20"/>
  <c r="O3523" i="20"/>
  <c r="O3524" i="20"/>
  <c r="O3525" i="20"/>
  <c r="O3526" i="20"/>
  <c r="O3527" i="20"/>
  <c r="O3528" i="20"/>
  <c r="O3529" i="20"/>
  <c r="O3530" i="20"/>
  <c r="O3531" i="20"/>
  <c r="O3532" i="20"/>
  <c r="O3533" i="20"/>
  <c r="O3534" i="20"/>
  <c r="O3535" i="20"/>
  <c r="O3536" i="20"/>
  <c r="O3537" i="20"/>
  <c r="O3538" i="20"/>
  <c r="O3539" i="20"/>
  <c r="O3540" i="20"/>
  <c r="O3541" i="20"/>
  <c r="O3542" i="20"/>
  <c r="O3543" i="20"/>
  <c r="O3544" i="20"/>
  <c r="O3545" i="20"/>
  <c r="O3546" i="20"/>
  <c r="O3547" i="20"/>
  <c r="O3548" i="20"/>
  <c r="O3549" i="20"/>
  <c r="O3550" i="20"/>
  <c r="O3551" i="20"/>
  <c r="O3552" i="20"/>
  <c r="O3553" i="20"/>
  <c r="O3554" i="20"/>
  <c r="O3555" i="20"/>
  <c r="O3556" i="20"/>
  <c r="O3557" i="20"/>
  <c r="O3558" i="20"/>
  <c r="O3559" i="20"/>
  <c r="O3560" i="20"/>
  <c r="O3561" i="20"/>
  <c r="O3562" i="20"/>
  <c r="O3563" i="20"/>
  <c r="O3564" i="20"/>
  <c r="O3565" i="20"/>
  <c r="O3566" i="20"/>
  <c r="O3567" i="20"/>
  <c r="O3568" i="20"/>
  <c r="O3569" i="20"/>
  <c r="O3570" i="20"/>
  <c r="O3571" i="20"/>
  <c r="O3572" i="20"/>
  <c r="O3573" i="20"/>
  <c r="O3574" i="20"/>
  <c r="O3575" i="20"/>
  <c r="O3576" i="20"/>
  <c r="O3577" i="20"/>
  <c r="O3578" i="20"/>
  <c r="O3579" i="20"/>
  <c r="O3580" i="20"/>
  <c r="O3581" i="20"/>
  <c r="O3582" i="20"/>
  <c r="O3583" i="20"/>
  <c r="O3584" i="20"/>
  <c r="O3585" i="20"/>
  <c r="O3586" i="20"/>
  <c r="O3587" i="20"/>
  <c r="O3588" i="20"/>
  <c r="O3589" i="20"/>
  <c r="O3590" i="20"/>
  <c r="O3591" i="20"/>
  <c r="O3592" i="20"/>
  <c r="O3593" i="20"/>
  <c r="O3594" i="20"/>
  <c r="O3595" i="20"/>
  <c r="O3596" i="20"/>
  <c r="O3597" i="20"/>
  <c r="O3598" i="20"/>
  <c r="O3599" i="20"/>
  <c r="O3600" i="20"/>
  <c r="O3601" i="20"/>
  <c r="O3602" i="20"/>
  <c r="O3603" i="20"/>
  <c r="O3604" i="20"/>
  <c r="O3605" i="20"/>
  <c r="O3606" i="20"/>
  <c r="O3607" i="20"/>
  <c r="O3608" i="20"/>
  <c r="O3609" i="20"/>
  <c r="O3610" i="20"/>
  <c r="O3611" i="20"/>
  <c r="O3612" i="20"/>
  <c r="O3613" i="20"/>
  <c r="O3614" i="20"/>
  <c r="O3615" i="20"/>
  <c r="O3616" i="20"/>
  <c r="O3617" i="20"/>
  <c r="O3618" i="20"/>
  <c r="O3619" i="20"/>
  <c r="O3620" i="20"/>
  <c r="O3621" i="20"/>
  <c r="O3622" i="20"/>
  <c r="O3623" i="20"/>
  <c r="O3624" i="20"/>
  <c r="O3625" i="20"/>
  <c r="O3626" i="20"/>
  <c r="O3627" i="20"/>
  <c r="O3628" i="20"/>
  <c r="O3629" i="20"/>
  <c r="O3630" i="20"/>
  <c r="O3631" i="20"/>
  <c r="O3632" i="20"/>
  <c r="O3633" i="20"/>
  <c r="O3634" i="20"/>
  <c r="O3635" i="20"/>
  <c r="O3636" i="20"/>
  <c r="O3637" i="20"/>
  <c r="O3638" i="20"/>
  <c r="O3639" i="20"/>
  <c r="O3640" i="20"/>
  <c r="O3641" i="20"/>
  <c r="O3642" i="20"/>
  <c r="O3643" i="20"/>
  <c r="O3644" i="20"/>
  <c r="O3645" i="20"/>
  <c r="O3646" i="20"/>
  <c r="O3647" i="20"/>
  <c r="O3648" i="20"/>
  <c r="O3649" i="20"/>
  <c r="O3650" i="20"/>
  <c r="O3651" i="20"/>
  <c r="O3652" i="20"/>
  <c r="O3653" i="20"/>
  <c r="O3654" i="20"/>
  <c r="O3655" i="20"/>
  <c r="O3656" i="20"/>
  <c r="O3657" i="20"/>
  <c r="O3658" i="20"/>
  <c r="O3659" i="20"/>
  <c r="O3660" i="20"/>
  <c r="O3661" i="20"/>
  <c r="O3662" i="20"/>
  <c r="O3663" i="20"/>
  <c r="O3664" i="20"/>
  <c r="O3665" i="20"/>
  <c r="O3666" i="20"/>
  <c r="O3667" i="20"/>
  <c r="O3668" i="20"/>
  <c r="O3669" i="20"/>
  <c r="O3670" i="20"/>
  <c r="O3671" i="20"/>
  <c r="O3672" i="20"/>
  <c r="O3673" i="20"/>
  <c r="O3674" i="20"/>
  <c r="O3675" i="20"/>
  <c r="O3676" i="20"/>
  <c r="O3677" i="20"/>
  <c r="O3678" i="20"/>
  <c r="O3679" i="20"/>
  <c r="O3680" i="20"/>
  <c r="O3681" i="20"/>
  <c r="O3682" i="20"/>
  <c r="O3683" i="20"/>
  <c r="O3684" i="20"/>
  <c r="O3685" i="20"/>
  <c r="O3686" i="20"/>
  <c r="O3687" i="20"/>
  <c r="O3688" i="20"/>
  <c r="O3689" i="20"/>
  <c r="O3690" i="20"/>
  <c r="O3691" i="20"/>
  <c r="O3692" i="20"/>
  <c r="O3693" i="20"/>
  <c r="O3694" i="20"/>
  <c r="O3695" i="20"/>
  <c r="O3696" i="20"/>
  <c r="O3697" i="20"/>
  <c r="O3698" i="20"/>
  <c r="O3699" i="20"/>
  <c r="O3700" i="20"/>
  <c r="O3701" i="20"/>
  <c r="O3702" i="20"/>
  <c r="O3703" i="20"/>
  <c r="O3704" i="20"/>
  <c r="O3705" i="20"/>
  <c r="O3706" i="20"/>
  <c r="O3707" i="20"/>
  <c r="O3708" i="20"/>
  <c r="O3709" i="20"/>
  <c r="O3710" i="20"/>
  <c r="O3711" i="20"/>
  <c r="O3712" i="20"/>
  <c r="O3713" i="20"/>
  <c r="O3714" i="20"/>
  <c r="O3715" i="20"/>
  <c r="O3716" i="20"/>
  <c r="O3717" i="20"/>
  <c r="O3718" i="20"/>
  <c r="O3719" i="20"/>
  <c r="O3720" i="20"/>
  <c r="O3721" i="20"/>
  <c r="O3722" i="20"/>
  <c r="O3723" i="20"/>
  <c r="O3724" i="20"/>
  <c r="O3725" i="20"/>
  <c r="O3726" i="20"/>
  <c r="O3727" i="20"/>
  <c r="O3728" i="20"/>
  <c r="O3729" i="20"/>
  <c r="O3730" i="20"/>
  <c r="O3731" i="20"/>
  <c r="O3732" i="20"/>
  <c r="O3733" i="20"/>
  <c r="O3734" i="20"/>
  <c r="O3735" i="20"/>
  <c r="O3736" i="20"/>
  <c r="O3737" i="20"/>
  <c r="O3738" i="20"/>
  <c r="O3739" i="20"/>
  <c r="O3740" i="20"/>
  <c r="O3741" i="20"/>
  <c r="O3742" i="20"/>
  <c r="O3743" i="20"/>
  <c r="O3744" i="20"/>
  <c r="O3745" i="20"/>
  <c r="O3746" i="20"/>
  <c r="O3747" i="20"/>
  <c r="O3748" i="20"/>
  <c r="O3749" i="20"/>
  <c r="O3750" i="20"/>
  <c r="O3751" i="20"/>
  <c r="O3752" i="20"/>
  <c r="O3753" i="20"/>
  <c r="O3754" i="20"/>
  <c r="O3755" i="20"/>
  <c r="O3756" i="20"/>
  <c r="O3757" i="20"/>
  <c r="O3758" i="20"/>
  <c r="O3759" i="20"/>
  <c r="O3760" i="20"/>
  <c r="O3761" i="20"/>
  <c r="O3762" i="20"/>
  <c r="O3763" i="20"/>
  <c r="O3764" i="20"/>
  <c r="O3765" i="20"/>
  <c r="O3766" i="20"/>
  <c r="O3767" i="20"/>
  <c r="O3768" i="20"/>
  <c r="O3769" i="20"/>
  <c r="O3770" i="20"/>
  <c r="O3771" i="20"/>
  <c r="O3772" i="20"/>
  <c r="O3773" i="20"/>
  <c r="O3774" i="20"/>
  <c r="O3775" i="20"/>
  <c r="O3776" i="20"/>
  <c r="O3777" i="20"/>
  <c r="O3778" i="20"/>
  <c r="O3779" i="20"/>
  <c r="O3780" i="20"/>
  <c r="O3781" i="20"/>
  <c r="O3782" i="20"/>
  <c r="O3783" i="20"/>
  <c r="O3784" i="20"/>
  <c r="O3785" i="20"/>
  <c r="O3786" i="20"/>
  <c r="O3787" i="20"/>
  <c r="O3788" i="20"/>
  <c r="O3789" i="20"/>
  <c r="O3790" i="20"/>
  <c r="O3791" i="20"/>
  <c r="O3792" i="20"/>
  <c r="O3793" i="20"/>
  <c r="O3794" i="20"/>
  <c r="O3795" i="20"/>
  <c r="O3796" i="20"/>
  <c r="O3797" i="20"/>
  <c r="O3798" i="20"/>
  <c r="O3799" i="20"/>
  <c r="O3800" i="20"/>
  <c r="O3801" i="20"/>
  <c r="O3802" i="20"/>
  <c r="O3803" i="20"/>
  <c r="O3804" i="20"/>
  <c r="O3805" i="20"/>
  <c r="O3806" i="20"/>
  <c r="O3807" i="20"/>
  <c r="O3808" i="20"/>
  <c r="O3809" i="20"/>
  <c r="O3810" i="20"/>
  <c r="O3811" i="20"/>
  <c r="O3812" i="20"/>
  <c r="O3813" i="20"/>
  <c r="O3814" i="20"/>
  <c r="O3815" i="20"/>
  <c r="O3816" i="20"/>
  <c r="O3817" i="20"/>
  <c r="O3818" i="20"/>
  <c r="O3819" i="20"/>
  <c r="O3820" i="20"/>
  <c r="O3821" i="20"/>
  <c r="O3822" i="20"/>
  <c r="O3823" i="20"/>
  <c r="O3824" i="20"/>
  <c r="O3825" i="20"/>
  <c r="O3826" i="20"/>
  <c r="O3827" i="20"/>
  <c r="O3828" i="20"/>
  <c r="O3829" i="20"/>
  <c r="O3830" i="20"/>
  <c r="O3831" i="20"/>
  <c r="O3832" i="20"/>
  <c r="O3833" i="20"/>
  <c r="O3834" i="20"/>
  <c r="O3835" i="20"/>
  <c r="O3836" i="20"/>
  <c r="O3837" i="20"/>
  <c r="O3838" i="20"/>
  <c r="O3839" i="20"/>
  <c r="O3840" i="20"/>
  <c r="O3841" i="20"/>
  <c r="O3842" i="20"/>
  <c r="O3843" i="20"/>
  <c r="O3844" i="20"/>
  <c r="O3845" i="20"/>
  <c r="O3846" i="20"/>
  <c r="O3847" i="20"/>
  <c r="O3848" i="20"/>
  <c r="O3849" i="20"/>
  <c r="O3850" i="20"/>
  <c r="O3851" i="20"/>
  <c r="O3852" i="20"/>
  <c r="O3853" i="20"/>
  <c r="O3854" i="20"/>
  <c r="O3855" i="20"/>
  <c r="O3856" i="20"/>
  <c r="O3857" i="20"/>
  <c r="O3858" i="20"/>
  <c r="O3859" i="20"/>
  <c r="O3860" i="20"/>
  <c r="O3861" i="20"/>
  <c r="O3862" i="20"/>
  <c r="O3863" i="20"/>
  <c r="O3864" i="20"/>
  <c r="O3865" i="20"/>
  <c r="O3866" i="20"/>
  <c r="O3867" i="20"/>
  <c r="O3868" i="20"/>
  <c r="O3869" i="20"/>
  <c r="O3870" i="20"/>
  <c r="O3871" i="20"/>
  <c r="O3872" i="20"/>
  <c r="O3873" i="20"/>
  <c r="O3874" i="20"/>
  <c r="O3875" i="20"/>
  <c r="O3876" i="20"/>
  <c r="O3877" i="20"/>
  <c r="O3878" i="20"/>
  <c r="O3879" i="20"/>
  <c r="O3880" i="20"/>
  <c r="O3881" i="20"/>
  <c r="O3882" i="20"/>
  <c r="O3883" i="20"/>
  <c r="O3884" i="20"/>
  <c r="O3885" i="20"/>
  <c r="O3886" i="20"/>
  <c r="O3887" i="20"/>
  <c r="O3888" i="20"/>
  <c r="O3889" i="20"/>
  <c r="O3890" i="20"/>
  <c r="O3891" i="20"/>
  <c r="O3892" i="20"/>
  <c r="O3893" i="20"/>
  <c r="O3894" i="20"/>
  <c r="O3895" i="20"/>
  <c r="O3896" i="20"/>
  <c r="O3897" i="20"/>
  <c r="O3898" i="20"/>
  <c r="O3899" i="20"/>
  <c r="O3900" i="20"/>
  <c r="O3901" i="20"/>
  <c r="O3902" i="20"/>
  <c r="O3903" i="20"/>
  <c r="O3904" i="20"/>
  <c r="O3905" i="20"/>
  <c r="O3906" i="20"/>
  <c r="O3907" i="20"/>
  <c r="O3908" i="20"/>
  <c r="O3909" i="20"/>
  <c r="O3910" i="20"/>
  <c r="O3911" i="20"/>
  <c r="O3912" i="20"/>
  <c r="O3913" i="20"/>
  <c r="O3914" i="20"/>
  <c r="O3915" i="20"/>
  <c r="O3916" i="20"/>
  <c r="O3917" i="20"/>
  <c r="O3918" i="20"/>
  <c r="O3919" i="20"/>
  <c r="O3920" i="20"/>
  <c r="O3921" i="20"/>
  <c r="O3922" i="20"/>
  <c r="O3923" i="20"/>
  <c r="O3924" i="20"/>
  <c r="O3925" i="20"/>
  <c r="O3926" i="20"/>
  <c r="O3927" i="20"/>
  <c r="O3928" i="20"/>
  <c r="O3929" i="20"/>
  <c r="O3930" i="20"/>
  <c r="O3931" i="20"/>
  <c r="O3932" i="20"/>
  <c r="O3933" i="20"/>
  <c r="O3934" i="20"/>
  <c r="O3935" i="20"/>
  <c r="O3936" i="20"/>
  <c r="O3937" i="20"/>
  <c r="O3938" i="20"/>
  <c r="O3939" i="20"/>
  <c r="O3940" i="20"/>
  <c r="O3941" i="20"/>
  <c r="O3942" i="20"/>
  <c r="O3943" i="20"/>
  <c r="O3944" i="20"/>
  <c r="O3945" i="20"/>
  <c r="O3946" i="20"/>
  <c r="O3947" i="20"/>
  <c r="O3948" i="20"/>
  <c r="O3949" i="20"/>
  <c r="O3950" i="20"/>
  <c r="O3951" i="20"/>
  <c r="O3952" i="20"/>
  <c r="O3953" i="20"/>
  <c r="O3954" i="20"/>
  <c r="O3955" i="20"/>
  <c r="O3956" i="20"/>
  <c r="O3957" i="20"/>
  <c r="O3958" i="20"/>
  <c r="O3959" i="20"/>
  <c r="O3960" i="20"/>
  <c r="O3961" i="20"/>
  <c r="O3962" i="20"/>
  <c r="O3963" i="20"/>
  <c r="O3964" i="20"/>
  <c r="O3965" i="20"/>
  <c r="O3966" i="20"/>
  <c r="O3967" i="20"/>
  <c r="O3968" i="20"/>
  <c r="O3969" i="20"/>
  <c r="O3970" i="20"/>
  <c r="O3971" i="20"/>
  <c r="O3972" i="20"/>
  <c r="O3973" i="20"/>
  <c r="O3974" i="20"/>
  <c r="O3975" i="20"/>
  <c r="O3976" i="20"/>
  <c r="O3977" i="20"/>
  <c r="O3978" i="20"/>
  <c r="O3979" i="20"/>
  <c r="O3980" i="20"/>
  <c r="O3981" i="20"/>
  <c r="O3982" i="20"/>
  <c r="O3983" i="20"/>
  <c r="O3984" i="20"/>
  <c r="O3985" i="20"/>
  <c r="O3986" i="20"/>
  <c r="O3987" i="20"/>
  <c r="O3988" i="20"/>
  <c r="O3989" i="20"/>
  <c r="O3990" i="20"/>
  <c r="O3991" i="20"/>
  <c r="O3992" i="20"/>
  <c r="O3993" i="20"/>
  <c r="O3994" i="20"/>
  <c r="O3995" i="20"/>
  <c r="O3996" i="20"/>
  <c r="O3997" i="20"/>
  <c r="O3998" i="20"/>
  <c r="O3999" i="20"/>
  <c r="O4000" i="20"/>
  <c r="O4001" i="20"/>
  <c r="O4002" i="20"/>
  <c r="O4003" i="20"/>
  <c r="O4004" i="20"/>
  <c r="O4005" i="20"/>
  <c r="O4006" i="20"/>
  <c r="O4007" i="20"/>
  <c r="O4008" i="20"/>
  <c r="O4009" i="20"/>
  <c r="O4010" i="20"/>
  <c r="O4011" i="20"/>
  <c r="O4012" i="20"/>
  <c r="O4013" i="20"/>
  <c r="O4014" i="20"/>
  <c r="O4015" i="20"/>
  <c r="O4016" i="20"/>
  <c r="O4017" i="20"/>
  <c r="O4018" i="20"/>
  <c r="O4019" i="20"/>
  <c r="O4020" i="20"/>
  <c r="O4021" i="20"/>
  <c r="O4022" i="20"/>
  <c r="O4023" i="20"/>
  <c r="O4024" i="20"/>
  <c r="O4025" i="20"/>
  <c r="O4026" i="20"/>
  <c r="O4027" i="20"/>
  <c r="O4028" i="20"/>
  <c r="O4029" i="20"/>
  <c r="O4030" i="20"/>
  <c r="O4031" i="20"/>
  <c r="O4032" i="20"/>
  <c r="O4033" i="20"/>
  <c r="O4034" i="20"/>
  <c r="O4035" i="20"/>
  <c r="O4036" i="20"/>
  <c r="O4037" i="20"/>
  <c r="O4038" i="20"/>
  <c r="O4039" i="20"/>
  <c r="O4040" i="20"/>
  <c r="O4041" i="20"/>
  <c r="O4042" i="20"/>
  <c r="O4043" i="20"/>
  <c r="O4044" i="20"/>
  <c r="O4045" i="20"/>
  <c r="O4046" i="20"/>
  <c r="O4047" i="20"/>
  <c r="O4048" i="20"/>
  <c r="O4049" i="20"/>
  <c r="O4050" i="20"/>
  <c r="O4051" i="20"/>
  <c r="O4052" i="20"/>
  <c r="O4053" i="20"/>
  <c r="O4054" i="20"/>
  <c r="O4055" i="20"/>
  <c r="O4056" i="20"/>
  <c r="O4057" i="20"/>
  <c r="O4058" i="20"/>
  <c r="O4059" i="20"/>
  <c r="O4060" i="20"/>
  <c r="O4061" i="20"/>
  <c r="O4062" i="20"/>
  <c r="O4063" i="20"/>
  <c r="O4064" i="20"/>
  <c r="O4065" i="20"/>
  <c r="O4066" i="20"/>
  <c r="O4067" i="20"/>
  <c r="O4068" i="20"/>
  <c r="O4069" i="20"/>
  <c r="O4070" i="20"/>
  <c r="O4071" i="20"/>
  <c r="O4072" i="20"/>
  <c r="O4073" i="20"/>
  <c r="O4074" i="20"/>
  <c r="O4075" i="20"/>
  <c r="O4076" i="20"/>
  <c r="O4077" i="20"/>
  <c r="O4078" i="20"/>
  <c r="O4079" i="20"/>
  <c r="O4080" i="20"/>
  <c r="O4081" i="20"/>
  <c r="O4082" i="20"/>
  <c r="O4083" i="20"/>
  <c r="O4084" i="20"/>
  <c r="O4085" i="20"/>
  <c r="O4086" i="20"/>
  <c r="O4087" i="20"/>
  <c r="O4088" i="20"/>
  <c r="O4089" i="20"/>
  <c r="O4090" i="20"/>
  <c r="O4091" i="20"/>
  <c r="O4092" i="20"/>
  <c r="O4093" i="20"/>
  <c r="O4094" i="20"/>
  <c r="O4095" i="20"/>
  <c r="O4096" i="20"/>
  <c r="O4097" i="20"/>
  <c r="O4098" i="20"/>
  <c r="O4099" i="20"/>
  <c r="O4100" i="20"/>
  <c r="O4101" i="20"/>
  <c r="O4102" i="20"/>
  <c r="O4103" i="20"/>
  <c r="O4104" i="20"/>
  <c r="O4105" i="20"/>
  <c r="O4106" i="20"/>
  <c r="O4107" i="20"/>
  <c r="O4108" i="20"/>
  <c r="O4109" i="20"/>
  <c r="O4110" i="20"/>
  <c r="O4111" i="20"/>
  <c r="O4112" i="20"/>
  <c r="O4113" i="20"/>
  <c r="O4114" i="20"/>
  <c r="O4115" i="20"/>
  <c r="O4116" i="20"/>
  <c r="O4117" i="20"/>
  <c r="O4118" i="20"/>
  <c r="O4119" i="20"/>
  <c r="O4120" i="20"/>
  <c r="O4121" i="20"/>
  <c r="O4122" i="20"/>
  <c r="O4123" i="20"/>
  <c r="O4124" i="20"/>
  <c r="O4125" i="20"/>
  <c r="O4126" i="20"/>
  <c r="O4127" i="20"/>
  <c r="O4128" i="20"/>
  <c r="O4129" i="20"/>
  <c r="O4130" i="20"/>
  <c r="O4131" i="20"/>
  <c r="O4132" i="20"/>
  <c r="O4133" i="20"/>
  <c r="O4134" i="20"/>
  <c r="O4135" i="20"/>
  <c r="O4136" i="20"/>
  <c r="O4137" i="20"/>
  <c r="O4138" i="20"/>
  <c r="O4139" i="20"/>
  <c r="O4140" i="20"/>
  <c r="O4141" i="20"/>
  <c r="O4142" i="20"/>
  <c r="O4143" i="20"/>
  <c r="O4144" i="20"/>
  <c r="O4145" i="20"/>
  <c r="O4146" i="20"/>
  <c r="O4147" i="20"/>
  <c r="O4148" i="20"/>
  <c r="O4149" i="20"/>
  <c r="O4150" i="20"/>
  <c r="O4151" i="20"/>
  <c r="O4152" i="20"/>
  <c r="O4153" i="20"/>
  <c r="O4154" i="20"/>
  <c r="O4155" i="20"/>
  <c r="O4156" i="20"/>
  <c r="O4157" i="20"/>
  <c r="O4158" i="20"/>
  <c r="O4159" i="20"/>
  <c r="O4160" i="20"/>
  <c r="O4161" i="20"/>
  <c r="O4162" i="20"/>
  <c r="O4163" i="20"/>
  <c r="O4164" i="20"/>
  <c r="O4165" i="20"/>
  <c r="O4166" i="20"/>
  <c r="O4167" i="20"/>
  <c r="O4168" i="20"/>
  <c r="O4169" i="20"/>
  <c r="O4170" i="20"/>
  <c r="O4171" i="20"/>
  <c r="O4172" i="20"/>
  <c r="O4173" i="20"/>
  <c r="O4174" i="20"/>
  <c r="O4175" i="20"/>
  <c r="O4176" i="20"/>
  <c r="O4177" i="20"/>
  <c r="O4178" i="20"/>
  <c r="O4179" i="20"/>
  <c r="O4180" i="20"/>
  <c r="O4181" i="20"/>
  <c r="O4182" i="20"/>
  <c r="O4183" i="20"/>
  <c r="O4184" i="20"/>
  <c r="O4185" i="20"/>
  <c r="O4186" i="20"/>
  <c r="O4187" i="20"/>
  <c r="O4188" i="20"/>
  <c r="O4189" i="20"/>
  <c r="O4190" i="20"/>
  <c r="O4191" i="20"/>
  <c r="O4192" i="20"/>
  <c r="O4193" i="20"/>
  <c r="O4194" i="20"/>
  <c r="O4195" i="20"/>
  <c r="O4196" i="20"/>
  <c r="O4197" i="20"/>
  <c r="O4198" i="20"/>
  <c r="O4199" i="20"/>
  <c r="O4200" i="20"/>
  <c r="O4201" i="20"/>
  <c r="O4202" i="20"/>
  <c r="O4203" i="20"/>
  <c r="O4204" i="20"/>
  <c r="O4205" i="20"/>
  <c r="O4206" i="20"/>
  <c r="O4207" i="20"/>
  <c r="O4208" i="20"/>
  <c r="O4209" i="20"/>
  <c r="O4210" i="20"/>
  <c r="O4211" i="20"/>
  <c r="O4212" i="20"/>
  <c r="O4213" i="20"/>
  <c r="O4214" i="20"/>
  <c r="O4215" i="20"/>
  <c r="O4216" i="20"/>
  <c r="O4217" i="20"/>
  <c r="O4218" i="20"/>
  <c r="O4219" i="20"/>
  <c r="O4220" i="20"/>
  <c r="O4221" i="20"/>
  <c r="O4222" i="20"/>
  <c r="O4223" i="20"/>
  <c r="O4224" i="20"/>
  <c r="O4225" i="20"/>
  <c r="O4226" i="20"/>
  <c r="O4227" i="20"/>
  <c r="O4228" i="20"/>
  <c r="O4229" i="20"/>
  <c r="O4230" i="20"/>
  <c r="O4231" i="20"/>
  <c r="O4232" i="20"/>
  <c r="O4233" i="20"/>
  <c r="O4234" i="20"/>
  <c r="O4235" i="20"/>
  <c r="O4236" i="20"/>
  <c r="O4237" i="20"/>
  <c r="O4238" i="20"/>
  <c r="O4239" i="20"/>
  <c r="O4240" i="20"/>
  <c r="O4241" i="20"/>
  <c r="O4242" i="20"/>
  <c r="O4243" i="20"/>
  <c r="O4244" i="20"/>
  <c r="O4245" i="20"/>
  <c r="O4246" i="20"/>
  <c r="O4247" i="20"/>
  <c r="O4248" i="20"/>
  <c r="O4249" i="20"/>
  <c r="O4250" i="20"/>
  <c r="O4251" i="20"/>
  <c r="O4252" i="20"/>
  <c r="O4253" i="20"/>
  <c r="O4254" i="20"/>
  <c r="O4255" i="20"/>
  <c r="O4256" i="20"/>
  <c r="O4257" i="20"/>
  <c r="O4258" i="20"/>
  <c r="O4259" i="20"/>
  <c r="O4260" i="20"/>
  <c r="O4261" i="20"/>
  <c r="O4262" i="20"/>
  <c r="O4263" i="20"/>
  <c r="O4264" i="20"/>
  <c r="O4265" i="20"/>
  <c r="O4266" i="20"/>
  <c r="O4267" i="20"/>
  <c r="O4268" i="20"/>
  <c r="O4269" i="20"/>
  <c r="O4270" i="20"/>
  <c r="O4271" i="20"/>
  <c r="O4272" i="20"/>
  <c r="O4273" i="20"/>
  <c r="O4274" i="20"/>
  <c r="O4275" i="20"/>
  <c r="O4276" i="20"/>
  <c r="O4277" i="20"/>
  <c r="O4278" i="20"/>
  <c r="O4279" i="20"/>
  <c r="O4280" i="20"/>
  <c r="O4281" i="20"/>
  <c r="O4282" i="20"/>
  <c r="O4283" i="20"/>
  <c r="O4284" i="20"/>
  <c r="O4285" i="20"/>
  <c r="O4286" i="20"/>
  <c r="O4287" i="20"/>
  <c r="O4288" i="20"/>
  <c r="O4289" i="20"/>
  <c r="O4290" i="20"/>
  <c r="O4291" i="20"/>
  <c r="O4292" i="20"/>
  <c r="O4293" i="20"/>
  <c r="O4294" i="20"/>
  <c r="O4295" i="20"/>
  <c r="O4296" i="20"/>
  <c r="O4297" i="20"/>
  <c r="O4298" i="20"/>
  <c r="O4299" i="20"/>
  <c r="O4300" i="20"/>
  <c r="O4301" i="20"/>
  <c r="O4302" i="20"/>
  <c r="O4303" i="20"/>
  <c r="O4304" i="20"/>
  <c r="O4305" i="20"/>
  <c r="O4306" i="20"/>
  <c r="O4307" i="20"/>
  <c r="O4308" i="20"/>
  <c r="O4309" i="20"/>
  <c r="O4310" i="20"/>
  <c r="O4311" i="20"/>
  <c r="O4312" i="20"/>
  <c r="O4313" i="20"/>
  <c r="O4314" i="20"/>
  <c r="O4315" i="20"/>
  <c r="O4316" i="20"/>
  <c r="O4317" i="20"/>
  <c r="O4318" i="20"/>
  <c r="O4319" i="20"/>
  <c r="O4320" i="20"/>
  <c r="O4321" i="20"/>
  <c r="O4322" i="20"/>
  <c r="O4323" i="20"/>
  <c r="O4324" i="20"/>
  <c r="O4325" i="20"/>
  <c r="O4326" i="20"/>
  <c r="O4327" i="20"/>
  <c r="O4328" i="20"/>
  <c r="O4329" i="20"/>
  <c r="O4330" i="20"/>
  <c r="O4331" i="20"/>
  <c r="O4332" i="20"/>
  <c r="O4333" i="20"/>
  <c r="O4334" i="20"/>
  <c r="O4335" i="20"/>
  <c r="O4336" i="20"/>
  <c r="O4337" i="20"/>
  <c r="O4338" i="20"/>
  <c r="O4339" i="20"/>
  <c r="O4340" i="20"/>
  <c r="O4341" i="20"/>
  <c r="O4342" i="20"/>
  <c r="O4343" i="20"/>
  <c r="O4344" i="20"/>
  <c r="O4345" i="20"/>
  <c r="O4346" i="20"/>
  <c r="O4347" i="20"/>
  <c r="O4348" i="20"/>
  <c r="O4349" i="20"/>
  <c r="O4350" i="20"/>
  <c r="O4351" i="20"/>
  <c r="O4352" i="20"/>
  <c r="O4353" i="20"/>
  <c r="O4354" i="20"/>
  <c r="O4355" i="20"/>
  <c r="O4356" i="20"/>
  <c r="O4357" i="20"/>
  <c r="O4358" i="20"/>
  <c r="O4359" i="20"/>
  <c r="O4360" i="20"/>
  <c r="O4361" i="20"/>
  <c r="O4362" i="20"/>
  <c r="O4363" i="20"/>
  <c r="O4364" i="20"/>
  <c r="O4365" i="20"/>
  <c r="O4366" i="20"/>
  <c r="O4367" i="20"/>
  <c r="O4368" i="20"/>
  <c r="O4369" i="20"/>
  <c r="O4370" i="20"/>
  <c r="O4371" i="20"/>
  <c r="O4372" i="20"/>
  <c r="O4373" i="20"/>
  <c r="O4374" i="20"/>
  <c r="O4375" i="20"/>
  <c r="O4376" i="20"/>
  <c r="O4377" i="20"/>
  <c r="O4378" i="20"/>
  <c r="O4379" i="20"/>
  <c r="O4380" i="20"/>
  <c r="O4381" i="20"/>
  <c r="O4382" i="20"/>
  <c r="O4383" i="20"/>
  <c r="O4384" i="20"/>
  <c r="O4385" i="20"/>
  <c r="O4386" i="20"/>
  <c r="O4387" i="20"/>
  <c r="O4388" i="20"/>
  <c r="O4389" i="20"/>
  <c r="O4390" i="20"/>
  <c r="O4391" i="20"/>
  <c r="O4392" i="20"/>
  <c r="O4393" i="20"/>
  <c r="O4394" i="20"/>
  <c r="O4395" i="20"/>
  <c r="O4396" i="20"/>
  <c r="O4397" i="20"/>
  <c r="O4398" i="20"/>
  <c r="O4399" i="20"/>
  <c r="O4400" i="20"/>
  <c r="O4401" i="20"/>
  <c r="O4402" i="20"/>
  <c r="O4403" i="20"/>
  <c r="O4404" i="20"/>
  <c r="O4405" i="20"/>
  <c r="O4406" i="20"/>
  <c r="O4407" i="20"/>
  <c r="O4408" i="20"/>
  <c r="O4409" i="20"/>
  <c r="O4410" i="20"/>
  <c r="O4411" i="20"/>
  <c r="O4412" i="20"/>
  <c r="O4413" i="20"/>
  <c r="O4414" i="20"/>
  <c r="O4415" i="20"/>
  <c r="O4416" i="20"/>
  <c r="O4417" i="20"/>
  <c r="O4418" i="20"/>
  <c r="O4419" i="20"/>
  <c r="O4420" i="20"/>
  <c r="O4421" i="20"/>
  <c r="O4422" i="20"/>
  <c r="O4423" i="20"/>
  <c r="O4424" i="20"/>
  <c r="O4425" i="20"/>
  <c r="O4426" i="20"/>
  <c r="O4427" i="20"/>
  <c r="O4428" i="20"/>
  <c r="O4429" i="20"/>
  <c r="O4430" i="20"/>
  <c r="O4431" i="20"/>
  <c r="O4432" i="20"/>
  <c r="O4433" i="20"/>
  <c r="O4434" i="20"/>
  <c r="O4435" i="20"/>
  <c r="O4436" i="20"/>
  <c r="O4437" i="20"/>
  <c r="O4438" i="20"/>
  <c r="O4439" i="20"/>
  <c r="O4440" i="20"/>
  <c r="O4441" i="20"/>
  <c r="O4442" i="20"/>
  <c r="O4443" i="20"/>
  <c r="O4444" i="20"/>
  <c r="O4445" i="20"/>
  <c r="O4446" i="20"/>
  <c r="O4447" i="20"/>
  <c r="O4448" i="20"/>
  <c r="O4449" i="20"/>
  <c r="O4450" i="20"/>
  <c r="O4451" i="20"/>
  <c r="O4452" i="20"/>
  <c r="O4453" i="20"/>
  <c r="O4454" i="20"/>
  <c r="O4455" i="20"/>
  <c r="O4456" i="20"/>
  <c r="O4457" i="20"/>
  <c r="O4458" i="20"/>
  <c r="O4459" i="20"/>
  <c r="O4460" i="20"/>
  <c r="O4461" i="20"/>
  <c r="O4462" i="20"/>
  <c r="O4463" i="20"/>
  <c r="O4464" i="20"/>
  <c r="O4465" i="20"/>
  <c r="O4466" i="20"/>
  <c r="O4467" i="20"/>
  <c r="O4468" i="20"/>
  <c r="O4469" i="20"/>
  <c r="O4470" i="20"/>
  <c r="O4471" i="20"/>
  <c r="O4472" i="20"/>
  <c r="O4473" i="20"/>
  <c r="O4474" i="20"/>
  <c r="O4475" i="20"/>
  <c r="O4476" i="20"/>
  <c r="O4477" i="20"/>
  <c r="O4478" i="20"/>
  <c r="O4479" i="20"/>
  <c r="O4480" i="20"/>
  <c r="O4481" i="20"/>
  <c r="O4482" i="20"/>
  <c r="O4483" i="20"/>
  <c r="O4484" i="20"/>
  <c r="O4485" i="20"/>
  <c r="O4486" i="20"/>
  <c r="O4487" i="20"/>
  <c r="O4488" i="20"/>
  <c r="O4489" i="20"/>
  <c r="O4490" i="20"/>
  <c r="O4491" i="20"/>
  <c r="O4492" i="20"/>
  <c r="O4493" i="20"/>
  <c r="O4494" i="20"/>
  <c r="O4495" i="20"/>
  <c r="O4496" i="20"/>
  <c r="O4497" i="20"/>
  <c r="O4498" i="20"/>
  <c r="O4499" i="20"/>
  <c r="O4500" i="20"/>
  <c r="O4501" i="20"/>
  <c r="O4502" i="20"/>
  <c r="O4503" i="20"/>
  <c r="O4504" i="20"/>
  <c r="O4505" i="20"/>
  <c r="O4506" i="20"/>
  <c r="O4507" i="20"/>
  <c r="O4508" i="20"/>
  <c r="O4509" i="20"/>
  <c r="O4510" i="20"/>
  <c r="O4511" i="20"/>
  <c r="O4512" i="20"/>
  <c r="O4513" i="20"/>
  <c r="O4514" i="20"/>
  <c r="O4515" i="20"/>
  <c r="O4516" i="20"/>
  <c r="O4517" i="20"/>
  <c r="O4518" i="20"/>
  <c r="O4519" i="20"/>
  <c r="O4520" i="20"/>
  <c r="O4521" i="20"/>
  <c r="O4522" i="20"/>
  <c r="O4523" i="20"/>
  <c r="O4524" i="20"/>
  <c r="O4525" i="20"/>
  <c r="O4526" i="20"/>
  <c r="O4527" i="20"/>
  <c r="O4528" i="20"/>
  <c r="O4529" i="20"/>
  <c r="O4530" i="20"/>
  <c r="O4531" i="20"/>
  <c r="O4532" i="20"/>
  <c r="O4533" i="20"/>
  <c r="O4534" i="20"/>
  <c r="O4535" i="20"/>
  <c r="O4536" i="20"/>
  <c r="O4537" i="20"/>
  <c r="O4538" i="20"/>
  <c r="O4539" i="20"/>
  <c r="O4540" i="20"/>
  <c r="O4541" i="20"/>
  <c r="O4542" i="20"/>
  <c r="O4543" i="20"/>
  <c r="O4544" i="20"/>
  <c r="O4545" i="20"/>
  <c r="O4546" i="20"/>
  <c r="O4547" i="20"/>
  <c r="O4548" i="20"/>
  <c r="O4549" i="20"/>
  <c r="O4550" i="20"/>
  <c r="O4551" i="20"/>
  <c r="O4552" i="20"/>
  <c r="O4553" i="20"/>
  <c r="O4554" i="20"/>
  <c r="O4555" i="20"/>
  <c r="O4556" i="20"/>
  <c r="O4557" i="20"/>
  <c r="O4558" i="20"/>
  <c r="O4559" i="20"/>
  <c r="O4560" i="20"/>
  <c r="O4561" i="20"/>
  <c r="O4562" i="20"/>
  <c r="O4563" i="20"/>
  <c r="O4564" i="20"/>
  <c r="O4565" i="20"/>
  <c r="O4566" i="20"/>
  <c r="O4567" i="20"/>
  <c r="O4568" i="20"/>
  <c r="O4569" i="20"/>
  <c r="O4570" i="20"/>
  <c r="O4571" i="20"/>
  <c r="O4572" i="20"/>
  <c r="O4573" i="20"/>
  <c r="O4574" i="20"/>
  <c r="O4575" i="20"/>
  <c r="O4576" i="20"/>
  <c r="O4577" i="20"/>
  <c r="O4578" i="20"/>
  <c r="O4579" i="20"/>
  <c r="O4580" i="20"/>
  <c r="O4581" i="20"/>
  <c r="O4582" i="20"/>
  <c r="O4583" i="20"/>
  <c r="O4584" i="20"/>
  <c r="O4585" i="20"/>
  <c r="O4586" i="20"/>
  <c r="O4587" i="20"/>
  <c r="O4588" i="20"/>
  <c r="O4589" i="20"/>
  <c r="O4590" i="20"/>
  <c r="O4591" i="20"/>
  <c r="O4592" i="20"/>
  <c r="O4593" i="20"/>
  <c r="O4594" i="20"/>
  <c r="O4595" i="20"/>
  <c r="O4596" i="20"/>
  <c r="O4597" i="20"/>
  <c r="O4598" i="20"/>
  <c r="O4599" i="20"/>
  <c r="O4600" i="20"/>
  <c r="O4601" i="20"/>
  <c r="O4602" i="20"/>
  <c r="O4603" i="20"/>
  <c r="O4604" i="20"/>
  <c r="O4605" i="20"/>
  <c r="O4606" i="20"/>
  <c r="O4607" i="20"/>
  <c r="O4608" i="20"/>
  <c r="O4609" i="20"/>
  <c r="O4610" i="20"/>
  <c r="O4611" i="20"/>
  <c r="O4612" i="20"/>
  <c r="O4613" i="20"/>
  <c r="O4614" i="20"/>
  <c r="O4615" i="20"/>
  <c r="O4616" i="20"/>
  <c r="O4617" i="20"/>
  <c r="O4618" i="20"/>
  <c r="O4619" i="20"/>
  <c r="O4620" i="20"/>
  <c r="O4621" i="20"/>
  <c r="O4622" i="20"/>
  <c r="O4623" i="20"/>
  <c r="O4624" i="20"/>
  <c r="O4625" i="20"/>
  <c r="O4626" i="20"/>
  <c r="O4627" i="20"/>
  <c r="O4628" i="20"/>
  <c r="O4629" i="20"/>
  <c r="O4630" i="20"/>
  <c r="O4631" i="20"/>
  <c r="O4632" i="20"/>
  <c r="O4633" i="20"/>
  <c r="O4634" i="20"/>
  <c r="O4635" i="20"/>
  <c r="O4636" i="20"/>
  <c r="O4637" i="20"/>
  <c r="O4638" i="20"/>
  <c r="O4639" i="20"/>
  <c r="O4640" i="20"/>
  <c r="O4641" i="20"/>
  <c r="O4642" i="20"/>
  <c r="O4643" i="20"/>
  <c r="O4644" i="20"/>
  <c r="O4645" i="20"/>
  <c r="O4646" i="20"/>
  <c r="O4647" i="20"/>
  <c r="O4648" i="20"/>
  <c r="O4649" i="20"/>
  <c r="O4650" i="20"/>
  <c r="O4651" i="20"/>
  <c r="O4652" i="20"/>
  <c r="O4653" i="20"/>
  <c r="O4654" i="20"/>
  <c r="O4655" i="20"/>
  <c r="O4656" i="20"/>
  <c r="O4657" i="20"/>
  <c r="O4658" i="20"/>
  <c r="O4659" i="20"/>
  <c r="O4660" i="20"/>
  <c r="O4661" i="20"/>
  <c r="O4662" i="20"/>
  <c r="O4663" i="20"/>
  <c r="O4664" i="20"/>
  <c r="O4665" i="20"/>
  <c r="O4666" i="20"/>
  <c r="O4667" i="20"/>
  <c r="O4668" i="20"/>
  <c r="O4669" i="20"/>
  <c r="O4670" i="20"/>
  <c r="O4671" i="20"/>
  <c r="O4672" i="20"/>
  <c r="O4673" i="20"/>
  <c r="O4674" i="20"/>
  <c r="O4675" i="20"/>
  <c r="O4676" i="20"/>
  <c r="O4677" i="20"/>
  <c r="O4678" i="20"/>
  <c r="O4679" i="20"/>
  <c r="O4680" i="20"/>
  <c r="O4681" i="20"/>
  <c r="O4682" i="20"/>
  <c r="O4683" i="20"/>
  <c r="O4684" i="20"/>
  <c r="O4685" i="20"/>
  <c r="O4686" i="20"/>
  <c r="O4687" i="20"/>
  <c r="O4688" i="20"/>
  <c r="O4689" i="20"/>
  <c r="O4690" i="20"/>
  <c r="O4691" i="20"/>
  <c r="O4692" i="20"/>
  <c r="O4693" i="20"/>
  <c r="O4694" i="20"/>
  <c r="O4695" i="20"/>
  <c r="O4696" i="20"/>
  <c r="O4697" i="20"/>
  <c r="O4698" i="20"/>
  <c r="O4699" i="20"/>
  <c r="O4700" i="20"/>
  <c r="O4701" i="20"/>
  <c r="O4702" i="20"/>
  <c r="O4703" i="20"/>
  <c r="O4704" i="20"/>
  <c r="O4705" i="20"/>
  <c r="O4706" i="20"/>
  <c r="O4707" i="20"/>
  <c r="O4708" i="20"/>
  <c r="O4709" i="20"/>
  <c r="O4710" i="20"/>
  <c r="O4711" i="20"/>
  <c r="O4712" i="20"/>
  <c r="O4713" i="20"/>
  <c r="O4714" i="20"/>
  <c r="O4715" i="20"/>
  <c r="O4716" i="20"/>
  <c r="O4717" i="20"/>
  <c r="O4718" i="20"/>
  <c r="O4719" i="20"/>
  <c r="O4720" i="20"/>
  <c r="O4721" i="20"/>
  <c r="O4722" i="20"/>
  <c r="O4723" i="20"/>
  <c r="O4724" i="20"/>
  <c r="O4725" i="20"/>
  <c r="O4726" i="20"/>
  <c r="O4727" i="20"/>
  <c r="O4728" i="20"/>
  <c r="O4729" i="20"/>
  <c r="O4730" i="20"/>
  <c r="O4731" i="20"/>
  <c r="O4732" i="20"/>
  <c r="O4733" i="20"/>
  <c r="O4734" i="20"/>
  <c r="O4735" i="20"/>
  <c r="O4736" i="20"/>
  <c r="O4737" i="20"/>
  <c r="O4738" i="20"/>
  <c r="O4739" i="20"/>
  <c r="O4740" i="20"/>
  <c r="O4741" i="20"/>
  <c r="O4742" i="20"/>
  <c r="O4743" i="20"/>
  <c r="O4744" i="20"/>
  <c r="O4745" i="20"/>
  <c r="O4746" i="20"/>
  <c r="O4747" i="20"/>
  <c r="O4748" i="20"/>
  <c r="O4749" i="20"/>
  <c r="O4750" i="20"/>
  <c r="O4751" i="20"/>
  <c r="O4752" i="20"/>
  <c r="O4753" i="20"/>
  <c r="O4754" i="20"/>
  <c r="O4755" i="20"/>
  <c r="O4756" i="20"/>
  <c r="O4757" i="20"/>
  <c r="O4758" i="20"/>
  <c r="O4759" i="20"/>
  <c r="O4760" i="20"/>
  <c r="O4761" i="20"/>
  <c r="O4762" i="20"/>
  <c r="O4763" i="20"/>
  <c r="O4764" i="20"/>
  <c r="O4765" i="20"/>
  <c r="O4766" i="20"/>
  <c r="O4767" i="20"/>
  <c r="O4768" i="20"/>
  <c r="O4769" i="20"/>
  <c r="O4770" i="20"/>
  <c r="O4771" i="20"/>
  <c r="O4772" i="20"/>
  <c r="O4773" i="20"/>
  <c r="O4774" i="20"/>
  <c r="O4775" i="20"/>
  <c r="O4776" i="20"/>
  <c r="O4777" i="20"/>
  <c r="O4778" i="20"/>
  <c r="O4779" i="20"/>
  <c r="O4780" i="20"/>
  <c r="O4781" i="20"/>
  <c r="O3" i="20"/>
  <c r="N3" i="20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2" i="20"/>
  <c r="N103" i="20"/>
  <c r="N104" i="20"/>
  <c r="N105" i="20"/>
  <c r="N106" i="20"/>
  <c r="N107" i="20"/>
  <c r="N108" i="20"/>
  <c r="N109" i="20"/>
  <c r="N110" i="20"/>
  <c r="N111" i="20"/>
  <c r="N112" i="20"/>
  <c r="N113" i="20"/>
  <c r="N114" i="20"/>
  <c r="N115" i="20"/>
  <c r="N116" i="20"/>
  <c r="N117" i="20"/>
  <c r="N118" i="20"/>
  <c r="N119" i="20"/>
  <c r="N120" i="20"/>
  <c r="N121" i="20"/>
  <c r="N122" i="20"/>
  <c r="N123" i="20"/>
  <c r="N124" i="20"/>
  <c r="N125" i="20"/>
  <c r="N126" i="20"/>
  <c r="N127" i="20"/>
  <c r="N128" i="20"/>
  <c r="N129" i="20"/>
  <c r="N130" i="20"/>
  <c r="N131" i="20"/>
  <c r="N132" i="20"/>
  <c r="N133" i="20"/>
  <c r="N134" i="20"/>
  <c r="N135" i="20"/>
  <c r="N136" i="20"/>
  <c r="N137" i="20"/>
  <c r="N138" i="20"/>
  <c r="N139" i="20"/>
  <c r="N140" i="20"/>
  <c r="N141" i="20"/>
  <c r="N142" i="20"/>
  <c r="N143" i="20"/>
  <c r="N144" i="20"/>
  <c r="N145" i="20"/>
  <c r="N146" i="20"/>
  <c r="N147" i="20"/>
  <c r="N148" i="20"/>
  <c r="N149" i="20"/>
  <c r="N150" i="20"/>
  <c r="N151" i="20"/>
  <c r="N152" i="20"/>
  <c r="N153" i="20"/>
  <c r="N154" i="20"/>
  <c r="N155" i="20"/>
  <c r="N156" i="20"/>
  <c r="N157" i="20"/>
  <c r="N158" i="20"/>
  <c r="N159" i="20"/>
  <c r="N160" i="20"/>
  <c r="N161" i="20"/>
  <c r="N162" i="20"/>
  <c r="N163" i="20"/>
  <c r="N164" i="20"/>
  <c r="N165" i="20"/>
  <c r="N166" i="20"/>
  <c r="N167" i="20"/>
  <c r="N168" i="20"/>
  <c r="N169" i="20"/>
  <c r="N170" i="20"/>
  <c r="N171" i="20"/>
  <c r="N172" i="20"/>
  <c r="N173" i="20"/>
  <c r="N174" i="20"/>
  <c r="N175" i="20"/>
  <c r="N176" i="20"/>
  <c r="N177" i="20"/>
  <c r="N178" i="20"/>
  <c r="N179" i="20"/>
  <c r="N180" i="20"/>
  <c r="N181" i="20"/>
  <c r="N182" i="20"/>
  <c r="N183" i="20"/>
  <c r="N184" i="20"/>
  <c r="N185" i="20"/>
  <c r="N186" i="20"/>
  <c r="N187" i="20"/>
  <c r="N188" i="20"/>
  <c r="N189" i="20"/>
  <c r="N190" i="20"/>
  <c r="N191" i="20"/>
  <c r="N192" i="20"/>
  <c r="N193" i="20"/>
  <c r="N194" i="20"/>
  <c r="N195" i="20"/>
  <c r="N196" i="20"/>
  <c r="N197" i="20"/>
  <c r="N198" i="20"/>
  <c r="N199" i="20"/>
  <c r="N200" i="20"/>
  <c r="N201" i="20"/>
  <c r="N202" i="20"/>
  <c r="N203" i="20"/>
  <c r="N204" i="20"/>
  <c r="N205" i="20"/>
  <c r="N206" i="20"/>
  <c r="N207" i="20"/>
  <c r="N208" i="20"/>
  <c r="N209" i="20"/>
  <c r="N210" i="20"/>
  <c r="N211" i="20"/>
  <c r="N212" i="20"/>
  <c r="N213" i="20"/>
  <c r="N214" i="20"/>
  <c r="N215" i="20"/>
  <c r="N216" i="20"/>
  <c r="N217" i="20"/>
  <c r="N218" i="20"/>
  <c r="N219" i="20"/>
  <c r="N220" i="20"/>
  <c r="N221" i="20"/>
  <c r="N222" i="20"/>
  <c r="N223" i="20"/>
  <c r="N224" i="20"/>
  <c r="N225" i="20"/>
  <c r="N226" i="20"/>
  <c r="N227" i="20"/>
  <c r="N228" i="20"/>
  <c r="N229" i="20"/>
  <c r="N230" i="20"/>
  <c r="N231" i="20"/>
  <c r="N232" i="20"/>
  <c r="N233" i="20"/>
  <c r="N234" i="20"/>
  <c r="N235" i="20"/>
  <c r="N236" i="20"/>
  <c r="N237" i="20"/>
  <c r="N238" i="20"/>
  <c r="N239" i="20"/>
  <c r="N240" i="20"/>
  <c r="N241" i="20"/>
  <c r="N242" i="20"/>
  <c r="N243" i="20"/>
  <c r="N244" i="20"/>
  <c r="N245" i="20"/>
  <c r="N246" i="20"/>
  <c r="N247" i="20"/>
  <c r="N248" i="20"/>
  <c r="N249" i="20"/>
  <c r="N250" i="20"/>
  <c r="N251" i="20"/>
  <c r="N252" i="20"/>
  <c r="N253" i="20"/>
  <c r="N254" i="20"/>
  <c r="N255" i="20"/>
  <c r="N256" i="20"/>
  <c r="N257" i="20"/>
  <c r="N258" i="20"/>
  <c r="N259" i="20"/>
  <c r="N260" i="20"/>
  <c r="N261" i="20"/>
  <c r="N262" i="20"/>
  <c r="N263" i="20"/>
  <c r="N264" i="20"/>
  <c r="N265" i="20"/>
  <c r="N266" i="20"/>
  <c r="N267" i="20"/>
  <c r="N268" i="20"/>
  <c r="N269" i="20"/>
  <c r="N270" i="20"/>
  <c r="N271" i="20"/>
  <c r="N272" i="20"/>
  <c r="N273" i="20"/>
  <c r="N274" i="20"/>
  <c r="N275" i="20"/>
  <c r="N276" i="20"/>
  <c r="N277" i="20"/>
  <c r="N278" i="20"/>
  <c r="N279" i="20"/>
  <c r="N280" i="20"/>
  <c r="N281" i="20"/>
  <c r="N282" i="20"/>
  <c r="N283" i="20"/>
  <c r="N284" i="20"/>
  <c r="N285" i="20"/>
  <c r="N286" i="20"/>
  <c r="N287" i="20"/>
  <c r="N288" i="20"/>
  <c r="N289" i="20"/>
  <c r="N290" i="20"/>
  <c r="N291" i="20"/>
  <c r="N292" i="20"/>
  <c r="N293" i="20"/>
  <c r="N294" i="20"/>
  <c r="N295" i="20"/>
  <c r="N296" i="20"/>
  <c r="N297" i="20"/>
  <c r="N298" i="20"/>
  <c r="N299" i="20"/>
  <c r="N300" i="20"/>
  <c r="N301" i="20"/>
  <c r="N302" i="20"/>
  <c r="N303" i="20"/>
  <c r="N304" i="20"/>
  <c r="N305" i="20"/>
  <c r="N306" i="20"/>
  <c r="N307" i="20"/>
  <c r="N308" i="20"/>
  <c r="N309" i="20"/>
  <c r="N310" i="20"/>
  <c r="N311" i="20"/>
  <c r="N312" i="20"/>
  <c r="N313" i="20"/>
  <c r="N314" i="20"/>
  <c r="N315" i="20"/>
  <c r="N316" i="20"/>
  <c r="N317" i="20"/>
  <c r="N318" i="20"/>
  <c r="N319" i="20"/>
  <c r="N320" i="20"/>
  <c r="N321" i="20"/>
  <c r="N322" i="20"/>
  <c r="N323" i="20"/>
  <c r="N324" i="20"/>
  <c r="N325" i="20"/>
  <c r="N326" i="20"/>
  <c r="N327" i="20"/>
  <c r="N328" i="20"/>
  <c r="N329" i="20"/>
  <c r="N330" i="20"/>
  <c r="N331" i="20"/>
  <c r="N332" i="20"/>
  <c r="N333" i="20"/>
  <c r="N334" i="20"/>
  <c r="N335" i="20"/>
  <c r="N336" i="20"/>
  <c r="N337" i="20"/>
  <c r="N338" i="20"/>
  <c r="N339" i="20"/>
  <c r="N340" i="20"/>
  <c r="N341" i="20"/>
  <c r="N342" i="20"/>
  <c r="N343" i="20"/>
  <c r="N344" i="20"/>
  <c r="N345" i="20"/>
  <c r="N346" i="20"/>
  <c r="N347" i="20"/>
  <c r="N348" i="20"/>
  <c r="N349" i="20"/>
  <c r="N350" i="20"/>
  <c r="N351" i="20"/>
  <c r="N352" i="20"/>
  <c r="N353" i="20"/>
  <c r="N354" i="20"/>
  <c r="N355" i="20"/>
  <c r="N356" i="20"/>
  <c r="N357" i="20"/>
  <c r="N358" i="20"/>
  <c r="N359" i="20"/>
  <c r="N360" i="20"/>
  <c r="N361" i="20"/>
  <c r="N362" i="20"/>
  <c r="N363" i="20"/>
  <c r="N364" i="20"/>
  <c r="N365" i="20"/>
  <c r="N366" i="20"/>
  <c r="N367" i="20"/>
  <c r="N368" i="20"/>
  <c r="N369" i="20"/>
  <c r="N370" i="20"/>
  <c r="N371" i="20"/>
  <c r="N372" i="20"/>
  <c r="N373" i="20"/>
  <c r="N374" i="20"/>
  <c r="N375" i="20"/>
  <c r="N376" i="20"/>
  <c r="N377" i="20"/>
  <c r="N378" i="20"/>
  <c r="N379" i="20"/>
  <c r="N380" i="20"/>
  <c r="N381" i="20"/>
  <c r="N382" i="20"/>
  <c r="N383" i="20"/>
  <c r="N384" i="20"/>
  <c r="N385" i="20"/>
  <c r="N386" i="20"/>
  <c r="N387" i="20"/>
  <c r="N388" i="20"/>
  <c r="N389" i="20"/>
  <c r="N390" i="20"/>
  <c r="N391" i="20"/>
  <c r="N392" i="20"/>
  <c r="N393" i="20"/>
  <c r="N394" i="20"/>
  <c r="N395" i="20"/>
  <c r="N396" i="20"/>
  <c r="N397" i="20"/>
  <c r="N398" i="20"/>
  <c r="N399" i="20"/>
  <c r="N400" i="20"/>
  <c r="N401" i="20"/>
  <c r="N402" i="20"/>
  <c r="N403" i="20"/>
  <c r="N404" i="20"/>
  <c r="N405" i="20"/>
  <c r="N406" i="20"/>
  <c r="N407" i="20"/>
  <c r="N408" i="20"/>
  <c r="N409" i="20"/>
  <c r="N410" i="20"/>
  <c r="N411" i="20"/>
  <c r="N412" i="20"/>
  <c r="N413" i="20"/>
  <c r="N414" i="20"/>
  <c r="N415" i="20"/>
  <c r="N416" i="20"/>
  <c r="N417" i="20"/>
  <c r="N418" i="20"/>
  <c r="N419" i="20"/>
  <c r="N420" i="20"/>
  <c r="N421" i="20"/>
  <c r="N422" i="20"/>
  <c r="N423" i="20"/>
  <c r="N424" i="20"/>
  <c r="N425" i="20"/>
  <c r="N426" i="20"/>
  <c r="N427" i="20"/>
  <c r="N428" i="20"/>
  <c r="N429" i="20"/>
  <c r="N430" i="20"/>
  <c r="N431" i="20"/>
  <c r="N432" i="20"/>
  <c r="N433" i="20"/>
  <c r="N434" i="20"/>
  <c r="N435" i="20"/>
  <c r="N436" i="20"/>
  <c r="N437" i="20"/>
  <c r="N438" i="20"/>
  <c r="N439" i="20"/>
  <c r="N440" i="20"/>
  <c r="N441" i="20"/>
  <c r="N442" i="20"/>
  <c r="N443" i="20"/>
  <c r="N444" i="20"/>
  <c r="N445" i="20"/>
  <c r="N446" i="20"/>
  <c r="N447" i="20"/>
  <c r="N448" i="20"/>
  <c r="N449" i="20"/>
  <c r="N450" i="20"/>
  <c r="N451" i="20"/>
  <c r="N452" i="20"/>
  <c r="N453" i="20"/>
  <c r="N454" i="20"/>
  <c r="N455" i="20"/>
  <c r="N456" i="20"/>
  <c r="N457" i="20"/>
  <c r="N458" i="20"/>
  <c r="N459" i="20"/>
  <c r="N460" i="20"/>
  <c r="N461" i="20"/>
  <c r="N462" i="20"/>
  <c r="N463" i="20"/>
  <c r="N464" i="20"/>
  <c r="N465" i="20"/>
  <c r="N466" i="20"/>
  <c r="N467" i="20"/>
  <c r="N468" i="20"/>
  <c r="N469" i="20"/>
  <c r="N470" i="20"/>
  <c r="N471" i="20"/>
  <c r="N472" i="20"/>
  <c r="N473" i="20"/>
  <c r="N474" i="20"/>
  <c r="N475" i="20"/>
  <c r="N476" i="20"/>
  <c r="N477" i="20"/>
  <c r="N478" i="20"/>
  <c r="N479" i="20"/>
  <c r="N480" i="20"/>
  <c r="N481" i="20"/>
  <c r="N482" i="20"/>
  <c r="N483" i="20"/>
  <c r="N484" i="20"/>
  <c r="N485" i="20"/>
  <c r="N486" i="20"/>
  <c r="N487" i="20"/>
  <c r="N488" i="20"/>
  <c r="N489" i="20"/>
  <c r="N490" i="20"/>
  <c r="N491" i="20"/>
  <c r="N492" i="20"/>
  <c r="N493" i="20"/>
  <c r="N494" i="20"/>
  <c r="N495" i="20"/>
  <c r="N496" i="20"/>
  <c r="N497" i="20"/>
  <c r="N498" i="20"/>
  <c r="N499" i="20"/>
  <c r="N500" i="20"/>
  <c r="N501" i="20"/>
  <c r="N502" i="20"/>
  <c r="N503" i="20"/>
  <c r="N504" i="20"/>
  <c r="N505" i="20"/>
  <c r="N506" i="20"/>
  <c r="N507" i="20"/>
  <c r="N508" i="20"/>
  <c r="N509" i="20"/>
  <c r="N510" i="20"/>
  <c r="N511" i="20"/>
  <c r="N512" i="20"/>
  <c r="N513" i="20"/>
  <c r="N514" i="20"/>
  <c r="N515" i="20"/>
  <c r="N516" i="20"/>
  <c r="N517" i="20"/>
  <c r="N518" i="20"/>
  <c r="N519" i="20"/>
  <c r="N520" i="20"/>
  <c r="N521" i="20"/>
  <c r="N522" i="20"/>
  <c r="N523" i="20"/>
  <c r="N524" i="20"/>
  <c r="N525" i="20"/>
  <c r="N526" i="20"/>
  <c r="N527" i="20"/>
  <c r="N528" i="20"/>
  <c r="N529" i="20"/>
  <c r="N530" i="20"/>
  <c r="N531" i="20"/>
  <c r="N532" i="20"/>
  <c r="N533" i="20"/>
  <c r="N534" i="20"/>
  <c r="N535" i="20"/>
  <c r="N536" i="20"/>
  <c r="N537" i="20"/>
  <c r="N538" i="20"/>
  <c r="N539" i="20"/>
  <c r="N540" i="20"/>
  <c r="N541" i="20"/>
  <c r="N542" i="20"/>
  <c r="N543" i="20"/>
  <c r="N544" i="20"/>
  <c r="N545" i="20"/>
  <c r="N546" i="20"/>
  <c r="N547" i="20"/>
  <c r="N548" i="20"/>
  <c r="N549" i="20"/>
  <c r="N550" i="20"/>
  <c r="N551" i="20"/>
  <c r="N552" i="20"/>
  <c r="N553" i="20"/>
  <c r="N554" i="20"/>
  <c r="N555" i="20"/>
  <c r="N556" i="20"/>
  <c r="N557" i="20"/>
  <c r="N558" i="20"/>
  <c r="N559" i="20"/>
  <c r="N560" i="20"/>
  <c r="N561" i="20"/>
  <c r="N562" i="20"/>
  <c r="N563" i="20"/>
  <c r="N564" i="20"/>
  <c r="N565" i="20"/>
  <c r="N566" i="20"/>
  <c r="N567" i="20"/>
  <c r="N568" i="20"/>
  <c r="N569" i="20"/>
  <c r="N570" i="20"/>
  <c r="N571" i="20"/>
  <c r="N572" i="20"/>
  <c r="N573" i="20"/>
  <c r="N574" i="20"/>
  <c r="N575" i="20"/>
  <c r="N576" i="20"/>
  <c r="N577" i="20"/>
  <c r="N578" i="20"/>
  <c r="N579" i="20"/>
  <c r="N580" i="20"/>
  <c r="N581" i="20"/>
  <c r="N582" i="20"/>
  <c r="N583" i="20"/>
  <c r="N584" i="20"/>
  <c r="N585" i="20"/>
  <c r="N586" i="20"/>
  <c r="N587" i="20"/>
  <c r="N588" i="20"/>
  <c r="N589" i="20"/>
  <c r="N590" i="20"/>
  <c r="N591" i="20"/>
  <c r="N592" i="20"/>
  <c r="N593" i="20"/>
  <c r="N594" i="20"/>
  <c r="N595" i="20"/>
  <c r="N596" i="20"/>
  <c r="N597" i="20"/>
  <c r="N598" i="20"/>
  <c r="N599" i="20"/>
  <c r="N600" i="20"/>
  <c r="N601" i="20"/>
  <c r="N602" i="20"/>
  <c r="N603" i="20"/>
  <c r="N604" i="20"/>
  <c r="N605" i="20"/>
  <c r="N606" i="20"/>
  <c r="N607" i="20"/>
  <c r="N608" i="20"/>
  <c r="N609" i="20"/>
  <c r="N610" i="20"/>
  <c r="N611" i="20"/>
  <c r="N612" i="20"/>
  <c r="N613" i="20"/>
  <c r="N614" i="20"/>
  <c r="N615" i="20"/>
  <c r="N616" i="20"/>
  <c r="N617" i="20"/>
  <c r="N618" i="20"/>
  <c r="N619" i="20"/>
  <c r="N620" i="20"/>
  <c r="N621" i="20"/>
  <c r="N622" i="20"/>
  <c r="N623" i="20"/>
  <c r="N624" i="20"/>
  <c r="N625" i="20"/>
  <c r="N626" i="20"/>
  <c r="N627" i="20"/>
  <c r="N628" i="20"/>
  <c r="N629" i="20"/>
  <c r="N630" i="20"/>
  <c r="N631" i="20"/>
  <c r="N632" i="20"/>
  <c r="N633" i="20"/>
  <c r="N634" i="20"/>
  <c r="N635" i="20"/>
  <c r="N636" i="20"/>
  <c r="N637" i="20"/>
  <c r="N638" i="20"/>
  <c r="N639" i="20"/>
  <c r="N640" i="20"/>
  <c r="N641" i="20"/>
  <c r="N642" i="20"/>
  <c r="N643" i="20"/>
  <c r="N644" i="20"/>
  <c r="N645" i="20"/>
  <c r="N646" i="20"/>
  <c r="N647" i="20"/>
  <c r="N648" i="20"/>
  <c r="N649" i="20"/>
  <c r="N650" i="20"/>
  <c r="N651" i="20"/>
  <c r="N652" i="20"/>
  <c r="N653" i="20"/>
  <c r="N654" i="20"/>
  <c r="N655" i="20"/>
  <c r="N656" i="20"/>
  <c r="N657" i="20"/>
  <c r="N658" i="20"/>
  <c r="N659" i="20"/>
  <c r="N660" i="20"/>
  <c r="N661" i="20"/>
  <c r="N662" i="20"/>
  <c r="N663" i="20"/>
  <c r="N664" i="20"/>
  <c r="N665" i="20"/>
  <c r="N666" i="20"/>
  <c r="N667" i="20"/>
  <c r="N668" i="20"/>
  <c r="N669" i="20"/>
  <c r="N670" i="20"/>
  <c r="N671" i="20"/>
  <c r="N672" i="20"/>
  <c r="N673" i="20"/>
  <c r="N674" i="20"/>
  <c r="N675" i="20"/>
  <c r="N676" i="20"/>
  <c r="N677" i="20"/>
  <c r="N678" i="20"/>
  <c r="N679" i="20"/>
  <c r="N680" i="20"/>
  <c r="N681" i="20"/>
  <c r="N682" i="20"/>
  <c r="N683" i="20"/>
  <c r="N684" i="20"/>
  <c r="N685" i="20"/>
  <c r="N686" i="20"/>
  <c r="N687" i="20"/>
  <c r="N688" i="20"/>
  <c r="N689" i="20"/>
  <c r="N690" i="20"/>
  <c r="N691" i="20"/>
  <c r="N692" i="20"/>
  <c r="N693" i="20"/>
  <c r="N694" i="20"/>
  <c r="N695" i="20"/>
  <c r="N696" i="20"/>
  <c r="N697" i="20"/>
  <c r="N698" i="20"/>
  <c r="N699" i="20"/>
  <c r="N700" i="20"/>
  <c r="N701" i="20"/>
  <c r="N702" i="20"/>
  <c r="N703" i="20"/>
  <c r="N704" i="20"/>
  <c r="N705" i="20"/>
  <c r="N706" i="20"/>
  <c r="N707" i="20"/>
  <c r="N708" i="20"/>
  <c r="N709" i="20"/>
  <c r="N710" i="20"/>
  <c r="N711" i="20"/>
  <c r="N712" i="20"/>
  <c r="N713" i="20"/>
  <c r="N714" i="20"/>
  <c r="N715" i="20"/>
  <c r="N716" i="20"/>
  <c r="N717" i="20"/>
  <c r="N718" i="20"/>
  <c r="N719" i="20"/>
  <c r="N720" i="20"/>
  <c r="N721" i="20"/>
  <c r="N722" i="20"/>
  <c r="N723" i="20"/>
  <c r="N724" i="20"/>
  <c r="N725" i="20"/>
  <c r="N726" i="20"/>
  <c r="N727" i="20"/>
  <c r="N728" i="20"/>
  <c r="N729" i="20"/>
  <c r="N730" i="20"/>
  <c r="N731" i="20"/>
  <c r="N732" i="20"/>
  <c r="N733" i="20"/>
  <c r="N734" i="20"/>
  <c r="N735" i="20"/>
  <c r="N736" i="20"/>
  <c r="N737" i="20"/>
  <c r="N738" i="20"/>
  <c r="N739" i="20"/>
  <c r="N740" i="20"/>
  <c r="N741" i="20"/>
  <c r="N742" i="20"/>
  <c r="N743" i="20"/>
  <c r="N744" i="20"/>
  <c r="N745" i="20"/>
  <c r="N746" i="20"/>
  <c r="N747" i="20"/>
  <c r="N748" i="20"/>
  <c r="N749" i="20"/>
  <c r="N750" i="20"/>
  <c r="N751" i="20"/>
  <c r="N752" i="20"/>
  <c r="N753" i="20"/>
  <c r="N754" i="20"/>
  <c r="N755" i="20"/>
  <c r="N756" i="20"/>
  <c r="N757" i="20"/>
  <c r="N758" i="20"/>
  <c r="N759" i="20"/>
  <c r="N760" i="20"/>
  <c r="N761" i="20"/>
  <c r="N762" i="20"/>
  <c r="N763" i="20"/>
  <c r="N764" i="20"/>
  <c r="N765" i="20"/>
  <c r="N766" i="20"/>
  <c r="N767" i="20"/>
  <c r="N768" i="20"/>
  <c r="N769" i="20"/>
  <c r="N770" i="20"/>
  <c r="N771" i="20"/>
  <c r="N772" i="20"/>
  <c r="N773" i="20"/>
  <c r="N774" i="20"/>
  <c r="N775" i="20"/>
  <c r="N776" i="20"/>
  <c r="N777" i="20"/>
  <c r="N778" i="20"/>
  <c r="N779" i="20"/>
  <c r="N780" i="20"/>
  <c r="N781" i="20"/>
  <c r="N782" i="20"/>
  <c r="N783" i="20"/>
  <c r="N784" i="20"/>
  <c r="N785" i="20"/>
  <c r="N786" i="20"/>
  <c r="N787" i="20"/>
  <c r="N788" i="20"/>
  <c r="N789" i="20"/>
  <c r="N790" i="20"/>
  <c r="N791" i="20"/>
  <c r="N792" i="20"/>
  <c r="N793" i="20"/>
  <c r="N794" i="20"/>
  <c r="N795" i="20"/>
  <c r="N796" i="20"/>
  <c r="N797" i="20"/>
  <c r="N798" i="20"/>
  <c r="N799" i="20"/>
  <c r="N800" i="20"/>
  <c r="N801" i="20"/>
  <c r="N802" i="20"/>
  <c r="N803" i="20"/>
  <c r="N804" i="20"/>
  <c r="N805" i="20"/>
  <c r="N806" i="20"/>
  <c r="N807" i="20"/>
  <c r="N808" i="20"/>
  <c r="N809" i="20"/>
  <c r="N810" i="20"/>
  <c r="N811" i="20"/>
  <c r="N812" i="20"/>
  <c r="N813" i="20"/>
  <c r="N814" i="20"/>
  <c r="N815" i="20"/>
  <c r="N816" i="20"/>
  <c r="N817" i="20"/>
  <c r="N818" i="20"/>
  <c r="N819" i="20"/>
  <c r="N820" i="20"/>
  <c r="N821" i="20"/>
  <c r="N822" i="20"/>
  <c r="N823" i="20"/>
  <c r="N824" i="20"/>
  <c r="N825" i="20"/>
  <c r="N826" i="20"/>
  <c r="N827" i="20"/>
  <c r="N828" i="20"/>
  <c r="N829" i="20"/>
  <c r="N830" i="20"/>
  <c r="N831" i="20"/>
  <c r="N832" i="20"/>
  <c r="N833" i="20"/>
  <c r="N834" i="20"/>
  <c r="N835" i="20"/>
  <c r="N836" i="20"/>
  <c r="N837" i="20"/>
  <c r="N838" i="20"/>
  <c r="N839" i="20"/>
  <c r="N840" i="20"/>
  <c r="N841" i="20"/>
  <c r="N842" i="20"/>
  <c r="N843" i="20"/>
  <c r="N844" i="20"/>
  <c r="N845" i="20"/>
  <c r="N846" i="20"/>
  <c r="N847" i="20"/>
  <c r="N848" i="20"/>
  <c r="N849" i="20"/>
  <c r="N850" i="20"/>
  <c r="N851" i="20"/>
  <c r="N852" i="20"/>
  <c r="N853" i="20"/>
  <c r="N854" i="20"/>
  <c r="N855" i="20"/>
  <c r="N856" i="20"/>
  <c r="N857" i="20"/>
  <c r="N858" i="20"/>
  <c r="N859" i="20"/>
  <c r="N860" i="20"/>
  <c r="N861" i="20"/>
  <c r="N862" i="20"/>
  <c r="N863" i="20"/>
  <c r="N864" i="20"/>
  <c r="N865" i="20"/>
  <c r="N866" i="20"/>
  <c r="N867" i="20"/>
  <c r="N868" i="20"/>
  <c r="N869" i="20"/>
  <c r="N870" i="20"/>
  <c r="N871" i="20"/>
  <c r="N872" i="20"/>
  <c r="N873" i="20"/>
  <c r="N874" i="20"/>
  <c r="N875" i="20"/>
  <c r="N876" i="20"/>
  <c r="N877" i="20"/>
  <c r="N878" i="20"/>
  <c r="N879" i="20"/>
  <c r="N880" i="20"/>
  <c r="N881" i="20"/>
  <c r="N882" i="20"/>
  <c r="N883" i="20"/>
  <c r="N884" i="20"/>
  <c r="N885" i="20"/>
  <c r="N886" i="20"/>
  <c r="N887" i="20"/>
  <c r="N888" i="20"/>
  <c r="N889" i="20"/>
  <c r="N890" i="20"/>
  <c r="N891" i="20"/>
  <c r="N892" i="20"/>
  <c r="N893" i="20"/>
  <c r="N894" i="20"/>
  <c r="N895" i="20"/>
  <c r="N896" i="20"/>
  <c r="N897" i="20"/>
  <c r="N898" i="20"/>
  <c r="N899" i="20"/>
  <c r="N900" i="20"/>
  <c r="N901" i="20"/>
  <c r="N902" i="20"/>
  <c r="N903" i="20"/>
  <c r="N904" i="20"/>
  <c r="N905" i="20"/>
  <c r="N906" i="20"/>
  <c r="N907" i="20"/>
  <c r="N908" i="20"/>
  <c r="N909" i="20"/>
  <c r="N910" i="20"/>
  <c r="N911" i="20"/>
  <c r="N912" i="20"/>
  <c r="N913" i="20"/>
  <c r="N914" i="20"/>
  <c r="N915" i="20"/>
  <c r="N916" i="20"/>
  <c r="N917" i="20"/>
  <c r="N918" i="20"/>
  <c r="N919" i="20"/>
  <c r="N920" i="20"/>
  <c r="N921" i="20"/>
  <c r="N922" i="20"/>
  <c r="N923" i="20"/>
  <c r="N924" i="20"/>
  <c r="N925" i="20"/>
  <c r="N926" i="20"/>
  <c r="N927" i="20"/>
  <c r="N928" i="20"/>
  <c r="N929" i="20"/>
  <c r="N930" i="20"/>
  <c r="N931" i="20"/>
  <c r="N932" i="20"/>
  <c r="N933" i="20"/>
  <c r="N934" i="20"/>
  <c r="N935" i="20"/>
  <c r="N936" i="20"/>
  <c r="N937" i="20"/>
  <c r="N938" i="20"/>
  <c r="N939" i="20"/>
  <c r="N940" i="20"/>
  <c r="N941" i="20"/>
  <c r="N942" i="20"/>
  <c r="N943" i="20"/>
  <c r="N944" i="20"/>
  <c r="N945" i="20"/>
  <c r="N946" i="20"/>
  <c r="N947" i="20"/>
  <c r="N948" i="20"/>
  <c r="N949" i="20"/>
  <c r="N950" i="20"/>
  <c r="N951" i="20"/>
  <c r="N952" i="20"/>
  <c r="N953" i="20"/>
  <c r="N954" i="20"/>
  <c r="N955" i="20"/>
  <c r="N956" i="20"/>
  <c r="N957" i="20"/>
  <c r="N958" i="20"/>
  <c r="N959" i="20"/>
  <c r="N960" i="20"/>
  <c r="N961" i="20"/>
  <c r="N962" i="20"/>
  <c r="N963" i="20"/>
  <c r="N964" i="20"/>
  <c r="N965" i="20"/>
  <c r="N966" i="20"/>
  <c r="N967" i="20"/>
  <c r="N968" i="20"/>
  <c r="N969" i="20"/>
  <c r="N970" i="20"/>
  <c r="N971" i="20"/>
  <c r="N972" i="20"/>
  <c r="N973" i="20"/>
  <c r="N974" i="20"/>
  <c r="N975" i="20"/>
  <c r="N976" i="20"/>
  <c r="N977" i="20"/>
  <c r="N978" i="20"/>
  <c r="N979" i="20"/>
  <c r="N980" i="20"/>
  <c r="N981" i="20"/>
  <c r="N982" i="20"/>
  <c r="N983" i="20"/>
  <c r="N984" i="20"/>
  <c r="N985" i="20"/>
  <c r="N986" i="20"/>
  <c r="N987" i="20"/>
  <c r="N988" i="20"/>
  <c r="N989" i="20"/>
  <c r="N990" i="20"/>
  <c r="N991" i="20"/>
  <c r="N992" i="20"/>
  <c r="N993" i="20"/>
  <c r="N994" i="20"/>
  <c r="N995" i="20"/>
  <c r="N996" i="20"/>
  <c r="N997" i="20"/>
  <c r="N998" i="20"/>
  <c r="N999" i="20"/>
  <c r="N1000" i="20"/>
  <c r="N1001" i="20"/>
  <c r="N1002" i="20"/>
  <c r="N1003" i="20"/>
  <c r="N1004" i="20"/>
  <c r="N1005" i="20"/>
  <c r="N1006" i="20"/>
  <c r="N1007" i="20"/>
  <c r="N1008" i="20"/>
  <c r="N1009" i="20"/>
  <c r="N1010" i="20"/>
  <c r="N1011" i="20"/>
  <c r="N1012" i="20"/>
  <c r="N1013" i="20"/>
  <c r="N1014" i="20"/>
  <c r="N1015" i="20"/>
  <c r="N1016" i="20"/>
  <c r="N1017" i="20"/>
  <c r="N1018" i="20"/>
  <c r="N1019" i="20"/>
  <c r="N1020" i="20"/>
  <c r="N1021" i="20"/>
  <c r="N1022" i="20"/>
  <c r="N1023" i="20"/>
  <c r="N1024" i="20"/>
  <c r="N1025" i="20"/>
  <c r="N1026" i="20"/>
  <c r="N1027" i="20"/>
  <c r="N1028" i="20"/>
  <c r="N1029" i="20"/>
  <c r="N1030" i="20"/>
  <c r="N1031" i="20"/>
  <c r="N1032" i="20"/>
  <c r="N1033" i="20"/>
  <c r="N1034" i="20"/>
  <c r="N1035" i="20"/>
  <c r="N1036" i="20"/>
  <c r="N1037" i="20"/>
  <c r="N1038" i="20"/>
  <c r="N1039" i="20"/>
  <c r="N1040" i="20"/>
  <c r="N1041" i="20"/>
  <c r="N1042" i="20"/>
  <c r="N1043" i="20"/>
  <c r="N1044" i="20"/>
  <c r="N1045" i="20"/>
  <c r="N1046" i="20"/>
  <c r="N1047" i="20"/>
  <c r="N1048" i="20"/>
  <c r="N1049" i="20"/>
  <c r="N1050" i="20"/>
  <c r="N1051" i="20"/>
  <c r="N1052" i="20"/>
  <c r="N1053" i="20"/>
  <c r="N1054" i="20"/>
  <c r="N1055" i="20"/>
  <c r="N1056" i="20"/>
  <c r="N1057" i="20"/>
  <c r="N1058" i="20"/>
  <c r="N1059" i="20"/>
  <c r="N1060" i="20"/>
  <c r="N1061" i="20"/>
  <c r="N1062" i="20"/>
  <c r="N1063" i="20"/>
  <c r="N1064" i="20"/>
  <c r="N1065" i="20"/>
  <c r="N1066" i="20"/>
  <c r="N1067" i="20"/>
  <c r="N1068" i="20"/>
  <c r="N1069" i="20"/>
  <c r="N1070" i="20"/>
  <c r="N1071" i="20"/>
  <c r="N1072" i="20"/>
  <c r="N1073" i="20"/>
  <c r="N1074" i="20"/>
  <c r="N1075" i="20"/>
  <c r="N1076" i="20"/>
  <c r="N1077" i="20"/>
  <c r="N1078" i="20"/>
  <c r="N1079" i="20"/>
  <c r="N1080" i="20"/>
  <c r="N1081" i="20"/>
  <c r="N1082" i="20"/>
  <c r="N1083" i="20"/>
  <c r="N1084" i="20"/>
  <c r="N1085" i="20"/>
  <c r="N1086" i="20"/>
  <c r="N1087" i="20"/>
  <c r="N1088" i="20"/>
  <c r="N1089" i="20"/>
  <c r="N1090" i="20"/>
  <c r="N1091" i="20"/>
  <c r="N1092" i="20"/>
  <c r="N1093" i="20"/>
  <c r="N1094" i="20"/>
  <c r="N1095" i="20"/>
  <c r="N1096" i="20"/>
  <c r="N1097" i="20"/>
  <c r="N1098" i="20"/>
  <c r="N1099" i="20"/>
  <c r="N1100" i="20"/>
  <c r="N1101" i="20"/>
  <c r="N1102" i="20"/>
  <c r="N1103" i="20"/>
  <c r="N1104" i="20"/>
  <c r="N1105" i="20"/>
  <c r="N1106" i="20"/>
  <c r="N1107" i="20"/>
  <c r="N1108" i="20"/>
  <c r="N1109" i="20"/>
  <c r="N1110" i="20"/>
  <c r="N1111" i="20"/>
  <c r="N1112" i="20"/>
  <c r="N1113" i="20"/>
  <c r="N1114" i="20"/>
  <c r="N1115" i="20"/>
  <c r="N1116" i="20"/>
  <c r="N1117" i="20"/>
  <c r="N1118" i="20"/>
  <c r="N1119" i="20"/>
  <c r="N1120" i="20"/>
  <c r="N1121" i="20"/>
  <c r="N1122" i="20"/>
  <c r="N1123" i="20"/>
  <c r="N1124" i="20"/>
  <c r="N1125" i="20"/>
  <c r="N1126" i="20"/>
  <c r="N1127" i="20"/>
  <c r="N1128" i="20"/>
  <c r="N1129" i="20"/>
  <c r="N1130" i="20"/>
  <c r="N1131" i="20"/>
  <c r="N1132" i="20"/>
  <c r="N1133" i="20"/>
  <c r="N1134" i="20"/>
  <c r="N1135" i="20"/>
  <c r="N1136" i="20"/>
  <c r="N1137" i="20"/>
  <c r="N1138" i="20"/>
  <c r="N1139" i="20"/>
  <c r="N1140" i="20"/>
  <c r="N1141" i="20"/>
  <c r="N1142" i="20"/>
  <c r="N1143" i="20"/>
  <c r="N1144" i="20"/>
  <c r="N1145" i="20"/>
  <c r="N1146" i="20"/>
  <c r="N1147" i="20"/>
  <c r="N1148" i="20"/>
  <c r="N1149" i="20"/>
  <c r="N1150" i="20"/>
  <c r="N1151" i="20"/>
  <c r="N1152" i="20"/>
  <c r="N1153" i="20"/>
  <c r="N1154" i="20"/>
  <c r="N1155" i="20"/>
  <c r="N1156" i="20"/>
  <c r="N1157" i="20"/>
  <c r="N1158" i="20"/>
  <c r="N1159" i="20"/>
  <c r="N1160" i="20"/>
  <c r="N1161" i="20"/>
  <c r="N1162" i="20"/>
  <c r="N1163" i="20"/>
  <c r="N1164" i="20"/>
  <c r="N1165" i="20"/>
  <c r="N1166" i="20"/>
  <c r="N1167" i="20"/>
  <c r="N1168" i="20"/>
  <c r="N1169" i="20"/>
  <c r="N1170" i="20"/>
  <c r="N1171" i="20"/>
  <c r="N1172" i="20"/>
  <c r="N1173" i="20"/>
  <c r="N1174" i="20"/>
  <c r="N1175" i="20"/>
  <c r="N1176" i="20"/>
  <c r="N1177" i="20"/>
  <c r="N1178" i="20"/>
  <c r="N1179" i="20"/>
  <c r="N1180" i="20"/>
  <c r="N1181" i="20"/>
  <c r="N1182" i="20"/>
  <c r="N1183" i="20"/>
  <c r="N1184" i="20"/>
  <c r="N1185" i="20"/>
  <c r="N1186" i="20"/>
  <c r="N1187" i="20"/>
  <c r="N1188" i="20"/>
  <c r="N1189" i="20"/>
  <c r="N1190" i="20"/>
  <c r="N1191" i="20"/>
  <c r="N1192" i="20"/>
  <c r="N1193" i="20"/>
  <c r="N1194" i="20"/>
  <c r="N1195" i="20"/>
  <c r="N1196" i="20"/>
  <c r="N1197" i="20"/>
  <c r="N1198" i="20"/>
  <c r="N1199" i="20"/>
  <c r="N1200" i="20"/>
  <c r="N1201" i="20"/>
  <c r="N1202" i="20"/>
  <c r="N1203" i="20"/>
  <c r="N1204" i="20"/>
  <c r="N1205" i="20"/>
  <c r="N1206" i="20"/>
  <c r="N1207" i="20"/>
  <c r="N1208" i="20"/>
  <c r="N1209" i="20"/>
  <c r="N1210" i="20"/>
  <c r="N1211" i="20"/>
  <c r="N1212" i="20"/>
  <c r="N1213" i="20"/>
  <c r="N1214" i="20"/>
  <c r="N1215" i="20"/>
  <c r="N1216" i="20"/>
  <c r="N1217" i="20"/>
  <c r="N1218" i="20"/>
  <c r="N1219" i="20"/>
  <c r="N1220" i="20"/>
  <c r="N1221" i="20"/>
  <c r="N1222" i="20"/>
  <c r="N1223" i="20"/>
  <c r="N1224" i="20"/>
  <c r="N1225" i="20"/>
  <c r="N1226" i="20"/>
  <c r="N1227" i="20"/>
  <c r="N1228" i="20"/>
  <c r="N1229" i="20"/>
  <c r="N1230" i="20"/>
  <c r="N1231" i="20"/>
  <c r="N1232" i="20"/>
  <c r="N1233" i="20"/>
  <c r="N1234" i="20"/>
  <c r="N1235" i="20"/>
  <c r="N1236" i="20"/>
  <c r="N1237" i="20"/>
  <c r="N1238" i="20"/>
  <c r="N1239" i="20"/>
  <c r="N1240" i="20"/>
  <c r="N1241" i="20"/>
  <c r="N1242" i="20"/>
  <c r="N1243" i="20"/>
  <c r="N1244" i="20"/>
  <c r="N1245" i="20"/>
  <c r="N1246" i="20"/>
  <c r="N1247" i="20"/>
  <c r="N1248" i="20"/>
  <c r="N1249" i="20"/>
  <c r="N1250" i="20"/>
  <c r="N1251" i="20"/>
  <c r="N1252" i="20"/>
  <c r="N1253" i="20"/>
  <c r="N1254" i="20"/>
  <c r="N1255" i="20"/>
  <c r="N1256" i="20"/>
  <c r="N1257" i="20"/>
  <c r="N1258" i="20"/>
  <c r="N1259" i="20"/>
  <c r="N1260" i="20"/>
  <c r="N1261" i="20"/>
  <c r="N1262" i="20"/>
  <c r="N1263" i="20"/>
  <c r="N1264" i="20"/>
  <c r="N1265" i="20"/>
  <c r="N1266" i="20"/>
  <c r="N1267" i="20"/>
  <c r="N1268" i="20"/>
  <c r="N1269" i="20"/>
  <c r="N1270" i="20"/>
  <c r="N1271" i="20"/>
  <c r="N1272" i="20"/>
  <c r="N1273" i="20"/>
  <c r="N1274" i="20"/>
  <c r="N1275" i="20"/>
  <c r="N1276" i="20"/>
  <c r="N1277" i="20"/>
  <c r="N1278" i="20"/>
  <c r="N1279" i="20"/>
  <c r="N1280" i="20"/>
  <c r="N1281" i="20"/>
  <c r="N1282" i="20"/>
  <c r="N1283" i="20"/>
  <c r="N1284" i="20"/>
  <c r="N1285" i="20"/>
  <c r="N1286" i="20"/>
  <c r="N1287" i="20"/>
  <c r="N1288" i="20"/>
  <c r="N1289" i="20"/>
  <c r="N1290" i="20"/>
  <c r="N1291" i="20"/>
  <c r="N1292" i="20"/>
  <c r="N1293" i="20"/>
  <c r="N1294" i="20"/>
  <c r="N1295" i="20"/>
  <c r="N1296" i="20"/>
  <c r="N1297" i="20"/>
  <c r="N1298" i="20"/>
  <c r="N1299" i="20"/>
  <c r="N1300" i="20"/>
  <c r="N1301" i="20"/>
  <c r="N1302" i="20"/>
  <c r="N1303" i="20"/>
  <c r="N1304" i="20"/>
  <c r="N1305" i="20"/>
  <c r="N1306" i="20"/>
  <c r="N1307" i="20"/>
  <c r="N1308" i="20"/>
  <c r="N1309" i="20"/>
  <c r="N1310" i="20"/>
  <c r="N1311" i="20"/>
  <c r="N1312" i="20"/>
  <c r="N1313" i="20"/>
  <c r="N1314" i="20"/>
  <c r="N1315" i="20"/>
  <c r="N1316" i="20"/>
  <c r="N1317" i="20"/>
  <c r="N1318" i="20"/>
  <c r="N1319" i="20"/>
  <c r="N1320" i="20"/>
  <c r="N1321" i="20"/>
  <c r="N1322" i="20"/>
  <c r="N1323" i="20"/>
  <c r="N1324" i="20"/>
  <c r="N1325" i="20"/>
  <c r="N1326" i="20"/>
  <c r="N1327" i="20"/>
  <c r="N1328" i="20"/>
  <c r="N1329" i="20"/>
  <c r="N1330" i="20"/>
  <c r="N1331" i="20"/>
  <c r="N1332" i="20"/>
  <c r="N1333" i="20"/>
  <c r="N1334" i="20"/>
  <c r="N1335" i="20"/>
  <c r="N1336" i="20"/>
  <c r="N1337" i="20"/>
  <c r="N1338" i="20"/>
  <c r="N1339" i="20"/>
  <c r="N1340" i="20"/>
  <c r="N1341" i="20"/>
  <c r="N1342" i="20"/>
  <c r="N1343" i="20"/>
  <c r="N1344" i="20"/>
  <c r="N1345" i="20"/>
  <c r="N1346" i="20"/>
  <c r="N1347" i="20"/>
  <c r="N1348" i="20"/>
  <c r="N1349" i="20"/>
  <c r="N1350" i="20"/>
  <c r="N1351" i="20"/>
  <c r="N1352" i="20"/>
  <c r="N1353" i="20"/>
  <c r="N1354" i="20"/>
  <c r="N1355" i="20"/>
  <c r="N1356" i="20"/>
  <c r="N1357" i="20"/>
  <c r="N1358" i="20"/>
  <c r="N1359" i="20"/>
  <c r="N1360" i="20"/>
  <c r="N1361" i="20"/>
  <c r="N1362" i="20"/>
  <c r="N1363" i="20"/>
  <c r="N1364" i="20"/>
  <c r="N1365" i="20"/>
  <c r="N1366" i="20"/>
  <c r="N1367" i="20"/>
  <c r="N1368" i="20"/>
  <c r="N1369" i="20"/>
  <c r="N1370" i="20"/>
  <c r="N1371" i="20"/>
  <c r="N1372" i="20"/>
  <c r="N1373" i="20"/>
  <c r="N1374" i="20"/>
  <c r="N1375" i="20"/>
  <c r="N1376" i="20"/>
  <c r="N1377" i="20"/>
  <c r="N1378" i="20"/>
  <c r="N1379" i="20"/>
  <c r="N1380" i="20"/>
  <c r="N1381" i="20"/>
  <c r="N1382" i="20"/>
  <c r="N1383" i="20"/>
  <c r="N1384" i="20"/>
  <c r="N1385" i="20"/>
  <c r="N1386" i="20"/>
  <c r="N1387" i="20"/>
  <c r="N1388" i="20"/>
  <c r="N1389" i="20"/>
  <c r="N1390" i="20"/>
  <c r="N1391" i="20"/>
  <c r="N1392" i="20"/>
  <c r="N1393" i="20"/>
  <c r="N1394" i="20"/>
  <c r="N1395" i="20"/>
  <c r="N1396" i="20"/>
  <c r="N1397" i="20"/>
  <c r="N1398" i="20"/>
  <c r="N1399" i="20"/>
  <c r="N1400" i="20"/>
  <c r="N1401" i="20"/>
  <c r="N1402" i="20"/>
  <c r="N1403" i="20"/>
  <c r="N1404" i="20"/>
  <c r="N1405" i="20"/>
  <c r="N1406" i="20"/>
  <c r="N1407" i="20"/>
  <c r="N1408" i="20"/>
  <c r="N1409" i="20"/>
  <c r="N1410" i="20"/>
  <c r="N1411" i="20"/>
  <c r="N1412" i="20"/>
  <c r="N1413" i="20"/>
  <c r="N1414" i="20"/>
  <c r="N1415" i="20"/>
  <c r="N1416" i="20"/>
  <c r="N1417" i="20"/>
  <c r="N1418" i="20"/>
  <c r="N1419" i="20"/>
  <c r="N1420" i="20"/>
  <c r="N1421" i="20"/>
  <c r="N1422" i="20"/>
  <c r="N1423" i="20"/>
  <c r="N1424" i="20"/>
  <c r="N1425" i="20"/>
  <c r="N1426" i="20"/>
  <c r="N1427" i="20"/>
  <c r="N1428" i="20"/>
  <c r="N1429" i="20"/>
  <c r="N1430" i="20"/>
  <c r="N1431" i="20"/>
  <c r="N1432" i="20"/>
  <c r="N1433" i="20"/>
  <c r="N1434" i="20"/>
  <c r="N1435" i="20"/>
  <c r="N1436" i="20"/>
  <c r="N1437" i="20"/>
  <c r="N1438" i="20"/>
  <c r="N1439" i="20"/>
  <c r="N1440" i="20"/>
  <c r="N1441" i="20"/>
  <c r="N1442" i="20"/>
  <c r="N1443" i="20"/>
  <c r="N1444" i="20"/>
  <c r="N1445" i="20"/>
  <c r="N1446" i="20"/>
  <c r="N1447" i="20"/>
  <c r="N1448" i="20"/>
  <c r="N1449" i="20"/>
  <c r="N1450" i="20"/>
  <c r="N1451" i="20"/>
  <c r="N1452" i="20"/>
  <c r="N1453" i="20"/>
  <c r="N1454" i="20"/>
  <c r="N1455" i="20"/>
  <c r="N1456" i="20"/>
  <c r="N1457" i="20"/>
  <c r="N1458" i="20"/>
  <c r="N1459" i="20"/>
  <c r="N1460" i="20"/>
  <c r="N1461" i="20"/>
  <c r="N1462" i="20"/>
  <c r="N1463" i="20"/>
  <c r="N1464" i="20"/>
  <c r="N1465" i="20"/>
  <c r="N1466" i="20"/>
  <c r="N1467" i="20"/>
  <c r="N1468" i="20"/>
  <c r="N1469" i="20"/>
  <c r="N1470" i="20"/>
  <c r="N1471" i="20"/>
  <c r="N1472" i="20"/>
  <c r="N1473" i="20"/>
  <c r="N1474" i="20"/>
  <c r="N1475" i="20"/>
  <c r="N1476" i="20"/>
  <c r="N1477" i="20"/>
  <c r="N1478" i="20"/>
  <c r="N1479" i="20"/>
  <c r="N1480" i="20"/>
  <c r="N1481" i="20"/>
  <c r="N1482" i="20"/>
  <c r="N1483" i="20"/>
  <c r="N1484" i="20"/>
  <c r="N1485" i="20"/>
  <c r="N1486" i="20"/>
  <c r="N1487" i="20"/>
  <c r="N1488" i="20"/>
  <c r="N1489" i="20"/>
  <c r="N1490" i="20"/>
  <c r="N1491" i="20"/>
  <c r="N1492" i="20"/>
  <c r="N1493" i="20"/>
  <c r="N1494" i="20"/>
  <c r="N1495" i="20"/>
  <c r="N1496" i="20"/>
  <c r="N1497" i="20"/>
  <c r="N1498" i="20"/>
  <c r="N1499" i="20"/>
  <c r="N1500" i="20"/>
  <c r="N1501" i="20"/>
  <c r="N1502" i="20"/>
  <c r="N1503" i="20"/>
  <c r="N1504" i="20"/>
  <c r="N1505" i="20"/>
  <c r="N1506" i="20"/>
  <c r="N1507" i="20"/>
  <c r="N1508" i="20"/>
  <c r="N1509" i="20"/>
  <c r="N1510" i="20"/>
  <c r="N1511" i="20"/>
  <c r="N1512" i="20"/>
  <c r="N1513" i="20"/>
  <c r="N1514" i="20"/>
  <c r="N1515" i="20"/>
  <c r="N1516" i="20"/>
  <c r="N1517" i="20"/>
  <c r="N1518" i="20"/>
  <c r="N1519" i="20"/>
  <c r="N1520" i="20"/>
  <c r="N1521" i="20"/>
  <c r="N1522" i="20"/>
  <c r="N1523" i="20"/>
  <c r="N1524" i="20"/>
  <c r="N1525" i="20"/>
  <c r="N1526" i="20"/>
  <c r="N1527" i="20"/>
  <c r="N1528" i="20"/>
  <c r="N1529" i="20"/>
  <c r="N1530" i="20"/>
  <c r="N1531" i="20"/>
  <c r="N1532" i="20"/>
  <c r="N1533" i="20"/>
  <c r="N1534" i="20"/>
  <c r="N1535" i="20"/>
  <c r="N1536" i="20"/>
  <c r="N1537" i="20"/>
  <c r="N1538" i="20"/>
  <c r="N1539" i="20"/>
  <c r="N1540" i="20"/>
  <c r="N1541" i="20"/>
  <c r="N1542" i="20"/>
  <c r="N1543" i="20"/>
  <c r="N1544" i="20"/>
  <c r="N1545" i="20"/>
  <c r="N1546" i="20"/>
  <c r="N1547" i="20"/>
  <c r="N1548" i="20"/>
  <c r="N1549" i="20"/>
  <c r="N1550" i="20"/>
  <c r="N1551" i="20"/>
  <c r="N1552" i="20"/>
  <c r="N1553" i="20"/>
  <c r="N1554" i="20"/>
  <c r="N1555" i="20"/>
  <c r="N1556" i="20"/>
  <c r="N1557" i="20"/>
  <c r="N1558" i="20"/>
  <c r="N1559" i="20"/>
  <c r="N1560" i="20"/>
  <c r="N1561" i="20"/>
  <c r="N1562" i="20"/>
  <c r="N1563" i="20"/>
  <c r="N1564" i="20"/>
  <c r="N1565" i="20"/>
  <c r="N1566" i="20"/>
  <c r="N1567" i="20"/>
  <c r="N1568" i="20"/>
  <c r="N1569" i="20"/>
  <c r="N1570" i="20"/>
  <c r="N1571" i="20"/>
  <c r="N1572" i="20"/>
  <c r="N1573" i="20"/>
  <c r="N1574" i="20"/>
  <c r="N1575" i="20"/>
  <c r="N1576" i="20"/>
  <c r="N1577" i="20"/>
  <c r="N1578" i="20"/>
  <c r="N1579" i="20"/>
  <c r="N1580" i="20"/>
  <c r="N1581" i="20"/>
  <c r="N1582" i="20"/>
  <c r="N1583" i="20"/>
  <c r="N1584" i="20"/>
  <c r="N1585" i="20"/>
  <c r="N1586" i="20"/>
  <c r="N1587" i="20"/>
  <c r="N1588" i="20"/>
  <c r="N1589" i="20"/>
  <c r="N1590" i="20"/>
  <c r="N1591" i="20"/>
  <c r="N1592" i="20"/>
  <c r="N1593" i="20"/>
  <c r="N1594" i="20"/>
  <c r="N1595" i="20"/>
  <c r="N1596" i="20"/>
  <c r="N1597" i="20"/>
  <c r="N1598" i="20"/>
  <c r="N1599" i="20"/>
  <c r="N1600" i="20"/>
  <c r="N1601" i="20"/>
  <c r="N1602" i="20"/>
  <c r="N1603" i="20"/>
  <c r="N1604" i="20"/>
  <c r="N1605" i="20"/>
  <c r="N1606" i="20"/>
  <c r="N1607" i="20"/>
  <c r="N1608" i="20"/>
  <c r="N1609" i="20"/>
  <c r="N1610" i="20"/>
  <c r="N1611" i="20"/>
  <c r="N1612" i="20"/>
  <c r="N1613" i="20"/>
  <c r="N1614" i="20"/>
  <c r="N1615" i="20"/>
  <c r="N1616" i="20"/>
  <c r="N1617" i="20"/>
  <c r="N1618" i="20"/>
  <c r="N1619" i="20"/>
  <c r="N1620" i="20"/>
  <c r="N1621" i="20"/>
  <c r="N1622" i="20"/>
  <c r="N1623" i="20"/>
  <c r="N1624" i="20"/>
  <c r="N1625" i="20"/>
  <c r="N1626" i="20"/>
  <c r="N1627" i="20"/>
  <c r="N1628" i="20"/>
  <c r="N1629" i="20"/>
  <c r="N1630" i="20"/>
  <c r="N1631" i="20"/>
  <c r="N1632" i="20"/>
  <c r="N1633" i="20"/>
  <c r="N1634" i="20"/>
  <c r="N1635" i="20"/>
  <c r="N1636" i="20"/>
  <c r="N1637" i="20"/>
  <c r="N1638" i="20"/>
  <c r="N1639" i="20"/>
  <c r="N1640" i="20"/>
  <c r="N1641" i="20"/>
  <c r="N1642" i="20"/>
  <c r="N1643" i="20"/>
  <c r="N1644" i="20"/>
  <c r="N1645" i="20"/>
  <c r="N1646" i="20"/>
  <c r="N1647" i="20"/>
  <c r="N1648" i="20"/>
  <c r="N1649" i="20"/>
  <c r="N1650" i="20"/>
  <c r="N1651" i="20"/>
  <c r="N1652" i="20"/>
  <c r="N1653" i="20"/>
  <c r="N1654" i="20"/>
  <c r="N1655" i="20"/>
  <c r="N1656" i="20"/>
  <c r="N1657" i="20"/>
  <c r="N1658" i="20"/>
  <c r="N1659" i="20"/>
  <c r="N1660" i="20"/>
  <c r="N1661" i="20"/>
  <c r="N1662" i="20"/>
  <c r="N1663" i="20"/>
  <c r="N1664" i="20"/>
  <c r="N1665" i="20"/>
  <c r="N1666" i="20"/>
  <c r="N1667" i="20"/>
  <c r="N1668" i="20"/>
  <c r="N1669" i="20"/>
  <c r="N1670" i="20"/>
  <c r="N1671" i="20"/>
  <c r="N1672" i="20"/>
  <c r="N1673" i="20"/>
  <c r="N1674" i="20"/>
  <c r="N1675" i="20"/>
  <c r="N1676" i="20"/>
  <c r="N1677" i="20"/>
  <c r="N1678" i="20"/>
  <c r="N1679" i="20"/>
  <c r="N1680" i="20"/>
  <c r="N1681" i="20"/>
  <c r="N1682" i="20"/>
  <c r="N1683" i="20"/>
  <c r="N1684" i="20"/>
  <c r="N1685" i="20"/>
  <c r="N1686" i="20"/>
  <c r="N1687" i="20"/>
  <c r="N1688" i="20"/>
  <c r="N1689" i="20"/>
  <c r="N1690" i="20"/>
  <c r="N1691" i="20"/>
  <c r="N1692" i="20"/>
  <c r="N1693" i="20"/>
  <c r="N1694" i="20"/>
  <c r="N1695" i="20"/>
  <c r="N1696" i="20"/>
  <c r="N1697" i="20"/>
  <c r="N1698" i="20"/>
  <c r="N1699" i="20"/>
  <c r="N1700" i="20"/>
  <c r="N1701" i="20"/>
  <c r="N1702" i="20"/>
  <c r="N1703" i="20"/>
  <c r="N1704" i="20"/>
  <c r="N1705" i="20"/>
  <c r="N1706" i="20"/>
  <c r="N1707" i="20"/>
  <c r="N1708" i="20"/>
  <c r="N1709" i="20"/>
  <c r="N1710" i="20"/>
  <c r="N1711" i="20"/>
  <c r="N1712" i="20"/>
  <c r="N1713" i="20"/>
  <c r="N1714" i="20"/>
  <c r="N1715" i="20"/>
  <c r="N1716" i="20"/>
  <c r="N1717" i="20"/>
  <c r="N1718" i="20"/>
  <c r="N1719" i="20"/>
  <c r="N1720" i="20"/>
  <c r="N1721" i="20"/>
  <c r="N1722" i="20"/>
  <c r="N1723" i="20"/>
  <c r="N1724" i="20"/>
  <c r="N1725" i="20"/>
  <c r="N1726" i="20"/>
  <c r="N1727" i="20"/>
  <c r="N1728" i="20"/>
  <c r="N1729" i="20"/>
  <c r="N1730" i="20"/>
  <c r="N1731" i="20"/>
  <c r="N1732" i="20"/>
  <c r="N1733" i="20"/>
  <c r="N1734" i="20"/>
  <c r="N1735" i="20"/>
  <c r="N1736" i="20"/>
  <c r="N1737" i="20"/>
  <c r="N1738" i="20"/>
  <c r="N1739" i="20"/>
  <c r="N1740" i="20"/>
  <c r="N1741" i="20"/>
  <c r="N1742" i="20"/>
  <c r="N1743" i="20"/>
  <c r="N1744" i="20"/>
  <c r="N1745" i="20"/>
  <c r="N1746" i="20"/>
  <c r="N1747" i="20"/>
  <c r="N1748" i="20"/>
  <c r="N1749" i="20"/>
  <c r="N1750" i="20"/>
  <c r="N1751" i="20"/>
  <c r="N1752" i="20"/>
  <c r="N1753" i="20"/>
  <c r="N1754" i="20"/>
  <c r="N1755" i="20"/>
  <c r="N1756" i="20"/>
  <c r="N1757" i="20"/>
  <c r="N1758" i="20"/>
  <c r="N1759" i="20"/>
  <c r="N1760" i="20"/>
  <c r="N1761" i="20"/>
  <c r="N1762" i="20"/>
  <c r="N1763" i="20"/>
  <c r="N1764" i="20"/>
  <c r="N1765" i="20"/>
  <c r="N1766" i="20"/>
  <c r="N1767" i="20"/>
  <c r="N1768" i="20"/>
  <c r="N1769" i="20"/>
  <c r="N1770" i="20"/>
  <c r="N1771" i="20"/>
  <c r="N1772" i="20"/>
  <c r="N1773" i="20"/>
  <c r="N1774" i="20"/>
  <c r="N1775" i="20"/>
  <c r="N1776" i="20"/>
  <c r="N1777" i="20"/>
  <c r="N1778" i="20"/>
  <c r="N1779" i="20"/>
  <c r="N1780" i="20"/>
  <c r="N1781" i="20"/>
  <c r="N1782" i="20"/>
  <c r="N1783" i="20"/>
  <c r="N1784" i="20"/>
  <c r="N1785" i="20"/>
  <c r="N1786" i="20"/>
  <c r="N1787" i="20"/>
  <c r="N1788" i="20"/>
  <c r="N1789" i="20"/>
  <c r="N1790" i="20"/>
  <c r="N1791" i="20"/>
  <c r="N1792" i="20"/>
  <c r="N1793" i="20"/>
  <c r="N1794" i="20"/>
  <c r="N1795" i="20"/>
  <c r="N1796" i="20"/>
  <c r="N1797" i="20"/>
  <c r="N1798" i="20"/>
  <c r="N1799" i="20"/>
  <c r="N1800" i="20"/>
  <c r="N1801" i="20"/>
  <c r="N1802" i="20"/>
  <c r="N1803" i="20"/>
  <c r="N1804" i="20"/>
  <c r="N1805" i="20"/>
  <c r="N1806" i="20"/>
  <c r="N1807" i="20"/>
  <c r="N1808" i="20"/>
  <c r="N1809" i="20"/>
  <c r="N1810" i="20"/>
  <c r="N1811" i="20"/>
  <c r="N1812" i="20"/>
  <c r="N1813" i="20"/>
  <c r="N1814" i="20"/>
  <c r="N1815" i="20"/>
  <c r="N1816" i="20"/>
  <c r="N1817" i="20"/>
  <c r="N1818" i="20"/>
  <c r="N1819" i="20"/>
  <c r="N1820" i="20"/>
  <c r="N1821" i="20"/>
  <c r="N1822" i="20"/>
  <c r="N1823" i="20"/>
  <c r="N1824" i="20"/>
  <c r="N1825" i="20"/>
  <c r="N1826" i="20"/>
  <c r="N1827" i="20"/>
  <c r="N1828" i="20"/>
  <c r="N1829" i="20"/>
  <c r="N1830" i="20"/>
  <c r="N1831" i="20"/>
  <c r="N1832" i="20"/>
  <c r="N1833" i="20"/>
  <c r="N1834" i="20"/>
  <c r="N1835" i="20"/>
  <c r="N1836" i="20"/>
  <c r="N1837" i="20"/>
  <c r="N1838" i="20"/>
  <c r="N1839" i="20"/>
  <c r="N1840" i="20"/>
  <c r="N1841" i="20"/>
  <c r="N1842" i="20"/>
  <c r="N1843" i="20"/>
  <c r="N1844" i="20"/>
  <c r="N1845" i="20"/>
  <c r="N1846" i="20"/>
  <c r="N1847" i="20"/>
  <c r="N1848" i="20"/>
  <c r="N1849" i="20"/>
  <c r="N1850" i="20"/>
  <c r="N1851" i="20"/>
  <c r="N1852" i="20"/>
  <c r="N1853" i="20"/>
  <c r="N1854" i="20"/>
  <c r="N1855" i="20"/>
  <c r="N1856" i="20"/>
  <c r="N1857" i="20"/>
  <c r="N1858" i="20"/>
  <c r="N1859" i="20"/>
  <c r="N1860" i="20"/>
  <c r="N1861" i="20"/>
  <c r="N1862" i="20"/>
  <c r="N1863" i="20"/>
  <c r="N1864" i="20"/>
  <c r="N1865" i="20"/>
  <c r="N1866" i="20"/>
  <c r="N1867" i="20"/>
  <c r="N1868" i="20"/>
  <c r="N1869" i="20"/>
  <c r="N1870" i="20"/>
  <c r="N1871" i="20"/>
  <c r="N1872" i="20"/>
  <c r="N1873" i="20"/>
  <c r="N1874" i="20"/>
  <c r="N1875" i="20"/>
  <c r="N1876" i="20"/>
  <c r="N1877" i="20"/>
  <c r="N1878" i="20"/>
  <c r="N1879" i="20"/>
  <c r="N1880" i="20"/>
  <c r="N1881" i="20"/>
  <c r="N1882" i="20"/>
  <c r="N1883" i="20"/>
  <c r="N1884" i="20"/>
  <c r="N1885" i="20"/>
  <c r="N1886" i="20"/>
  <c r="N1887" i="20"/>
  <c r="N1888" i="20"/>
  <c r="N1889" i="20"/>
  <c r="N1890" i="20"/>
  <c r="N1891" i="20"/>
  <c r="N1892" i="20"/>
  <c r="N1893" i="20"/>
  <c r="N1894" i="20"/>
  <c r="N1895" i="20"/>
  <c r="N1896" i="20"/>
  <c r="N1897" i="20"/>
  <c r="N1898" i="20"/>
  <c r="N1899" i="20"/>
  <c r="N1900" i="20"/>
  <c r="N1901" i="20"/>
  <c r="N1902" i="20"/>
  <c r="N1903" i="20"/>
  <c r="N1904" i="20"/>
  <c r="N1905" i="20"/>
  <c r="N1906" i="20"/>
  <c r="N1907" i="20"/>
  <c r="N1908" i="20"/>
  <c r="N1909" i="20"/>
  <c r="N1910" i="20"/>
  <c r="N1911" i="20"/>
  <c r="N1912" i="20"/>
  <c r="N1913" i="20"/>
  <c r="N1914" i="20"/>
  <c r="N1915" i="20"/>
  <c r="N1916" i="20"/>
  <c r="N1917" i="20"/>
  <c r="N1918" i="20"/>
  <c r="N1919" i="20"/>
  <c r="N1920" i="20"/>
  <c r="N1921" i="20"/>
  <c r="N1922" i="20"/>
  <c r="N1923" i="20"/>
  <c r="N1924" i="20"/>
  <c r="N1925" i="20"/>
  <c r="N1926" i="20"/>
  <c r="N1927" i="20"/>
  <c r="N1928" i="20"/>
  <c r="N1929" i="20"/>
  <c r="N1930" i="20"/>
  <c r="N1931" i="20"/>
  <c r="N1932" i="20"/>
  <c r="N1933" i="20"/>
  <c r="N1934" i="20"/>
  <c r="N1935" i="20"/>
  <c r="N1936" i="20"/>
  <c r="N1937" i="20"/>
  <c r="N1938" i="20"/>
  <c r="N1939" i="20"/>
  <c r="N1940" i="20"/>
  <c r="N1941" i="20"/>
  <c r="N1942" i="20"/>
  <c r="N1943" i="20"/>
  <c r="N1944" i="20"/>
  <c r="N1945" i="20"/>
  <c r="N1946" i="20"/>
  <c r="N1947" i="20"/>
  <c r="N1948" i="20"/>
  <c r="N1949" i="20"/>
  <c r="N1950" i="20"/>
  <c r="N1951" i="20"/>
  <c r="N1952" i="20"/>
  <c r="N1953" i="20"/>
  <c r="N1954" i="20"/>
  <c r="N1955" i="20"/>
  <c r="N1956" i="20"/>
  <c r="N1957" i="20"/>
  <c r="N1958" i="20"/>
  <c r="N1959" i="20"/>
  <c r="N1960" i="20"/>
  <c r="N1961" i="20"/>
  <c r="N1962" i="20"/>
  <c r="N1963" i="20"/>
  <c r="N1964" i="20"/>
  <c r="N1965" i="20"/>
  <c r="N1966" i="20"/>
  <c r="N1967" i="20"/>
  <c r="N1968" i="20"/>
  <c r="N1969" i="20"/>
  <c r="N1970" i="20"/>
  <c r="N1971" i="20"/>
  <c r="N1972" i="20"/>
  <c r="N1973" i="20"/>
  <c r="N1974" i="20"/>
  <c r="N1975" i="20"/>
  <c r="N1976" i="20"/>
  <c r="N1977" i="20"/>
  <c r="N1978" i="20"/>
  <c r="N1979" i="20"/>
  <c r="N1980" i="20"/>
  <c r="N1981" i="20"/>
  <c r="N1982" i="20"/>
  <c r="N1983" i="20"/>
  <c r="N1984" i="20"/>
  <c r="N1985" i="20"/>
  <c r="N1986" i="20"/>
  <c r="N1987" i="20"/>
  <c r="N1988" i="20"/>
  <c r="N1989" i="20"/>
  <c r="N1990" i="20"/>
  <c r="N1991" i="20"/>
  <c r="N1992" i="20"/>
  <c r="N1993" i="20"/>
  <c r="N1994" i="20"/>
  <c r="N1995" i="20"/>
  <c r="N1996" i="20"/>
  <c r="N1997" i="20"/>
  <c r="N1998" i="20"/>
  <c r="N1999" i="20"/>
  <c r="N2000" i="20"/>
  <c r="N2001" i="20"/>
  <c r="N2002" i="20"/>
  <c r="N2003" i="20"/>
  <c r="N2004" i="20"/>
  <c r="N2005" i="20"/>
  <c r="N2006" i="20"/>
  <c r="N2007" i="20"/>
  <c r="N2008" i="20"/>
  <c r="N2009" i="20"/>
  <c r="N2010" i="20"/>
  <c r="N2011" i="20"/>
  <c r="N2012" i="20"/>
  <c r="N2013" i="20"/>
  <c r="N2014" i="20"/>
  <c r="N2015" i="20"/>
  <c r="N2016" i="20"/>
  <c r="N2017" i="20"/>
  <c r="N2018" i="20"/>
  <c r="N2019" i="20"/>
  <c r="N2020" i="20"/>
  <c r="N2021" i="20"/>
  <c r="N2022" i="20"/>
  <c r="N2023" i="20"/>
  <c r="N2024" i="20"/>
  <c r="N2025" i="20"/>
  <c r="N2026" i="20"/>
  <c r="N2027" i="20"/>
  <c r="N2028" i="20"/>
  <c r="N2029" i="20"/>
  <c r="N2030" i="20"/>
  <c r="N2031" i="20"/>
  <c r="N2032" i="20"/>
  <c r="N2033" i="20"/>
  <c r="N2034" i="20"/>
  <c r="N2035" i="20"/>
  <c r="N2036" i="20"/>
  <c r="N2037" i="20"/>
  <c r="N2038" i="20"/>
  <c r="N2039" i="20"/>
  <c r="N2040" i="20"/>
  <c r="N2041" i="20"/>
  <c r="N2042" i="20"/>
  <c r="N2043" i="20"/>
  <c r="N2044" i="20"/>
  <c r="N2045" i="20"/>
  <c r="N2046" i="20"/>
  <c r="N2047" i="20"/>
  <c r="N2048" i="20"/>
  <c r="N2049" i="20"/>
  <c r="N2050" i="20"/>
  <c r="N2051" i="20"/>
  <c r="N2052" i="20"/>
  <c r="N2053" i="20"/>
  <c r="N2054" i="20"/>
  <c r="N2055" i="20"/>
  <c r="N2056" i="20"/>
  <c r="N2057" i="20"/>
  <c r="N2058" i="20"/>
  <c r="N2059" i="20"/>
  <c r="N2060" i="20"/>
  <c r="N2061" i="20"/>
  <c r="N2062" i="20"/>
  <c r="N2063" i="20"/>
  <c r="N2064" i="20"/>
  <c r="N2065" i="20"/>
  <c r="N2066" i="20"/>
  <c r="N2067" i="20"/>
  <c r="N2068" i="20"/>
  <c r="N2069" i="20"/>
  <c r="N2070" i="20"/>
  <c r="N2071" i="20"/>
  <c r="N2072" i="20"/>
  <c r="N2073" i="20"/>
  <c r="N2074" i="20"/>
  <c r="N2075" i="20"/>
  <c r="N2076" i="20"/>
  <c r="N2077" i="20"/>
  <c r="N2078" i="20"/>
  <c r="N2079" i="20"/>
  <c r="N2080" i="20"/>
  <c r="N2081" i="20"/>
  <c r="N2082" i="20"/>
  <c r="N2083" i="20"/>
  <c r="N2084" i="20"/>
  <c r="N2085" i="20"/>
  <c r="N2086" i="20"/>
  <c r="N2087" i="20"/>
  <c r="N2088" i="20"/>
  <c r="N2089" i="20"/>
  <c r="N2090" i="20"/>
  <c r="N2091" i="20"/>
  <c r="N2092" i="20"/>
  <c r="N2093" i="20"/>
  <c r="N2094" i="20"/>
  <c r="N2095" i="20"/>
  <c r="N2096" i="20"/>
  <c r="N2097" i="20"/>
  <c r="N2098" i="20"/>
  <c r="N2099" i="20"/>
  <c r="N2100" i="20"/>
  <c r="N2101" i="20"/>
  <c r="N2102" i="20"/>
  <c r="N2103" i="20"/>
  <c r="N2104" i="20"/>
  <c r="N2105" i="20"/>
  <c r="N2106" i="20"/>
  <c r="N2107" i="20"/>
  <c r="N2108" i="20"/>
  <c r="N2109" i="20"/>
  <c r="N2110" i="20"/>
  <c r="N2111" i="20"/>
  <c r="N2112" i="20"/>
  <c r="N2113" i="20"/>
  <c r="N2114" i="20"/>
  <c r="N2115" i="20"/>
  <c r="N2116" i="20"/>
  <c r="N2117" i="20"/>
  <c r="N2118" i="20"/>
  <c r="N2119" i="20"/>
  <c r="N2120" i="20"/>
  <c r="N2121" i="20"/>
  <c r="N2122" i="20"/>
  <c r="N2123" i="20"/>
  <c r="N2124" i="20"/>
  <c r="N2125" i="20"/>
  <c r="N2126" i="20"/>
  <c r="N2127" i="20"/>
  <c r="N2128" i="20"/>
  <c r="N2129" i="20"/>
  <c r="N2130" i="20"/>
  <c r="N2131" i="20"/>
  <c r="N2132" i="20"/>
  <c r="N2133" i="20"/>
  <c r="N2134" i="20"/>
  <c r="N2135" i="20"/>
  <c r="N2136" i="20"/>
  <c r="N2137" i="20"/>
  <c r="N2138" i="20"/>
  <c r="N2139" i="20"/>
  <c r="N2140" i="20"/>
  <c r="N2141" i="20"/>
  <c r="N2142" i="20"/>
  <c r="N2143" i="20"/>
  <c r="N2144" i="20"/>
  <c r="N2145" i="20"/>
  <c r="N2146" i="20"/>
  <c r="N2147" i="20"/>
  <c r="N2148" i="20"/>
  <c r="N2149" i="20"/>
  <c r="N2150" i="20"/>
  <c r="N2151" i="20"/>
  <c r="N2152" i="20"/>
  <c r="N2153" i="20"/>
  <c r="N2154" i="20"/>
  <c r="N2155" i="20"/>
  <c r="N2156" i="20"/>
  <c r="N2157" i="20"/>
  <c r="N2158" i="20"/>
  <c r="N2159" i="20"/>
  <c r="N2160" i="20"/>
  <c r="N2161" i="20"/>
  <c r="N2162" i="20"/>
  <c r="N2163" i="20"/>
  <c r="N2164" i="20"/>
  <c r="N2165" i="20"/>
  <c r="N2166" i="20"/>
  <c r="N2167" i="20"/>
  <c r="N2168" i="20"/>
  <c r="N2169" i="20"/>
  <c r="N2170" i="20"/>
  <c r="N2171" i="20"/>
  <c r="N2172" i="20"/>
  <c r="N2173" i="20"/>
  <c r="N2174" i="20"/>
  <c r="N2175" i="20"/>
  <c r="N2176" i="20"/>
  <c r="N2177" i="20"/>
  <c r="N2178" i="20"/>
  <c r="N2179" i="20"/>
  <c r="N2180" i="20"/>
  <c r="N2181" i="20"/>
  <c r="N2182" i="20"/>
  <c r="N2183" i="20"/>
  <c r="N2184" i="20"/>
  <c r="N2185" i="20"/>
  <c r="N2186" i="20"/>
  <c r="N2187" i="20"/>
  <c r="N2188" i="20"/>
  <c r="N2189" i="20"/>
  <c r="N2190" i="20"/>
  <c r="N2191" i="20"/>
  <c r="N2192" i="20"/>
  <c r="N2193" i="20"/>
  <c r="N2194" i="20"/>
  <c r="N2195" i="20"/>
  <c r="N2196" i="20"/>
  <c r="N2197" i="20"/>
  <c r="N2198" i="20"/>
  <c r="N2199" i="20"/>
  <c r="N2200" i="20"/>
  <c r="N2201" i="20"/>
  <c r="N2202" i="20"/>
  <c r="N2203" i="20"/>
  <c r="N2204" i="20"/>
  <c r="N2205" i="20"/>
  <c r="N2206" i="20"/>
  <c r="N2207" i="20"/>
  <c r="N2208" i="20"/>
  <c r="N2209" i="20"/>
  <c r="N2210" i="20"/>
  <c r="N2211" i="20"/>
  <c r="N2212" i="20"/>
  <c r="N2213" i="20"/>
  <c r="N2214" i="20"/>
  <c r="N2215" i="20"/>
  <c r="N2216" i="20"/>
  <c r="N2217" i="20"/>
  <c r="N2218" i="20"/>
  <c r="N2219" i="20"/>
  <c r="N2220" i="20"/>
  <c r="N2221" i="20"/>
  <c r="N2222" i="20"/>
  <c r="N2223" i="20"/>
  <c r="N2224" i="20"/>
  <c r="N2225" i="20"/>
  <c r="N2226" i="20"/>
  <c r="N2227" i="20"/>
  <c r="N2228" i="20"/>
  <c r="N2229" i="20"/>
  <c r="N2230" i="20"/>
  <c r="N2231" i="20"/>
  <c r="N2232" i="20"/>
  <c r="N2233" i="20"/>
  <c r="N2234" i="20"/>
  <c r="N2235" i="20"/>
  <c r="N2236" i="20"/>
  <c r="N2237" i="20"/>
  <c r="N2238" i="20"/>
  <c r="N2239" i="20"/>
  <c r="N2240" i="20"/>
  <c r="N2241" i="20"/>
  <c r="N2242" i="20"/>
  <c r="N2243" i="20"/>
  <c r="N2244" i="20"/>
  <c r="N2245" i="20"/>
  <c r="N2246" i="20"/>
  <c r="N2247" i="20"/>
  <c r="N2248" i="20"/>
  <c r="N2249" i="20"/>
  <c r="N2250" i="20"/>
  <c r="N2251" i="20"/>
  <c r="N2252" i="20"/>
  <c r="N2253" i="20"/>
  <c r="N2254" i="20"/>
  <c r="N2255" i="20"/>
  <c r="N2256" i="20"/>
  <c r="N2257" i="20"/>
  <c r="N2258" i="20"/>
  <c r="N2259" i="20"/>
  <c r="N2260" i="20"/>
  <c r="N2261" i="20"/>
  <c r="N2262" i="20"/>
  <c r="N2263" i="20"/>
  <c r="N2264" i="20"/>
  <c r="N2265" i="20"/>
  <c r="N2266" i="20"/>
  <c r="N2267" i="20"/>
  <c r="N2268" i="20"/>
  <c r="N2269" i="20"/>
  <c r="N2270" i="20"/>
  <c r="N2271" i="20"/>
  <c r="N2272" i="20"/>
  <c r="N2273" i="20"/>
  <c r="N2274" i="20"/>
  <c r="N2275" i="20"/>
  <c r="N2276" i="20"/>
  <c r="N2277" i="20"/>
  <c r="N2278" i="20"/>
  <c r="N2279" i="20"/>
  <c r="N2280" i="20"/>
  <c r="N2281" i="20"/>
  <c r="N2282" i="20"/>
  <c r="N2283" i="20"/>
  <c r="N2284" i="20"/>
  <c r="N2285" i="20"/>
  <c r="N2286" i="20"/>
  <c r="N2287" i="20"/>
  <c r="N2288" i="20"/>
  <c r="N2289" i="20"/>
  <c r="N2290" i="20"/>
  <c r="N2291" i="20"/>
  <c r="N2292" i="20"/>
  <c r="N2293" i="20"/>
  <c r="N2294" i="20"/>
  <c r="N2295" i="20"/>
  <c r="N2296" i="20"/>
  <c r="N2297" i="20"/>
  <c r="N2298" i="20"/>
  <c r="N2299" i="20"/>
  <c r="N2300" i="20"/>
  <c r="N2301" i="20"/>
  <c r="N2302" i="20"/>
  <c r="N2303" i="20"/>
  <c r="N2304" i="20"/>
  <c r="N2305" i="20"/>
  <c r="N2306" i="20"/>
  <c r="N2307" i="20"/>
  <c r="N2308" i="20"/>
  <c r="N2309" i="20"/>
  <c r="N2310" i="20"/>
  <c r="N2311" i="20"/>
  <c r="N2312" i="20"/>
  <c r="N2313" i="20"/>
  <c r="N2314" i="20"/>
  <c r="N2315" i="20"/>
  <c r="N2316" i="20"/>
  <c r="N2317" i="20"/>
  <c r="N2318" i="20"/>
  <c r="N2319" i="20"/>
  <c r="N2320" i="20"/>
  <c r="N2321" i="20"/>
  <c r="N2322" i="20"/>
  <c r="N2323" i="20"/>
  <c r="N2324" i="20"/>
  <c r="N2325" i="20"/>
  <c r="N2326" i="20"/>
  <c r="N2327" i="20"/>
  <c r="N2328" i="20"/>
  <c r="N2329" i="20"/>
  <c r="N2330" i="20"/>
  <c r="N2331" i="20"/>
  <c r="N2332" i="20"/>
  <c r="N2333" i="20"/>
  <c r="N2334" i="20"/>
  <c r="N2335" i="20"/>
  <c r="N2336" i="20"/>
  <c r="N2337" i="20"/>
  <c r="N2338" i="20"/>
  <c r="N2339" i="20"/>
  <c r="N2340" i="20"/>
  <c r="N2341" i="20"/>
  <c r="N2342" i="20"/>
  <c r="N2343" i="20"/>
  <c r="N2344" i="20"/>
  <c r="N2345" i="20"/>
  <c r="N2346" i="20"/>
  <c r="N2347" i="20"/>
  <c r="N2348" i="20"/>
  <c r="N2349" i="20"/>
  <c r="N2350" i="20"/>
  <c r="N2351" i="20"/>
  <c r="N2352" i="20"/>
  <c r="N2353" i="20"/>
  <c r="N2354" i="20"/>
  <c r="N2355" i="20"/>
  <c r="N2356" i="20"/>
  <c r="N2357" i="20"/>
  <c r="N2358" i="20"/>
  <c r="N2359" i="20"/>
  <c r="N2360" i="20"/>
  <c r="N2361" i="20"/>
  <c r="N2362" i="20"/>
  <c r="N2363" i="20"/>
  <c r="N2364" i="20"/>
  <c r="N2365" i="20"/>
  <c r="N2366" i="20"/>
  <c r="N2367" i="20"/>
  <c r="N2368" i="20"/>
  <c r="N2369" i="20"/>
  <c r="N2370" i="20"/>
  <c r="N2371" i="20"/>
  <c r="N2372" i="20"/>
  <c r="N2373" i="20"/>
  <c r="N2374" i="20"/>
  <c r="N2375" i="20"/>
  <c r="N2376" i="20"/>
  <c r="N2377" i="20"/>
  <c r="N2378" i="20"/>
  <c r="N2379" i="20"/>
  <c r="N2380" i="20"/>
  <c r="N2381" i="20"/>
  <c r="N2382" i="20"/>
  <c r="N2383" i="20"/>
  <c r="N2384" i="20"/>
  <c r="N2385" i="20"/>
  <c r="N2386" i="20"/>
  <c r="N2387" i="20"/>
  <c r="N2388" i="20"/>
  <c r="N2389" i="20"/>
  <c r="N2390" i="20"/>
  <c r="N2391" i="20"/>
  <c r="N2392" i="20"/>
  <c r="N2393" i="20"/>
  <c r="N2394" i="20"/>
  <c r="N2395" i="20"/>
  <c r="N2396" i="20"/>
  <c r="N2397" i="20"/>
  <c r="N2398" i="20"/>
  <c r="N2399" i="20"/>
  <c r="N2400" i="20"/>
  <c r="N2401" i="20"/>
  <c r="N2402" i="20"/>
  <c r="N2403" i="20"/>
  <c r="N2404" i="20"/>
  <c r="N2405" i="20"/>
  <c r="N2406" i="20"/>
  <c r="N2407" i="20"/>
  <c r="N2408" i="20"/>
  <c r="N2409" i="20"/>
  <c r="N2410" i="20"/>
  <c r="N2411" i="20"/>
  <c r="N2412" i="20"/>
  <c r="N2413" i="20"/>
  <c r="N2414" i="20"/>
  <c r="N2415" i="20"/>
  <c r="N2416" i="20"/>
  <c r="N2417" i="20"/>
  <c r="N2418" i="20"/>
  <c r="N2419" i="20"/>
  <c r="N2420" i="20"/>
  <c r="N2421" i="20"/>
  <c r="N2422" i="20"/>
  <c r="N2423" i="20"/>
  <c r="N2424" i="20"/>
  <c r="N2425" i="20"/>
  <c r="N2426" i="20"/>
  <c r="N2427" i="20"/>
  <c r="N2428" i="20"/>
  <c r="N2429" i="20"/>
  <c r="N2430" i="20"/>
  <c r="N2431" i="20"/>
  <c r="N2432" i="20"/>
  <c r="N2433" i="20"/>
  <c r="N2434" i="20"/>
  <c r="N2435" i="20"/>
  <c r="N2436" i="20"/>
  <c r="N2437" i="20"/>
  <c r="N2438" i="20"/>
  <c r="N2439" i="20"/>
  <c r="N2440" i="20"/>
  <c r="N2441" i="20"/>
  <c r="N2442" i="20"/>
  <c r="N2443" i="20"/>
  <c r="N2444" i="20"/>
  <c r="N2445" i="20"/>
  <c r="N2446" i="20"/>
  <c r="N2447" i="20"/>
  <c r="N2448" i="20"/>
  <c r="N2449" i="20"/>
  <c r="N2450" i="20"/>
  <c r="N2451" i="20"/>
  <c r="N2452" i="20"/>
  <c r="N2453" i="20"/>
  <c r="N2454" i="20"/>
  <c r="N2455" i="20"/>
  <c r="N2456" i="20"/>
  <c r="N2457" i="20"/>
  <c r="N2458" i="20"/>
  <c r="N2459" i="20"/>
  <c r="N2460" i="20"/>
  <c r="N2461" i="20"/>
  <c r="N2462" i="20"/>
  <c r="N2463" i="20"/>
  <c r="N2464" i="20"/>
  <c r="N2465" i="20"/>
  <c r="N2466" i="20"/>
  <c r="N2467" i="20"/>
  <c r="N2468" i="20"/>
  <c r="N2469" i="20"/>
  <c r="N2470" i="20"/>
  <c r="N2471" i="20"/>
  <c r="N2472" i="20"/>
  <c r="N2473" i="20"/>
  <c r="N2474" i="20"/>
  <c r="N2475" i="20"/>
  <c r="N2476" i="20"/>
  <c r="N2477" i="20"/>
  <c r="N2478" i="20"/>
  <c r="N2479" i="20"/>
  <c r="N2480" i="20"/>
  <c r="N2481" i="20"/>
  <c r="N2482" i="20"/>
  <c r="N2483" i="20"/>
  <c r="N2484" i="20"/>
  <c r="N2485" i="20"/>
  <c r="N2486" i="20"/>
  <c r="N2487" i="20"/>
  <c r="N2488" i="20"/>
  <c r="N2489" i="20"/>
  <c r="N2490" i="20"/>
  <c r="N2491" i="20"/>
  <c r="N2492" i="20"/>
  <c r="N2493" i="20"/>
  <c r="N2494" i="20"/>
  <c r="N2495" i="20"/>
  <c r="N2496" i="20"/>
  <c r="N2497" i="20"/>
  <c r="N2498" i="20"/>
  <c r="N2499" i="20"/>
  <c r="N2500" i="20"/>
  <c r="N2501" i="20"/>
  <c r="N2502" i="20"/>
  <c r="N2503" i="20"/>
  <c r="N2504" i="20"/>
  <c r="N2505" i="20"/>
  <c r="N2506" i="20"/>
  <c r="N2507" i="20"/>
  <c r="N2508" i="20"/>
  <c r="N2509" i="20"/>
  <c r="N2510" i="20"/>
  <c r="N2511" i="20"/>
  <c r="N2512" i="20"/>
  <c r="N2513" i="20"/>
  <c r="N2514" i="20"/>
  <c r="N2515" i="20"/>
  <c r="N2516" i="20"/>
  <c r="N2517" i="20"/>
  <c r="N2518" i="20"/>
  <c r="N2519" i="20"/>
  <c r="N2520" i="20"/>
  <c r="N2521" i="20"/>
  <c r="N2522" i="20"/>
  <c r="N2523" i="20"/>
  <c r="N2524" i="20"/>
  <c r="N2525" i="20"/>
  <c r="N2526" i="20"/>
  <c r="N2527" i="20"/>
  <c r="N2528" i="20"/>
  <c r="N2529" i="20"/>
  <c r="N2530" i="20"/>
  <c r="N2531" i="20"/>
  <c r="N2532" i="20"/>
  <c r="N2533" i="20"/>
  <c r="N2534" i="20"/>
  <c r="N2535" i="20"/>
  <c r="N2536" i="20"/>
  <c r="N2537" i="20"/>
  <c r="N2538" i="20"/>
  <c r="N2539" i="20"/>
  <c r="N2540" i="20"/>
  <c r="N2541" i="20"/>
  <c r="N2542" i="20"/>
  <c r="N2543" i="20"/>
  <c r="N2544" i="20"/>
  <c r="N2545" i="20"/>
  <c r="N2546" i="20"/>
  <c r="N2547" i="20"/>
  <c r="N2548" i="20"/>
  <c r="N2549" i="20"/>
  <c r="N2550" i="20"/>
  <c r="N2551" i="20"/>
  <c r="N2552" i="20"/>
  <c r="N2553" i="20"/>
  <c r="N2554" i="20"/>
  <c r="N2555" i="20"/>
  <c r="N2556" i="20"/>
  <c r="N2557" i="20"/>
  <c r="N2558" i="20"/>
  <c r="N2559" i="20"/>
  <c r="N2560" i="20"/>
  <c r="N2561" i="20"/>
  <c r="N2562" i="20"/>
  <c r="N2563" i="20"/>
  <c r="N2564" i="20"/>
  <c r="N2565" i="20"/>
  <c r="N2566" i="20"/>
  <c r="N2567" i="20"/>
  <c r="N2568" i="20"/>
  <c r="N2569" i="20"/>
  <c r="N2570" i="20"/>
  <c r="N2571" i="20"/>
  <c r="N2572" i="20"/>
  <c r="N2573" i="20"/>
  <c r="N2574" i="20"/>
  <c r="N2575" i="20"/>
  <c r="N2576" i="20"/>
  <c r="N2577" i="20"/>
  <c r="N2578" i="20"/>
  <c r="N2579" i="20"/>
  <c r="N2580" i="20"/>
  <c r="N2581" i="20"/>
  <c r="N2582" i="20"/>
  <c r="N2583" i="20"/>
  <c r="N2584" i="20"/>
  <c r="N2585" i="20"/>
  <c r="N2586" i="20"/>
  <c r="N2587" i="20"/>
  <c r="N2588" i="20"/>
  <c r="N2589" i="20"/>
  <c r="N2590" i="20"/>
  <c r="N2591" i="20"/>
  <c r="N2592" i="20"/>
  <c r="N2593" i="20"/>
  <c r="N2594" i="20"/>
  <c r="N2595" i="20"/>
  <c r="N2596" i="20"/>
  <c r="N2597" i="20"/>
  <c r="N2598" i="20"/>
  <c r="N2599" i="20"/>
  <c r="N2600" i="20"/>
  <c r="N2601" i="20"/>
  <c r="N2602" i="20"/>
  <c r="N2603" i="20"/>
  <c r="N2604" i="20"/>
  <c r="N2605" i="20"/>
  <c r="N2606" i="20"/>
  <c r="N2607" i="20"/>
  <c r="N2608" i="20"/>
  <c r="N2609" i="20"/>
  <c r="N2610" i="20"/>
  <c r="N2611" i="20"/>
  <c r="N2612" i="20"/>
  <c r="N2613" i="20"/>
  <c r="N2614" i="20"/>
  <c r="N2615" i="20"/>
  <c r="N2616" i="20"/>
  <c r="N2617" i="20"/>
  <c r="N2618" i="20"/>
  <c r="N2619" i="20"/>
  <c r="N2620" i="20"/>
  <c r="N2621" i="20"/>
  <c r="N2622" i="20"/>
  <c r="N2623" i="20"/>
  <c r="N2624" i="20"/>
  <c r="N2625" i="20"/>
  <c r="N2626" i="20"/>
  <c r="N2627" i="20"/>
  <c r="N2628" i="20"/>
  <c r="N2629" i="20"/>
  <c r="N2630" i="20"/>
  <c r="N2631" i="20"/>
  <c r="N2632" i="20"/>
  <c r="N2633" i="20"/>
  <c r="N2634" i="20"/>
  <c r="N2635" i="20"/>
  <c r="N2636" i="20"/>
  <c r="N2637" i="20"/>
  <c r="N2638" i="20"/>
  <c r="N2639" i="20"/>
  <c r="N2640" i="20"/>
  <c r="N2641" i="20"/>
  <c r="N2642" i="20"/>
  <c r="N2643" i="20"/>
  <c r="N2644" i="20"/>
  <c r="N2645" i="20"/>
  <c r="N2646" i="20"/>
  <c r="N2647" i="20"/>
  <c r="N2648" i="20"/>
  <c r="N2649" i="20"/>
  <c r="N2650" i="20"/>
  <c r="N2651" i="20"/>
  <c r="N2652" i="20"/>
  <c r="N2653" i="20"/>
  <c r="N2654" i="20"/>
  <c r="N2655" i="20"/>
  <c r="N2656" i="20"/>
  <c r="N2657" i="20"/>
  <c r="N2658" i="20"/>
  <c r="N2659" i="20"/>
  <c r="N2660" i="20"/>
  <c r="N2661" i="20"/>
  <c r="N2662" i="20"/>
  <c r="N2663" i="20"/>
  <c r="N2664" i="20"/>
  <c r="N2665" i="20"/>
  <c r="N2666" i="20"/>
  <c r="N2667" i="20"/>
  <c r="N2668" i="20"/>
  <c r="N2669" i="20"/>
  <c r="N2670" i="20"/>
  <c r="N2671" i="20"/>
  <c r="N2672" i="20"/>
  <c r="N2673" i="20"/>
  <c r="N2674" i="20"/>
  <c r="N2675" i="20"/>
  <c r="N2676" i="20"/>
  <c r="N2677" i="20"/>
  <c r="N2678" i="20"/>
  <c r="N2679" i="20"/>
  <c r="N2680" i="20"/>
  <c r="N2681" i="20"/>
  <c r="N2682" i="20"/>
  <c r="N2683" i="20"/>
  <c r="N2684" i="20"/>
  <c r="N2685" i="20"/>
  <c r="N2686" i="20"/>
  <c r="N2687" i="20"/>
  <c r="N2688" i="20"/>
  <c r="N2689" i="20"/>
  <c r="N2690" i="20"/>
  <c r="N2691" i="20"/>
  <c r="N2692" i="20"/>
  <c r="N2693" i="20"/>
  <c r="N2694" i="20"/>
  <c r="N2695" i="20"/>
  <c r="N2696" i="20"/>
  <c r="N2697" i="20"/>
  <c r="N2698" i="20"/>
  <c r="N2699" i="20"/>
  <c r="N2700" i="20"/>
  <c r="N2701" i="20"/>
  <c r="N2702" i="20"/>
  <c r="N2703" i="20"/>
  <c r="N2704" i="20"/>
  <c r="N2705" i="20"/>
  <c r="N2706" i="20"/>
  <c r="N2707" i="20"/>
  <c r="N2708" i="20"/>
  <c r="N2709" i="20"/>
  <c r="N2710" i="20"/>
  <c r="N2711" i="20"/>
  <c r="N2712" i="20"/>
  <c r="N2713" i="20"/>
  <c r="N2714" i="20"/>
  <c r="N2715" i="20"/>
  <c r="N2716" i="20"/>
  <c r="N2717" i="20"/>
  <c r="N2718" i="20"/>
  <c r="N2719" i="20"/>
  <c r="N2720" i="20"/>
  <c r="N2721" i="20"/>
  <c r="N2722" i="20"/>
  <c r="N2723" i="20"/>
  <c r="N2724" i="20"/>
  <c r="N2725" i="20"/>
  <c r="N2726" i="20"/>
  <c r="N2727" i="20"/>
  <c r="N2728" i="20"/>
  <c r="N2729" i="20"/>
  <c r="N2730" i="20"/>
  <c r="N2731" i="20"/>
  <c r="N2732" i="20"/>
  <c r="N2733" i="20"/>
  <c r="N2734" i="20"/>
  <c r="N2735" i="20"/>
  <c r="N2736" i="20"/>
  <c r="N2737" i="20"/>
  <c r="N2738" i="20"/>
  <c r="N2739" i="20"/>
  <c r="N2740" i="20"/>
  <c r="N2741" i="20"/>
  <c r="N2742" i="20"/>
  <c r="N2743" i="20"/>
  <c r="N2744" i="20"/>
  <c r="N2745" i="20"/>
  <c r="N2746" i="20"/>
  <c r="N2747" i="20"/>
  <c r="N2748" i="20"/>
  <c r="N2749" i="20"/>
  <c r="N2750" i="20"/>
  <c r="N2751" i="20"/>
  <c r="N2752" i="20"/>
  <c r="N2753" i="20"/>
  <c r="N2754" i="20"/>
  <c r="N2755" i="20"/>
  <c r="N2756" i="20"/>
  <c r="N2757" i="20"/>
  <c r="N2758" i="20"/>
  <c r="N2759" i="20"/>
  <c r="N2760" i="20"/>
  <c r="N2761" i="20"/>
  <c r="N2762" i="20"/>
  <c r="N2763" i="20"/>
  <c r="N2764" i="20"/>
  <c r="N2765" i="20"/>
  <c r="N2766" i="20"/>
  <c r="N2767" i="20"/>
  <c r="N2768" i="20"/>
  <c r="N2769" i="20"/>
  <c r="N2770" i="20"/>
  <c r="N2771" i="20"/>
  <c r="N2772" i="20"/>
  <c r="N2773" i="20"/>
  <c r="N2774" i="20"/>
  <c r="N2775" i="20"/>
  <c r="N2776" i="20"/>
  <c r="N2777" i="20"/>
  <c r="N2778" i="20"/>
  <c r="N2779" i="20"/>
  <c r="N2780" i="20"/>
  <c r="N2781" i="20"/>
  <c r="N2782" i="20"/>
  <c r="N2783" i="20"/>
  <c r="N2784" i="20"/>
  <c r="N2785" i="20"/>
  <c r="N2786" i="20"/>
  <c r="N2787" i="20"/>
  <c r="N2788" i="20"/>
  <c r="N2789" i="20"/>
  <c r="N2790" i="20"/>
  <c r="N2791" i="20"/>
  <c r="N2792" i="20"/>
  <c r="N2793" i="20"/>
  <c r="N2794" i="20"/>
  <c r="N2795" i="20"/>
  <c r="N2796" i="20"/>
  <c r="N2797" i="20"/>
  <c r="N2798" i="20"/>
  <c r="N2799" i="20"/>
  <c r="N2800" i="20"/>
  <c r="N2801" i="20"/>
  <c r="N2802" i="20"/>
  <c r="N2803" i="20"/>
  <c r="N2804" i="20"/>
  <c r="N2805" i="20"/>
  <c r="N2806" i="20"/>
  <c r="N2807" i="20"/>
  <c r="N2808" i="20"/>
  <c r="N2809" i="20"/>
  <c r="N2810" i="20"/>
  <c r="N2811" i="20"/>
  <c r="N2812" i="20"/>
  <c r="N2813" i="20"/>
  <c r="N2814" i="20"/>
  <c r="N2815" i="20"/>
  <c r="N2816" i="20"/>
  <c r="N2817" i="20"/>
  <c r="N2818" i="20"/>
  <c r="N2819" i="20"/>
  <c r="N2820" i="20"/>
  <c r="N2821" i="20"/>
  <c r="N2822" i="20"/>
  <c r="N2823" i="20"/>
  <c r="N2824" i="20"/>
  <c r="N2825" i="20"/>
  <c r="N2826" i="20"/>
  <c r="N2827" i="20"/>
  <c r="N2828" i="20"/>
  <c r="N2829" i="20"/>
  <c r="N2830" i="20"/>
  <c r="N2831" i="20"/>
  <c r="N2832" i="20"/>
  <c r="N2833" i="20"/>
  <c r="N2834" i="20"/>
  <c r="N2835" i="20"/>
  <c r="N2836" i="20"/>
  <c r="N2837" i="20"/>
  <c r="N2838" i="20"/>
  <c r="N2839" i="20"/>
  <c r="N2840" i="20"/>
  <c r="N2841" i="20"/>
  <c r="N2842" i="20"/>
  <c r="N2843" i="20"/>
  <c r="N2844" i="20"/>
  <c r="N2845" i="20"/>
  <c r="N2846" i="20"/>
  <c r="N2847" i="20"/>
  <c r="N2848" i="20"/>
  <c r="N2849" i="20"/>
  <c r="N2850" i="20"/>
  <c r="N2851" i="20"/>
  <c r="N2852" i="20"/>
  <c r="N2853" i="20"/>
  <c r="N2854" i="20"/>
  <c r="N2855" i="20"/>
  <c r="N2856" i="20"/>
  <c r="N2857" i="20"/>
  <c r="N2858" i="20"/>
  <c r="N2859" i="20"/>
  <c r="N2860" i="20"/>
  <c r="N2861" i="20"/>
  <c r="N2862" i="20"/>
  <c r="N2863" i="20"/>
  <c r="N2864" i="20"/>
  <c r="N2865" i="20"/>
  <c r="N2866" i="20"/>
  <c r="N2867" i="20"/>
  <c r="N2868" i="20"/>
  <c r="N2869" i="20"/>
  <c r="N2870" i="20"/>
  <c r="N2871" i="20"/>
  <c r="N2872" i="20"/>
  <c r="N2873" i="20"/>
  <c r="N2874" i="20"/>
  <c r="N2875" i="20"/>
  <c r="N2876" i="20"/>
  <c r="N2877" i="20"/>
  <c r="N2878" i="20"/>
  <c r="N2879" i="20"/>
  <c r="N2880" i="20"/>
  <c r="N2881" i="20"/>
  <c r="N2882" i="20"/>
  <c r="N2883" i="20"/>
  <c r="N2884" i="20"/>
  <c r="N2885" i="20"/>
  <c r="N2886" i="20"/>
  <c r="N2887" i="20"/>
  <c r="N2888" i="20"/>
  <c r="N2889" i="20"/>
  <c r="N2890" i="20"/>
  <c r="N2891" i="20"/>
  <c r="N2892" i="20"/>
  <c r="N2893" i="20"/>
  <c r="N2894" i="20"/>
  <c r="N2895" i="20"/>
  <c r="N2896" i="20"/>
  <c r="N2897" i="20"/>
  <c r="N2898" i="20"/>
  <c r="N2899" i="20"/>
  <c r="N2900" i="20"/>
  <c r="N2901" i="20"/>
  <c r="N2902" i="20"/>
  <c r="N2903" i="20"/>
  <c r="N2904" i="20"/>
  <c r="N2905" i="20"/>
  <c r="N2906" i="20"/>
  <c r="N2907" i="20"/>
  <c r="N2908" i="20"/>
  <c r="N2909" i="20"/>
  <c r="N2910" i="20"/>
  <c r="N2911" i="20"/>
  <c r="N2912" i="20"/>
  <c r="N2913" i="20"/>
  <c r="N2914" i="20"/>
  <c r="N2915" i="20"/>
  <c r="N2916" i="20"/>
  <c r="N2917" i="20"/>
  <c r="N2918" i="20"/>
  <c r="N2919" i="20"/>
  <c r="N2920" i="20"/>
  <c r="N2921" i="20"/>
  <c r="N2922" i="20"/>
  <c r="N2923" i="20"/>
  <c r="N2924" i="20"/>
  <c r="N2925" i="20"/>
  <c r="N2926" i="20"/>
  <c r="N2927" i="20"/>
  <c r="N2928" i="20"/>
  <c r="N2929" i="20"/>
  <c r="N2930" i="20"/>
  <c r="N2931" i="20"/>
  <c r="N2932" i="20"/>
  <c r="N2933" i="20"/>
  <c r="N2934" i="20"/>
  <c r="N2935" i="20"/>
  <c r="N2936" i="20"/>
  <c r="N2937" i="20"/>
  <c r="N2938" i="20"/>
  <c r="N2939" i="20"/>
  <c r="N2940" i="20"/>
  <c r="N2941" i="20"/>
  <c r="N2942" i="20"/>
  <c r="N2943" i="20"/>
  <c r="N2944" i="20"/>
  <c r="N2945" i="20"/>
  <c r="N2946" i="20"/>
  <c r="N2947" i="20"/>
  <c r="N2948" i="20"/>
  <c r="N2949" i="20"/>
  <c r="N2950" i="20"/>
  <c r="N2951" i="20"/>
  <c r="N2952" i="20"/>
  <c r="N2953" i="20"/>
  <c r="N2954" i="20"/>
  <c r="N2955" i="20"/>
  <c r="N2956" i="20"/>
  <c r="N2957" i="20"/>
  <c r="N2958" i="20"/>
  <c r="N2959" i="20"/>
  <c r="N2960" i="20"/>
  <c r="N2961" i="20"/>
  <c r="N2962" i="20"/>
  <c r="N2963" i="20"/>
  <c r="N2964" i="20"/>
  <c r="N2965" i="20"/>
  <c r="N2966" i="20"/>
  <c r="N2967" i="20"/>
  <c r="N2968" i="20"/>
  <c r="N2969" i="20"/>
  <c r="N2970" i="20"/>
  <c r="N2971" i="20"/>
  <c r="N2972" i="20"/>
  <c r="N2973" i="20"/>
  <c r="N2974" i="20"/>
  <c r="N2975" i="20"/>
  <c r="N2976" i="20"/>
  <c r="N2977" i="20"/>
  <c r="N2978" i="20"/>
  <c r="N2979" i="20"/>
  <c r="N2980" i="20"/>
  <c r="N2981" i="20"/>
  <c r="N2982" i="20"/>
  <c r="N2983" i="20"/>
  <c r="N2984" i="20"/>
  <c r="N2985" i="20"/>
  <c r="N2986" i="20"/>
  <c r="N2987" i="20"/>
  <c r="N2988" i="20"/>
  <c r="N2989" i="20"/>
  <c r="N2990" i="20"/>
  <c r="N2991" i="20"/>
  <c r="N2992" i="20"/>
  <c r="N2993" i="20"/>
  <c r="N2994" i="20"/>
  <c r="N2995" i="20"/>
  <c r="N2996" i="20"/>
  <c r="N2997" i="20"/>
  <c r="N2998" i="20"/>
  <c r="N2999" i="20"/>
  <c r="N3000" i="20"/>
  <c r="N3001" i="20"/>
  <c r="N3002" i="20"/>
  <c r="N3003" i="20"/>
  <c r="N3004" i="20"/>
  <c r="N3005" i="20"/>
  <c r="N3006" i="20"/>
  <c r="N3007" i="20"/>
  <c r="N3008" i="20"/>
  <c r="N3009" i="20"/>
  <c r="N3010" i="20"/>
  <c r="N3011" i="20"/>
  <c r="N3012" i="20"/>
  <c r="N3013" i="20"/>
  <c r="N3014" i="20"/>
  <c r="N3015" i="20"/>
  <c r="N3016" i="20"/>
  <c r="N3017" i="20"/>
  <c r="N3018" i="20"/>
  <c r="N3019" i="20"/>
  <c r="N3020" i="20"/>
  <c r="N3021" i="20"/>
  <c r="N3022" i="20"/>
  <c r="N3023" i="20"/>
  <c r="N3024" i="20"/>
  <c r="N3025" i="20"/>
  <c r="N3026" i="20"/>
  <c r="N3027" i="20"/>
  <c r="N3028" i="20"/>
  <c r="N3029" i="20"/>
  <c r="N3030" i="20"/>
  <c r="N3031" i="20"/>
  <c r="N3032" i="20"/>
  <c r="N3033" i="20"/>
  <c r="N3034" i="20"/>
  <c r="N3035" i="20"/>
  <c r="N3036" i="20"/>
  <c r="N3037" i="20"/>
  <c r="N3038" i="20"/>
  <c r="N3039" i="20"/>
  <c r="N3040" i="20"/>
  <c r="N3041" i="20"/>
  <c r="N3042" i="20"/>
  <c r="N3043" i="20"/>
  <c r="N3044" i="20"/>
  <c r="N3045" i="20"/>
  <c r="N3046" i="20"/>
  <c r="N3047" i="20"/>
  <c r="N3048" i="20"/>
  <c r="N3049" i="20"/>
  <c r="N3050" i="20"/>
  <c r="N3051" i="20"/>
  <c r="N3052" i="20"/>
  <c r="N3053" i="20"/>
  <c r="N3054" i="20"/>
  <c r="N3055" i="20"/>
  <c r="N3056" i="20"/>
  <c r="N3057" i="20"/>
  <c r="N3058" i="20"/>
  <c r="N3059" i="20"/>
  <c r="N3060" i="20"/>
  <c r="N3061" i="20"/>
  <c r="N3062" i="20"/>
  <c r="N3063" i="20"/>
  <c r="N3064" i="20"/>
  <c r="N3065" i="20"/>
  <c r="N3066" i="20"/>
  <c r="N3067" i="20"/>
  <c r="N3068" i="20"/>
  <c r="N3069" i="20"/>
  <c r="N3070" i="20"/>
  <c r="N3071" i="20"/>
  <c r="N3072" i="20"/>
  <c r="N3073" i="20"/>
  <c r="N3074" i="20"/>
  <c r="N3075" i="20"/>
  <c r="N3076" i="20"/>
  <c r="N3077" i="20"/>
  <c r="N3078" i="20"/>
  <c r="N3079" i="20"/>
  <c r="N3080" i="20"/>
  <c r="N3081" i="20"/>
  <c r="N3082" i="20"/>
  <c r="N3083" i="20"/>
  <c r="N3084" i="20"/>
  <c r="N3085" i="20"/>
  <c r="N3086" i="20"/>
  <c r="N3087" i="20"/>
  <c r="N3088" i="20"/>
  <c r="N3089" i="20"/>
  <c r="N3090" i="20"/>
  <c r="N3091" i="20"/>
  <c r="N3092" i="20"/>
  <c r="N3093" i="20"/>
  <c r="N3094" i="20"/>
  <c r="N3095" i="20"/>
  <c r="N3096" i="20"/>
  <c r="N3097" i="20"/>
  <c r="N3098" i="20"/>
  <c r="N3099" i="20"/>
  <c r="N3100" i="20"/>
  <c r="N3101" i="20"/>
  <c r="N3102" i="20"/>
  <c r="N3103" i="20"/>
  <c r="N3104" i="20"/>
  <c r="N3105" i="20"/>
  <c r="N3106" i="20"/>
  <c r="N3107" i="20"/>
  <c r="N3108" i="20"/>
  <c r="N3109" i="20"/>
  <c r="N3110" i="20"/>
  <c r="N3111" i="20"/>
  <c r="N3112" i="20"/>
  <c r="N3113" i="20"/>
  <c r="N3114" i="20"/>
  <c r="N3115" i="20"/>
  <c r="N3116" i="20"/>
  <c r="N3117" i="20"/>
  <c r="N3118" i="20"/>
  <c r="N3119" i="20"/>
  <c r="N3120" i="20"/>
  <c r="N3121" i="20"/>
  <c r="N3122" i="20"/>
  <c r="N3123" i="20"/>
  <c r="N3124" i="20"/>
  <c r="N3125" i="20"/>
  <c r="N3126" i="20"/>
  <c r="N3127" i="20"/>
  <c r="N3128" i="20"/>
  <c r="N3129" i="20"/>
  <c r="N3130" i="20"/>
  <c r="N3131" i="20"/>
  <c r="N3132" i="20"/>
  <c r="N3133" i="20"/>
  <c r="N3134" i="20"/>
  <c r="N3135" i="20"/>
  <c r="N3136" i="20"/>
  <c r="N3137" i="20"/>
  <c r="N3138" i="20"/>
  <c r="N3139" i="20"/>
  <c r="N3140" i="20"/>
  <c r="N3141" i="20"/>
  <c r="N3142" i="20"/>
  <c r="N3143" i="20"/>
  <c r="N3144" i="20"/>
  <c r="N3145" i="20"/>
  <c r="N3146" i="20"/>
  <c r="N3147" i="20"/>
  <c r="N3148" i="20"/>
  <c r="N3149" i="20"/>
  <c r="N3150" i="20"/>
  <c r="N3151" i="20"/>
  <c r="N3152" i="20"/>
  <c r="N3153" i="20"/>
  <c r="N3154" i="20"/>
  <c r="N3155" i="20"/>
  <c r="N3156" i="20"/>
  <c r="N3157" i="20"/>
  <c r="N3158" i="20"/>
  <c r="N3159" i="20"/>
  <c r="N3160" i="20"/>
  <c r="N3161" i="20"/>
  <c r="N3162" i="20"/>
  <c r="N3163" i="20"/>
  <c r="N3164" i="20"/>
  <c r="N3165" i="20"/>
  <c r="N3166" i="20"/>
  <c r="N3167" i="20"/>
  <c r="N3168" i="20"/>
  <c r="N3169" i="20"/>
  <c r="N3170" i="20"/>
  <c r="N3171" i="20"/>
  <c r="N3172" i="20"/>
  <c r="N3173" i="20"/>
  <c r="N3174" i="20"/>
  <c r="N3175" i="20"/>
  <c r="N3176" i="20"/>
  <c r="N3177" i="20"/>
  <c r="N3178" i="20"/>
  <c r="N3179" i="20"/>
  <c r="N3180" i="20"/>
  <c r="N3181" i="20"/>
  <c r="N3182" i="20"/>
  <c r="N3183" i="20"/>
  <c r="N3184" i="20"/>
  <c r="N3185" i="20"/>
  <c r="N3186" i="20"/>
  <c r="N3187" i="20"/>
  <c r="N3188" i="20"/>
  <c r="N3189" i="20"/>
  <c r="N3190" i="20"/>
  <c r="N3191" i="20"/>
  <c r="N3192" i="20"/>
  <c r="N3193" i="20"/>
  <c r="N3194" i="20"/>
  <c r="N3195" i="20"/>
  <c r="N3196" i="20"/>
  <c r="N3197" i="20"/>
  <c r="N3198" i="20"/>
  <c r="N3199" i="20"/>
  <c r="N3200" i="20"/>
  <c r="N3201" i="20"/>
  <c r="N3202" i="20"/>
  <c r="N3203" i="20"/>
  <c r="N3204" i="20"/>
  <c r="N3205" i="20"/>
  <c r="N3206" i="20"/>
  <c r="N3207" i="20"/>
  <c r="N3208" i="20"/>
  <c r="N3209" i="20"/>
  <c r="N3210" i="20"/>
  <c r="N3211" i="20"/>
  <c r="N3212" i="20"/>
  <c r="N3213" i="20"/>
  <c r="N3214" i="20"/>
  <c r="N3215" i="20"/>
  <c r="N3216" i="20"/>
  <c r="N3217" i="20"/>
  <c r="N3218" i="20"/>
  <c r="N3219" i="20"/>
  <c r="N3220" i="20"/>
  <c r="N3221" i="20"/>
  <c r="N3222" i="20"/>
  <c r="N3223" i="20"/>
  <c r="N3224" i="20"/>
  <c r="N3225" i="20"/>
  <c r="N3226" i="20"/>
  <c r="N3227" i="20"/>
  <c r="N3228" i="20"/>
  <c r="N3229" i="20"/>
  <c r="N3230" i="20"/>
  <c r="N3231" i="20"/>
  <c r="N3232" i="20"/>
  <c r="N3233" i="20"/>
  <c r="N3234" i="20"/>
  <c r="N3235" i="20"/>
  <c r="N3236" i="20"/>
  <c r="N3237" i="20"/>
  <c r="N3238" i="20"/>
  <c r="N3239" i="20"/>
  <c r="N3240" i="20"/>
  <c r="N3241" i="20"/>
  <c r="N3242" i="20"/>
  <c r="N3243" i="20"/>
  <c r="N3244" i="20"/>
  <c r="N3245" i="20"/>
  <c r="N3246" i="20"/>
  <c r="N3247" i="20"/>
  <c r="N3248" i="20"/>
  <c r="N3249" i="20"/>
  <c r="N3250" i="20"/>
  <c r="N3251" i="20"/>
  <c r="N3252" i="20"/>
  <c r="N3253" i="20"/>
  <c r="N3254" i="20"/>
  <c r="N3255" i="20"/>
  <c r="N3256" i="20"/>
  <c r="N3257" i="20"/>
  <c r="N3258" i="20"/>
  <c r="N3259" i="20"/>
  <c r="N3260" i="20"/>
  <c r="N3261" i="20"/>
  <c r="N3262" i="20"/>
  <c r="N3263" i="20"/>
  <c r="N3264" i="20"/>
  <c r="N3265" i="20"/>
  <c r="N3266" i="20"/>
  <c r="N3267" i="20"/>
  <c r="N3268" i="20"/>
  <c r="N3269" i="20"/>
  <c r="N3270" i="20"/>
  <c r="N3271" i="20"/>
  <c r="N3272" i="20"/>
  <c r="N3273" i="20"/>
  <c r="N3274" i="20"/>
  <c r="N3275" i="20"/>
  <c r="N3276" i="20"/>
  <c r="N3277" i="20"/>
  <c r="N3278" i="20"/>
  <c r="N3279" i="20"/>
  <c r="N3280" i="20"/>
  <c r="N3281" i="20"/>
  <c r="N3282" i="20"/>
  <c r="N3283" i="20"/>
  <c r="N3284" i="20"/>
  <c r="N3285" i="20"/>
  <c r="N3286" i="20"/>
  <c r="N3287" i="20"/>
  <c r="N3288" i="20"/>
  <c r="N3289" i="20"/>
  <c r="N3290" i="20"/>
  <c r="N3291" i="20"/>
  <c r="N3292" i="20"/>
  <c r="N3293" i="20"/>
  <c r="N3294" i="20"/>
  <c r="N3295" i="20"/>
  <c r="N3296" i="20"/>
  <c r="N3297" i="20"/>
  <c r="N3298" i="20"/>
  <c r="N3299" i="20"/>
  <c r="N3300" i="20"/>
  <c r="N3301" i="20"/>
  <c r="N3302" i="20"/>
  <c r="N3303" i="20"/>
  <c r="N3304" i="20"/>
  <c r="N3305" i="20"/>
  <c r="N3306" i="20"/>
  <c r="N3307" i="20"/>
  <c r="N3308" i="20"/>
  <c r="N3309" i="20"/>
  <c r="N3310" i="20"/>
  <c r="N3311" i="20"/>
  <c r="N3312" i="20"/>
  <c r="N3313" i="20"/>
  <c r="N3314" i="20"/>
  <c r="N3315" i="20"/>
  <c r="N3316" i="20"/>
  <c r="N3317" i="20"/>
  <c r="N3318" i="20"/>
  <c r="N3319" i="20"/>
  <c r="N3320" i="20"/>
  <c r="N3321" i="20"/>
  <c r="N3322" i="20"/>
  <c r="N3323" i="20"/>
  <c r="N3324" i="20"/>
  <c r="N3325" i="20"/>
  <c r="N3326" i="20"/>
  <c r="N3327" i="20"/>
  <c r="N3328" i="20"/>
  <c r="N3329" i="20"/>
  <c r="N3330" i="20"/>
  <c r="N3331" i="20"/>
  <c r="N3332" i="20"/>
  <c r="N3333" i="20"/>
  <c r="N3334" i="20"/>
  <c r="N3335" i="20"/>
  <c r="N3336" i="20"/>
  <c r="N3337" i="20"/>
  <c r="N3338" i="20"/>
  <c r="N3339" i="20"/>
  <c r="N3340" i="20"/>
  <c r="N3341" i="20"/>
  <c r="N3342" i="20"/>
  <c r="N3343" i="20"/>
  <c r="N3344" i="20"/>
  <c r="N3345" i="20"/>
  <c r="N3346" i="20"/>
  <c r="N3347" i="20"/>
  <c r="N3348" i="20"/>
  <c r="N3349" i="20"/>
  <c r="N3350" i="20"/>
  <c r="N3351" i="20"/>
  <c r="N3352" i="20"/>
  <c r="N3353" i="20"/>
  <c r="N3354" i="20"/>
  <c r="N3355" i="20"/>
  <c r="N3356" i="20"/>
  <c r="N3357" i="20"/>
  <c r="N3358" i="20"/>
  <c r="N3359" i="20"/>
  <c r="N3360" i="20"/>
  <c r="N3361" i="20"/>
  <c r="N3362" i="20"/>
  <c r="N3363" i="20"/>
  <c r="N3364" i="20"/>
  <c r="N3365" i="20"/>
  <c r="N3366" i="20"/>
  <c r="N3367" i="20"/>
  <c r="N3368" i="20"/>
  <c r="N3369" i="20"/>
  <c r="N3370" i="20"/>
  <c r="N3371" i="20"/>
  <c r="N3372" i="20"/>
  <c r="N3373" i="20"/>
  <c r="N3374" i="20"/>
  <c r="N3375" i="20"/>
  <c r="N3376" i="20"/>
  <c r="N3377" i="20"/>
  <c r="N3378" i="20"/>
  <c r="N3379" i="20"/>
  <c r="N3380" i="20"/>
  <c r="N3381" i="20"/>
  <c r="N3382" i="20"/>
  <c r="N3383" i="20"/>
  <c r="N3384" i="20"/>
  <c r="N3385" i="20"/>
  <c r="N3386" i="20"/>
  <c r="N3387" i="20"/>
  <c r="N3388" i="20"/>
  <c r="N3389" i="20"/>
  <c r="N3390" i="20"/>
  <c r="N3391" i="20"/>
  <c r="N3392" i="20"/>
  <c r="N3393" i="20"/>
  <c r="N3394" i="20"/>
  <c r="N3395" i="20"/>
  <c r="N3396" i="20"/>
  <c r="N3397" i="20"/>
  <c r="N3398" i="20"/>
  <c r="N3399" i="20"/>
  <c r="N3400" i="20"/>
  <c r="N3401" i="20"/>
  <c r="N3402" i="20"/>
  <c r="N3403" i="20"/>
  <c r="N3404" i="20"/>
  <c r="N3405" i="20"/>
  <c r="N3406" i="20"/>
  <c r="N3407" i="20"/>
  <c r="N3408" i="20"/>
  <c r="N3409" i="20"/>
  <c r="N3410" i="20"/>
  <c r="N3411" i="20"/>
  <c r="N3412" i="20"/>
  <c r="N3413" i="20"/>
  <c r="N3414" i="20"/>
  <c r="N3415" i="20"/>
  <c r="N3416" i="20"/>
  <c r="N3417" i="20"/>
  <c r="N3418" i="20"/>
  <c r="N3419" i="20"/>
  <c r="N3420" i="20"/>
  <c r="N3421" i="20"/>
  <c r="N3422" i="20"/>
  <c r="N3423" i="20"/>
  <c r="N3424" i="20"/>
  <c r="N3425" i="20"/>
  <c r="N3426" i="20"/>
  <c r="N3427" i="20"/>
  <c r="N3428" i="20"/>
  <c r="N3429" i="20"/>
  <c r="N3430" i="20"/>
  <c r="N3431" i="20"/>
  <c r="N3432" i="20"/>
  <c r="N3433" i="20"/>
  <c r="N3434" i="20"/>
  <c r="N3435" i="20"/>
  <c r="N3436" i="20"/>
  <c r="N3437" i="20"/>
  <c r="N3438" i="20"/>
  <c r="N3439" i="20"/>
  <c r="N3440" i="20"/>
  <c r="N3441" i="20"/>
  <c r="N3442" i="20"/>
  <c r="N3443" i="20"/>
  <c r="N3444" i="20"/>
  <c r="N3445" i="20"/>
  <c r="N3446" i="20"/>
  <c r="N3447" i="20"/>
  <c r="N3448" i="20"/>
  <c r="N3449" i="20"/>
  <c r="N3450" i="20"/>
  <c r="N3451" i="20"/>
  <c r="N3452" i="20"/>
  <c r="N3453" i="20"/>
  <c r="N3454" i="20"/>
  <c r="N3455" i="20"/>
  <c r="N3456" i="20"/>
  <c r="N3457" i="20"/>
  <c r="N3458" i="20"/>
  <c r="N3459" i="20"/>
  <c r="N3460" i="20"/>
  <c r="N3461" i="20"/>
  <c r="N3462" i="20"/>
  <c r="N3463" i="20"/>
  <c r="N3464" i="20"/>
  <c r="N3465" i="20"/>
  <c r="N3466" i="20"/>
  <c r="N3467" i="20"/>
  <c r="N3468" i="20"/>
  <c r="N3469" i="20"/>
  <c r="N3470" i="20"/>
  <c r="N3471" i="20"/>
  <c r="N3472" i="20"/>
  <c r="N3473" i="20"/>
  <c r="N3474" i="20"/>
  <c r="N3475" i="20"/>
  <c r="N3476" i="20"/>
  <c r="N3477" i="20"/>
  <c r="N3478" i="20"/>
  <c r="N3479" i="20"/>
  <c r="N3480" i="20"/>
  <c r="N3481" i="20"/>
  <c r="N3482" i="20"/>
  <c r="N3483" i="20"/>
  <c r="N3484" i="20"/>
  <c r="N3485" i="20"/>
  <c r="N3486" i="20"/>
  <c r="N3487" i="20"/>
  <c r="N3488" i="20"/>
  <c r="N3489" i="20"/>
  <c r="N3490" i="20"/>
  <c r="N3491" i="20"/>
  <c r="N3492" i="20"/>
  <c r="N3493" i="20"/>
  <c r="N3494" i="20"/>
  <c r="N3495" i="20"/>
  <c r="N3496" i="20"/>
  <c r="N3497" i="20"/>
  <c r="N3498" i="20"/>
  <c r="N3499" i="20"/>
  <c r="N3500" i="20"/>
  <c r="N3501" i="20"/>
  <c r="N3502" i="20"/>
  <c r="N3503" i="20"/>
  <c r="N3504" i="20"/>
  <c r="N3505" i="20"/>
  <c r="N3506" i="20"/>
  <c r="N3507" i="20"/>
  <c r="N3508" i="20"/>
  <c r="N3509" i="20"/>
  <c r="N3510" i="20"/>
  <c r="N3511" i="20"/>
  <c r="N3512" i="20"/>
  <c r="N3513" i="20"/>
  <c r="N3514" i="20"/>
  <c r="N3515" i="20"/>
  <c r="N3516" i="20"/>
  <c r="N3517" i="20"/>
  <c r="N3518" i="20"/>
  <c r="N3519" i="20"/>
  <c r="N3520" i="20"/>
  <c r="N3521" i="20"/>
  <c r="N3522" i="20"/>
  <c r="N3523" i="20"/>
  <c r="N3524" i="20"/>
  <c r="N3525" i="20"/>
  <c r="N3526" i="20"/>
  <c r="N3527" i="20"/>
  <c r="N3528" i="20"/>
  <c r="N3529" i="20"/>
  <c r="N3530" i="20"/>
  <c r="N3531" i="20"/>
  <c r="N3532" i="20"/>
  <c r="N3533" i="20"/>
  <c r="N3534" i="20"/>
  <c r="N3535" i="20"/>
  <c r="N3536" i="20"/>
  <c r="N3537" i="20"/>
  <c r="N3538" i="20"/>
  <c r="N3539" i="20"/>
  <c r="N3540" i="20"/>
  <c r="N3541" i="20"/>
  <c r="N3542" i="20"/>
  <c r="N3543" i="20"/>
  <c r="N3544" i="20"/>
  <c r="N3545" i="20"/>
  <c r="N3546" i="20"/>
  <c r="N3547" i="20"/>
  <c r="N3548" i="20"/>
  <c r="N3549" i="20"/>
  <c r="N3550" i="20"/>
  <c r="N3551" i="20"/>
  <c r="N3552" i="20"/>
  <c r="N3553" i="20"/>
  <c r="N3554" i="20"/>
  <c r="N3555" i="20"/>
  <c r="N3556" i="20"/>
  <c r="N3557" i="20"/>
  <c r="N3558" i="20"/>
  <c r="N3559" i="20"/>
  <c r="N3560" i="20"/>
  <c r="N3561" i="20"/>
  <c r="N3562" i="20"/>
  <c r="N3563" i="20"/>
  <c r="N3564" i="20"/>
  <c r="N3565" i="20"/>
  <c r="N3566" i="20"/>
  <c r="N3567" i="20"/>
  <c r="N3568" i="20"/>
  <c r="N3569" i="20"/>
  <c r="N3570" i="20"/>
  <c r="N3571" i="20"/>
  <c r="N3572" i="20"/>
  <c r="N3573" i="20"/>
  <c r="N3574" i="20"/>
  <c r="N3575" i="20"/>
  <c r="N3576" i="20"/>
  <c r="N3577" i="20"/>
  <c r="N3578" i="20"/>
  <c r="N3579" i="20"/>
  <c r="N3580" i="20"/>
  <c r="N3581" i="20"/>
  <c r="N3582" i="20"/>
  <c r="N3583" i="20"/>
  <c r="N3584" i="20"/>
  <c r="N3585" i="20"/>
  <c r="N3586" i="20"/>
  <c r="N3587" i="20"/>
  <c r="N3588" i="20"/>
  <c r="N3589" i="20"/>
  <c r="N3590" i="20"/>
  <c r="N3591" i="20"/>
  <c r="N3592" i="20"/>
  <c r="N3593" i="20"/>
  <c r="N3594" i="20"/>
  <c r="N3595" i="20"/>
  <c r="N3596" i="20"/>
  <c r="N3597" i="20"/>
  <c r="N3598" i="20"/>
  <c r="N3599" i="20"/>
  <c r="N3600" i="20"/>
  <c r="N3601" i="20"/>
  <c r="N3602" i="20"/>
  <c r="N3603" i="20"/>
  <c r="N3604" i="20"/>
  <c r="N3605" i="20"/>
  <c r="N3606" i="20"/>
  <c r="N3607" i="20"/>
  <c r="N3608" i="20"/>
  <c r="N3609" i="20"/>
  <c r="N3610" i="20"/>
  <c r="N3611" i="20"/>
  <c r="N3612" i="20"/>
  <c r="N3613" i="20"/>
  <c r="N3614" i="20"/>
  <c r="N3615" i="20"/>
  <c r="N3616" i="20"/>
  <c r="N3617" i="20"/>
  <c r="N3618" i="20"/>
  <c r="N3619" i="20"/>
  <c r="N3620" i="20"/>
  <c r="N3621" i="20"/>
  <c r="N3622" i="20"/>
  <c r="N3623" i="20"/>
  <c r="N3624" i="20"/>
  <c r="N3625" i="20"/>
  <c r="N3626" i="20"/>
  <c r="N3627" i="20"/>
  <c r="N3628" i="20"/>
  <c r="N3629" i="20"/>
  <c r="N3630" i="20"/>
  <c r="N3631" i="20"/>
  <c r="N3632" i="20"/>
  <c r="N3633" i="20"/>
  <c r="N3634" i="20"/>
  <c r="N3635" i="20"/>
  <c r="N3636" i="20"/>
  <c r="N3637" i="20"/>
  <c r="N3638" i="20"/>
  <c r="N3639" i="20"/>
  <c r="N3640" i="20"/>
  <c r="N3641" i="20"/>
  <c r="N3642" i="20"/>
  <c r="N3643" i="20"/>
  <c r="N3644" i="20"/>
  <c r="N3645" i="20"/>
  <c r="N3646" i="20"/>
  <c r="N3647" i="20"/>
  <c r="N3648" i="20"/>
  <c r="N3649" i="20"/>
  <c r="N3650" i="20"/>
  <c r="N3651" i="20"/>
  <c r="N3652" i="20"/>
  <c r="N3653" i="20"/>
  <c r="N3654" i="20"/>
  <c r="N3655" i="20"/>
  <c r="N3656" i="20"/>
  <c r="N3657" i="20"/>
  <c r="N3658" i="20"/>
  <c r="N3659" i="20"/>
  <c r="N3660" i="20"/>
  <c r="N3661" i="20"/>
  <c r="N3662" i="20"/>
  <c r="N3663" i="20"/>
  <c r="N3664" i="20"/>
  <c r="N3665" i="20"/>
  <c r="N3666" i="20"/>
  <c r="N3667" i="20"/>
  <c r="N3668" i="20"/>
  <c r="N3669" i="20"/>
  <c r="N3670" i="20"/>
  <c r="N3671" i="20"/>
  <c r="N3672" i="20"/>
  <c r="N3673" i="20"/>
  <c r="N3674" i="20"/>
  <c r="N3675" i="20"/>
  <c r="N3676" i="20"/>
  <c r="N3677" i="20"/>
  <c r="N3678" i="20"/>
  <c r="N3679" i="20"/>
  <c r="N3680" i="20"/>
  <c r="N3681" i="20"/>
  <c r="N3682" i="20"/>
  <c r="N3683" i="20"/>
  <c r="N3684" i="20"/>
  <c r="N3685" i="20"/>
  <c r="N3686" i="20"/>
  <c r="N3687" i="20"/>
  <c r="N3688" i="20"/>
  <c r="N3689" i="20"/>
  <c r="N3690" i="20"/>
  <c r="N3691" i="20"/>
  <c r="N3692" i="20"/>
  <c r="N3693" i="20"/>
  <c r="N3694" i="20"/>
  <c r="N3695" i="20"/>
  <c r="N3696" i="20"/>
  <c r="N3697" i="20"/>
  <c r="N3698" i="20"/>
  <c r="N3699" i="20"/>
  <c r="N3700" i="20"/>
  <c r="N3701" i="20"/>
  <c r="N3702" i="20"/>
  <c r="N3703" i="20"/>
  <c r="N3704" i="20"/>
  <c r="N3705" i="20"/>
  <c r="N3706" i="20"/>
  <c r="N3707" i="20"/>
  <c r="N3708" i="20"/>
  <c r="N3709" i="20"/>
  <c r="N3710" i="20"/>
  <c r="N3711" i="20"/>
  <c r="N3712" i="20"/>
  <c r="N3713" i="20"/>
  <c r="N3714" i="20"/>
  <c r="N3715" i="20"/>
  <c r="N3716" i="20"/>
  <c r="N3717" i="20"/>
  <c r="N3718" i="20"/>
  <c r="N3719" i="20"/>
  <c r="N3720" i="20"/>
  <c r="N3721" i="20"/>
  <c r="N3722" i="20"/>
  <c r="N3723" i="20"/>
  <c r="N3724" i="20"/>
  <c r="N3725" i="20"/>
  <c r="N3726" i="20"/>
  <c r="N3727" i="20"/>
  <c r="N3728" i="20"/>
  <c r="N3729" i="20"/>
  <c r="N3730" i="20"/>
  <c r="N3731" i="20"/>
  <c r="N3732" i="20"/>
  <c r="N3733" i="20"/>
  <c r="N3734" i="20"/>
  <c r="N3735" i="20"/>
  <c r="N3736" i="20"/>
  <c r="N3737" i="20"/>
  <c r="N3738" i="20"/>
  <c r="N3739" i="20"/>
  <c r="N3740" i="20"/>
  <c r="N3741" i="20"/>
  <c r="N3742" i="20"/>
  <c r="N3743" i="20"/>
  <c r="N3744" i="20"/>
  <c r="N3745" i="20"/>
  <c r="N3746" i="20"/>
  <c r="N3747" i="20"/>
  <c r="N3748" i="20"/>
  <c r="N3749" i="20"/>
  <c r="N3750" i="20"/>
  <c r="N3751" i="20"/>
  <c r="N3752" i="20"/>
  <c r="N3753" i="20"/>
  <c r="N3754" i="20"/>
  <c r="N3755" i="20"/>
  <c r="N3756" i="20"/>
  <c r="N3757" i="20"/>
  <c r="N3758" i="20"/>
  <c r="N3759" i="20"/>
  <c r="N3760" i="20"/>
  <c r="N3761" i="20"/>
  <c r="N3762" i="20"/>
  <c r="N3763" i="20"/>
  <c r="N3764" i="20"/>
  <c r="N3765" i="20"/>
  <c r="N3766" i="20"/>
  <c r="N3767" i="20"/>
  <c r="N3768" i="20"/>
  <c r="N3769" i="20"/>
  <c r="N3770" i="20"/>
  <c r="N3771" i="20"/>
  <c r="N3772" i="20"/>
  <c r="N3773" i="20"/>
  <c r="N3774" i="20"/>
  <c r="N3775" i="20"/>
  <c r="N3776" i="20"/>
  <c r="N3777" i="20"/>
  <c r="N3778" i="20"/>
  <c r="N3779" i="20"/>
  <c r="N3780" i="20"/>
  <c r="N3781" i="20"/>
  <c r="N3782" i="20"/>
  <c r="N3783" i="20"/>
  <c r="N3784" i="20"/>
  <c r="N3785" i="20"/>
  <c r="N3786" i="20"/>
  <c r="N3787" i="20"/>
  <c r="N3788" i="20"/>
  <c r="N3789" i="20"/>
  <c r="N3790" i="20"/>
  <c r="N3791" i="20"/>
  <c r="N3792" i="20"/>
  <c r="N3793" i="20"/>
  <c r="N3794" i="20"/>
  <c r="N3795" i="20"/>
  <c r="N3796" i="20"/>
  <c r="N3797" i="20"/>
  <c r="N3798" i="20"/>
  <c r="N3799" i="20"/>
  <c r="N3800" i="20"/>
  <c r="N3801" i="20"/>
  <c r="N3802" i="20"/>
  <c r="N3803" i="20"/>
  <c r="N3804" i="20"/>
  <c r="N3805" i="20"/>
  <c r="N3806" i="20"/>
  <c r="N3807" i="20"/>
  <c r="N3808" i="20"/>
  <c r="N3809" i="20"/>
  <c r="N3810" i="20"/>
  <c r="N3811" i="20"/>
  <c r="N3812" i="20"/>
  <c r="N3813" i="20"/>
  <c r="N3814" i="20"/>
  <c r="N3815" i="20"/>
  <c r="N3816" i="20"/>
  <c r="N3817" i="20"/>
  <c r="N3818" i="20"/>
  <c r="N3819" i="20"/>
  <c r="N3820" i="20"/>
  <c r="N3821" i="20"/>
  <c r="N3822" i="20"/>
  <c r="N3823" i="20"/>
  <c r="N3824" i="20"/>
  <c r="N3825" i="20"/>
  <c r="N3826" i="20"/>
  <c r="N3827" i="20"/>
  <c r="N3828" i="20"/>
  <c r="N3829" i="20"/>
  <c r="N3830" i="20"/>
  <c r="N3831" i="20"/>
  <c r="N3832" i="20"/>
  <c r="N3833" i="20"/>
  <c r="N3834" i="20"/>
  <c r="N3835" i="20"/>
  <c r="N3836" i="20"/>
  <c r="N3837" i="20"/>
  <c r="N3838" i="20"/>
  <c r="N3839" i="20"/>
  <c r="N3840" i="20"/>
  <c r="N3841" i="20"/>
  <c r="N3842" i="20"/>
  <c r="N3843" i="20"/>
  <c r="N3844" i="20"/>
  <c r="N3845" i="20"/>
  <c r="N3846" i="20"/>
  <c r="N3847" i="20"/>
  <c r="N3848" i="20"/>
  <c r="N3849" i="20"/>
  <c r="N3850" i="20"/>
  <c r="N3851" i="20"/>
  <c r="N3852" i="20"/>
  <c r="N3853" i="20"/>
  <c r="N3854" i="20"/>
  <c r="N3855" i="20"/>
  <c r="N3856" i="20"/>
  <c r="N3857" i="20"/>
  <c r="N3858" i="20"/>
  <c r="N3859" i="20"/>
  <c r="N3860" i="20"/>
  <c r="N3861" i="20"/>
  <c r="N3862" i="20"/>
  <c r="N3863" i="20"/>
  <c r="N3864" i="20"/>
  <c r="N3865" i="20"/>
  <c r="N3866" i="20"/>
  <c r="N3867" i="20"/>
  <c r="N3868" i="20"/>
  <c r="N3869" i="20"/>
  <c r="N3870" i="20"/>
  <c r="N3871" i="20"/>
  <c r="N3872" i="20"/>
  <c r="N3873" i="20"/>
  <c r="N3874" i="20"/>
  <c r="N3875" i="20"/>
  <c r="N3876" i="20"/>
  <c r="N3877" i="20"/>
  <c r="N3878" i="20"/>
  <c r="N3879" i="20"/>
  <c r="N3880" i="20"/>
  <c r="N3881" i="20"/>
  <c r="N3882" i="20"/>
  <c r="N3883" i="20"/>
  <c r="N3884" i="20"/>
  <c r="N3885" i="20"/>
  <c r="N3886" i="20"/>
  <c r="N3887" i="20"/>
  <c r="N3888" i="20"/>
  <c r="N3889" i="20"/>
  <c r="N3890" i="20"/>
  <c r="N3891" i="20"/>
  <c r="N3892" i="20"/>
  <c r="N3893" i="20"/>
  <c r="N3894" i="20"/>
  <c r="N3895" i="20"/>
  <c r="N3896" i="20"/>
  <c r="N3897" i="20"/>
  <c r="N3898" i="20"/>
  <c r="N3899" i="20"/>
  <c r="N3900" i="20"/>
  <c r="N3901" i="20"/>
  <c r="N3902" i="20"/>
  <c r="N3903" i="20"/>
  <c r="N3904" i="20"/>
  <c r="N3905" i="20"/>
  <c r="N3906" i="20"/>
  <c r="N3907" i="20"/>
  <c r="N3908" i="20"/>
  <c r="N3909" i="20"/>
  <c r="N3910" i="20"/>
  <c r="N3911" i="20"/>
  <c r="N3912" i="20"/>
  <c r="N3913" i="20"/>
  <c r="N3914" i="20"/>
  <c r="N3915" i="20"/>
  <c r="N3916" i="20"/>
  <c r="N3917" i="20"/>
  <c r="N3918" i="20"/>
  <c r="N3919" i="20"/>
  <c r="N3920" i="20"/>
  <c r="N3921" i="20"/>
  <c r="N3922" i="20"/>
  <c r="N3923" i="20"/>
  <c r="N3924" i="20"/>
  <c r="N3925" i="20"/>
  <c r="N3926" i="20"/>
  <c r="N3927" i="20"/>
  <c r="N3928" i="20"/>
  <c r="N3929" i="20"/>
  <c r="N3930" i="20"/>
  <c r="N3931" i="20"/>
  <c r="N3932" i="20"/>
  <c r="N3933" i="20"/>
  <c r="N3934" i="20"/>
  <c r="N3935" i="20"/>
  <c r="N3936" i="20"/>
  <c r="N3937" i="20"/>
  <c r="N3938" i="20"/>
  <c r="N3939" i="20"/>
  <c r="N3940" i="20"/>
  <c r="N3941" i="20"/>
  <c r="N3942" i="20"/>
  <c r="N3943" i="20"/>
  <c r="N3944" i="20"/>
  <c r="N3945" i="20"/>
  <c r="N3946" i="20"/>
  <c r="N3947" i="20"/>
  <c r="N3948" i="20"/>
  <c r="N3949" i="20"/>
  <c r="N3950" i="20"/>
  <c r="N3951" i="20"/>
  <c r="N3952" i="20"/>
  <c r="N3953" i="20"/>
  <c r="N3954" i="20"/>
  <c r="N3955" i="20"/>
  <c r="N3956" i="20"/>
  <c r="N3957" i="20"/>
  <c r="N3958" i="20"/>
  <c r="N3959" i="20"/>
  <c r="N3960" i="20"/>
  <c r="N3961" i="20"/>
  <c r="N3962" i="20"/>
  <c r="N3963" i="20"/>
  <c r="N3964" i="20"/>
  <c r="N3965" i="20"/>
  <c r="N3966" i="20"/>
  <c r="N3967" i="20"/>
  <c r="N3968" i="20"/>
  <c r="N3969" i="20"/>
  <c r="N3970" i="20"/>
  <c r="N3971" i="20"/>
  <c r="N3972" i="20"/>
  <c r="N3973" i="20"/>
  <c r="N3974" i="20"/>
  <c r="N3975" i="20"/>
  <c r="N3976" i="20"/>
  <c r="N3977" i="20"/>
  <c r="N3978" i="20"/>
  <c r="N3979" i="20"/>
  <c r="N3980" i="20"/>
  <c r="N3981" i="20"/>
  <c r="N3982" i="20"/>
  <c r="N3983" i="20"/>
  <c r="N3984" i="20"/>
  <c r="N3985" i="20"/>
  <c r="N3986" i="20"/>
  <c r="N3987" i="20"/>
  <c r="N3988" i="20"/>
  <c r="N3989" i="20"/>
  <c r="N3990" i="20"/>
  <c r="N3991" i="20"/>
  <c r="N3992" i="20"/>
  <c r="N3993" i="20"/>
  <c r="N3994" i="20"/>
  <c r="N3995" i="20"/>
  <c r="N3996" i="20"/>
  <c r="N3997" i="20"/>
  <c r="N3998" i="20"/>
  <c r="N3999" i="20"/>
  <c r="N4000" i="20"/>
  <c r="N4001" i="20"/>
  <c r="N4002" i="20"/>
  <c r="N4003" i="20"/>
  <c r="N4004" i="20"/>
  <c r="N4005" i="20"/>
  <c r="N4006" i="20"/>
  <c r="N4007" i="20"/>
  <c r="N4008" i="20"/>
  <c r="N4009" i="20"/>
  <c r="N4010" i="20"/>
  <c r="N4011" i="20"/>
  <c r="N4012" i="20"/>
  <c r="N4013" i="20"/>
  <c r="N4014" i="20"/>
  <c r="N4015" i="20"/>
  <c r="N4016" i="20"/>
  <c r="N4017" i="20"/>
  <c r="N4018" i="20"/>
  <c r="N4019" i="20"/>
  <c r="N4020" i="20"/>
  <c r="N4021" i="20"/>
  <c r="N4022" i="20"/>
  <c r="N4023" i="20"/>
  <c r="N4024" i="20"/>
  <c r="N4025" i="20"/>
  <c r="N4026" i="20"/>
  <c r="N4027" i="20"/>
  <c r="N4028" i="20"/>
  <c r="N4029" i="20"/>
  <c r="N4030" i="20"/>
  <c r="N4031" i="20"/>
  <c r="N4032" i="20"/>
  <c r="N4033" i="20"/>
  <c r="N4034" i="20"/>
  <c r="N4035" i="20"/>
  <c r="N4036" i="20"/>
  <c r="N4037" i="20"/>
  <c r="N4038" i="20"/>
  <c r="N4039" i="20"/>
  <c r="N4040" i="20"/>
  <c r="N4041" i="20"/>
  <c r="N4042" i="20"/>
  <c r="N4043" i="20"/>
  <c r="N4044" i="20"/>
  <c r="N4045" i="20"/>
  <c r="N4046" i="20"/>
  <c r="N4047" i="20"/>
  <c r="N4048" i="20"/>
  <c r="N4049" i="20"/>
  <c r="N4050" i="20"/>
  <c r="N4051" i="20"/>
  <c r="N4052" i="20"/>
  <c r="N4053" i="20"/>
  <c r="N4054" i="20"/>
  <c r="N4055" i="20"/>
  <c r="N4056" i="20"/>
  <c r="N4057" i="20"/>
  <c r="N4058" i="20"/>
  <c r="N4059" i="20"/>
  <c r="N4060" i="20"/>
  <c r="N4061" i="20"/>
  <c r="N4062" i="20"/>
  <c r="N4063" i="20"/>
  <c r="N4064" i="20"/>
  <c r="N4065" i="20"/>
  <c r="N4066" i="20"/>
  <c r="N4067" i="20"/>
  <c r="N4068" i="20"/>
  <c r="N4069" i="20"/>
  <c r="N4070" i="20"/>
  <c r="N4071" i="20"/>
  <c r="N4072" i="20"/>
  <c r="N4073" i="20"/>
  <c r="N4074" i="20"/>
  <c r="N4075" i="20"/>
  <c r="N4076" i="20"/>
  <c r="N4077" i="20"/>
  <c r="N4078" i="20"/>
  <c r="N4079" i="20"/>
  <c r="N4080" i="20"/>
  <c r="N4081" i="20"/>
  <c r="N4082" i="20"/>
  <c r="N4083" i="20"/>
  <c r="N4084" i="20"/>
  <c r="N4085" i="20"/>
  <c r="N4086" i="20"/>
  <c r="N4087" i="20"/>
  <c r="N4088" i="20"/>
  <c r="N4089" i="20"/>
  <c r="N4090" i="20"/>
  <c r="N4091" i="20"/>
  <c r="N4092" i="20"/>
  <c r="N4093" i="20"/>
  <c r="N4094" i="20"/>
  <c r="N4095" i="20"/>
  <c r="N4096" i="20"/>
  <c r="N4097" i="20"/>
  <c r="N4098" i="20"/>
  <c r="N4099" i="20"/>
  <c r="N4100" i="20"/>
  <c r="N4101" i="20"/>
  <c r="N4102" i="20"/>
  <c r="N4103" i="20"/>
  <c r="N4104" i="20"/>
  <c r="N4105" i="20"/>
  <c r="N4106" i="20"/>
  <c r="N4107" i="20"/>
  <c r="N4108" i="20"/>
  <c r="N4109" i="20"/>
  <c r="N4110" i="20"/>
  <c r="N4111" i="20"/>
  <c r="N4112" i="20"/>
  <c r="N4113" i="20"/>
  <c r="N4114" i="20"/>
  <c r="N4115" i="20"/>
  <c r="N4116" i="20"/>
  <c r="N4117" i="20"/>
  <c r="N4118" i="20"/>
  <c r="N4119" i="20"/>
  <c r="N4120" i="20"/>
  <c r="N4121" i="20"/>
  <c r="N4122" i="20"/>
  <c r="N4123" i="20"/>
  <c r="N4124" i="20"/>
  <c r="N4125" i="20"/>
  <c r="N4126" i="20"/>
  <c r="N4127" i="20"/>
  <c r="N4128" i="20"/>
  <c r="N4129" i="20"/>
  <c r="N4130" i="20"/>
  <c r="N4131" i="20"/>
  <c r="N4132" i="20"/>
  <c r="N4133" i="20"/>
  <c r="N4134" i="20"/>
  <c r="N4135" i="20"/>
  <c r="N4136" i="20"/>
  <c r="N4137" i="20"/>
  <c r="N4138" i="20"/>
  <c r="N4139" i="20"/>
  <c r="N4140" i="20"/>
  <c r="N4141" i="20"/>
  <c r="N4142" i="20"/>
  <c r="N4143" i="20"/>
  <c r="N4144" i="20"/>
  <c r="N4145" i="20"/>
  <c r="N4146" i="20"/>
  <c r="N4147" i="20"/>
  <c r="N4148" i="20"/>
  <c r="N4149" i="20"/>
  <c r="N4150" i="20"/>
  <c r="N4151" i="20"/>
  <c r="N4152" i="20"/>
  <c r="N4153" i="20"/>
  <c r="N4154" i="20"/>
  <c r="N4155" i="20"/>
  <c r="N4156" i="20"/>
  <c r="N4157" i="20"/>
  <c r="N4158" i="20"/>
  <c r="N4159" i="20"/>
  <c r="N4160" i="20"/>
  <c r="N4161" i="20"/>
  <c r="N4162" i="20"/>
  <c r="N4163" i="20"/>
  <c r="N4164" i="20"/>
  <c r="N4165" i="20"/>
  <c r="N4166" i="20"/>
  <c r="N4167" i="20"/>
  <c r="N4168" i="20"/>
  <c r="N4169" i="20"/>
  <c r="N4170" i="20"/>
  <c r="N4171" i="20"/>
  <c r="N4172" i="20"/>
  <c r="N4173" i="20"/>
  <c r="N4174" i="20"/>
  <c r="N4175" i="20"/>
  <c r="N4176" i="20"/>
  <c r="N4177" i="20"/>
  <c r="N4178" i="20"/>
  <c r="N4179" i="20"/>
  <c r="N4180" i="20"/>
  <c r="N4181" i="20"/>
  <c r="N4182" i="20"/>
  <c r="N4183" i="20"/>
  <c r="N4184" i="20"/>
  <c r="N4185" i="20"/>
  <c r="N4186" i="20"/>
  <c r="N4187" i="20"/>
  <c r="N4188" i="20"/>
  <c r="N4189" i="20"/>
  <c r="N4190" i="20"/>
  <c r="N4191" i="20"/>
  <c r="N4192" i="20"/>
  <c r="N4193" i="20"/>
  <c r="N4194" i="20"/>
  <c r="N4195" i="20"/>
  <c r="N4196" i="20"/>
  <c r="N4197" i="20"/>
  <c r="N4198" i="20"/>
  <c r="N4199" i="20"/>
  <c r="N4200" i="20"/>
  <c r="N4201" i="20"/>
  <c r="N4202" i="20"/>
  <c r="N4203" i="20"/>
  <c r="N4204" i="20"/>
  <c r="N4205" i="20"/>
  <c r="N4206" i="20"/>
  <c r="N4207" i="20"/>
  <c r="N4208" i="20"/>
  <c r="N4209" i="20"/>
  <c r="N4210" i="20"/>
  <c r="N4211" i="20"/>
  <c r="N4212" i="20"/>
  <c r="N4213" i="20"/>
  <c r="N4214" i="20"/>
  <c r="N4215" i="20"/>
  <c r="N4216" i="20"/>
  <c r="N4217" i="20"/>
  <c r="N4218" i="20"/>
  <c r="N4219" i="20"/>
  <c r="N4220" i="20"/>
  <c r="N4221" i="20"/>
  <c r="N4222" i="20"/>
  <c r="N4223" i="20"/>
  <c r="N4224" i="20"/>
  <c r="N4225" i="20"/>
  <c r="N4226" i="20"/>
  <c r="N4227" i="20"/>
  <c r="N4228" i="20"/>
  <c r="N4229" i="20"/>
  <c r="N4230" i="20"/>
  <c r="N4231" i="20"/>
  <c r="N4232" i="20"/>
  <c r="N4233" i="20"/>
  <c r="N4234" i="20"/>
  <c r="N4235" i="20"/>
  <c r="N4236" i="20"/>
  <c r="N4237" i="20"/>
  <c r="N4238" i="20"/>
  <c r="N4239" i="20"/>
  <c r="N4240" i="20"/>
  <c r="N4241" i="20"/>
  <c r="N4242" i="20"/>
  <c r="N4243" i="20"/>
  <c r="N4244" i="20"/>
  <c r="N4245" i="20"/>
  <c r="N4246" i="20"/>
  <c r="N4247" i="20"/>
  <c r="N4248" i="20"/>
  <c r="N4249" i="20"/>
  <c r="N4250" i="20"/>
  <c r="N4251" i="20"/>
  <c r="N4252" i="20"/>
  <c r="N4253" i="20"/>
  <c r="N4254" i="20"/>
  <c r="N4255" i="20"/>
  <c r="N4256" i="20"/>
  <c r="N4257" i="20"/>
  <c r="N4258" i="20"/>
  <c r="N4259" i="20"/>
  <c r="N4260" i="20"/>
  <c r="N4261" i="20"/>
  <c r="N4262" i="20"/>
  <c r="N4263" i="20"/>
  <c r="N4264" i="20"/>
  <c r="N4265" i="20"/>
  <c r="N4266" i="20"/>
  <c r="N4267" i="20"/>
  <c r="N4268" i="20"/>
  <c r="N4269" i="20"/>
  <c r="N4270" i="20"/>
  <c r="N4271" i="20"/>
  <c r="N4272" i="20"/>
  <c r="N4273" i="20"/>
  <c r="N4274" i="20"/>
  <c r="N4275" i="20"/>
  <c r="N4276" i="20"/>
  <c r="N4277" i="20"/>
  <c r="N4278" i="20"/>
  <c r="N4279" i="20"/>
  <c r="N4280" i="20"/>
  <c r="N4281" i="20"/>
  <c r="N4282" i="20"/>
  <c r="N4283" i="20"/>
  <c r="N4284" i="20"/>
  <c r="N4285" i="20"/>
  <c r="N4286" i="20"/>
  <c r="N4287" i="20"/>
  <c r="N4288" i="20"/>
  <c r="N4289" i="20"/>
  <c r="N4290" i="20"/>
  <c r="N4291" i="20"/>
  <c r="N4292" i="20"/>
  <c r="N4293" i="20"/>
  <c r="N4294" i="20"/>
  <c r="N4295" i="20"/>
  <c r="N4296" i="20"/>
  <c r="N4297" i="20"/>
  <c r="N4298" i="20"/>
  <c r="N4299" i="20"/>
  <c r="N4300" i="20"/>
  <c r="N4301" i="20"/>
  <c r="N4302" i="20"/>
  <c r="N4303" i="20"/>
  <c r="N4304" i="20"/>
  <c r="N4305" i="20"/>
  <c r="N4306" i="20"/>
  <c r="N4307" i="20"/>
  <c r="N4308" i="20"/>
  <c r="N4309" i="20"/>
  <c r="N4310" i="20"/>
  <c r="N4311" i="20"/>
  <c r="N4312" i="20"/>
  <c r="N4313" i="20"/>
  <c r="N4314" i="20"/>
  <c r="N4315" i="20"/>
  <c r="N4316" i="20"/>
  <c r="N4317" i="20"/>
  <c r="N4318" i="20"/>
  <c r="N4319" i="20"/>
  <c r="N4320" i="20"/>
  <c r="N4321" i="20"/>
  <c r="N4322" i="20"/>
  <c r="N4323" i="20"/>
  <c r="N4324" i="20"/>
  <c r="N4325" i="20"/>
  <c r="N4326" i="20"/>
  <c r="N4327" i="20"/>
  <c r="N4328" i="20"/>
  <c r="N4329" i="20"/>
  <c r="N4330" i="20"/>
  <c r="N4331" i="20"/>
  <c r="N4332" i="20"/>
  <c r="N4333" i="20"/>
  <c r="N4334" i="20"/>
  <c r="N4335" i="20"/>
  <c r="N4336" i="20"/>
  <c r="N4337" i="20"/>
  <c r="N4338" i="20"/>
  <c r="N4339" i="20"/>
  <c r="N4340" i="20"/>
  <c r="N4341" i="20"/>
  <c r="N4342" i="20"/>
  <c r="N4343" i="20"/>
  <c r="N4344" i="20"/>
  <c r="N4345" i="20"/>
  <c r="N4346" i="20"/>
  <c r="N4347" i="20"/>
  <c r="N4348" i="20"/>
  <c r="N4349" i="20"/>
  <c r="N4350" i="20"/>
  <c r="N4351" i="20"/>
  <c r="N4352" i="20"/>
  <c r="N4353" i="20"/>
  <c r="N4354" i="20"/>
  <c r="N4355" i="20"/>
  <c r="N4356" i="20"/>
  <c r="N4357" i="20"/>
  <c r="N4358" i="20"/>
  <c r="N4359" i="20"/>
  <c r="N4360" i="20"/>
  <c r="N4361" i="20"/>
  <c r="N4362" i="20"/>
  <c r="N4363" i="20"/>
  <c r="N4364" i="20"/>
  <c r="N4365" i="20"/>
  <c r="N4366" i="20"/>
  <c r="N4367" i="20"/>
  <c r="N4368" i="20"/>
  <c r="N4369" i="20"/>
  <c r="N4370" i="20"/>
  <c r="N4371" i="20"/>
  <c r="N4372" i="20"/>
  <c r="N4373" i="20"/>
  <c r="N4374" i="20"/>
  <c r="N4375" i="20"/>
  <c r="N4376" i="20"/>
  <c r="N4377" i="20"/>
  <c r="N4378" i="20"/>
  <c r="N4379" i="20"/>
  <c r="N4380" i="20"/>
  <c r="N4381" i="20"/>
  <c r="N4382" i="20"/>
  <c r="N4383" i="20"/>
  <c r="N4384" i="20"/>
  <c r="N4385" i="20"/>
  <c r="N4386" i="20"/>
  <c r="N4387" i="20"/>
  <c r="N4388" i="20"/>
  <c r="N4389" i="20"/>
  <c r="N4390" i="20"/>
  <c r="N4391" i="20"/>
  <c r="N4392" i="20"/>
  <c r="N4393" i="20"/>
  <c r="N4394" i="20"/>
  <c r="N4395" i="20"/>
  <c r="N4396" i="20"/>
  <c r="N4397" i="20"/>
  <c r="N4398" i="20"/>
  <c r="N4399" i="20"/>
  <c r="N4400" i="20"/>
  <c r="N4401" i="20"/>
  <c r="N4402" i="20"/>
  <c r="N4403" i="20"/>
  <c r="N4404" i="20"/>
  <c r="N4405" i="20"/>
  <c r="N4406" i="20"/>
  <c r="N4407" i="20"/>
  <c r="N4408" i="20"/>
  <c r="N4409" i="20"/>
  <c r="N4410" i="20"/>
  <c r="N4411" i="20"/>
  <c r="N4412" i="20"/>
  <c r="N4413" i="20"/>
  <c r="N4414" i="20"/>
  <c r="N4415" i="20"/>
  <c r="N4416" i="20"/>
  <c r="N4417" i="20"/>
  <c r="N4418" i="20"/>
  <c r="N4419" i="20"/>
  <c r="N4420" i="20"/>
  <c r="N4421" i="20"/>
  <c r="N4422" i="20"/>
  <c r="N4423" i="20"/>
  <c r="N4424" i="20"/>
  <c r="N4425" i="20"/>
  <c r="N4426" i="20"/>
  <c r="N4427" i="20"/>
  <c r="N4428" i="20"/>
  <c r="N4429" i="20"/>
  <c r="N4430" i="20"/>
  <c r="N4431" i="20"/>
  <c r="N4432" i="20"/>
  <c r="N4433" i="20"/>
  <c r="N4434" i="20"/>
  <c r="N4435" i="20"/>
  <c r="N4436" i="20"/>
  <c r="N4437" i="20"/>
  <c r="N4438" i="20"/>
  <c r="N4439" i="20"/>
  <c r="N4440" i="20"/>
  <c r="N4441" i="20"/>
  <c r="N4442" i="20"/>
  <c r="N4443" i="20"/>
  <c r="N4444" i="20"/>
  <c r="N4445" i="20"/>
  <c r="N4446" i="20"/>
  <c r="N4447" i="20"/>
  <c r="N4448" i="20"/>
  <c r="N4449" i="20"/>
  <c r="N4450" i="20"/>
  <c r="N4451" i="20"/>
  <c r="N4452" i="20"/>
  <c r="N4453" i="20"/>
  <c r="N4454" i="20"/>
  <c r="N4455" i="20"/>
  <c r="N4456" i="20"/>
  <c r="N4457" i="20"/>
  <c r="N4458" i="20"/>
  <c r="N4459" i="20"/>
  <c r="N4460" i="20"/>
  <c r="N4461" i="20"/>
  <c r="N4462" i="20"/>
  <c r="N4463" i="20"/>
  <c r="N4464" i="20"/>
  <c r="N4465" i="20"/>
  <c r="N4466" i="20"/>
  <c r="N4467" i="20"/>
  <c r="N4468" i="20"/>
  <c r="N4469" i="20"/>
  <c r="N4470" i="20"/>
  <c r="N4471" i="20"/>
  <c r="N4472" i="20"/>
  <c r="N4473" i="20"/>
  <c r="N4474" i="20"/>
  <c r="N4475" i="20"/>
  <c r="N4476" i="20"/>
  <c r="N4477" i="20"/>
  <c r="N4478" i="20"/>
  <c r="N4479" i="20"/>
  <c r="N4480" i="20"/>
  <c r="N4481" i="20"/>
  <c r="N4482" i="20"/>
  <c r="N4483" i="20"/>
  <c r="N4484" i="20"/>
  <c r="N4485" i="20"/>
  <c r="N4486" i="20"/>
  <c r="N4487" i="20"/>
  <c r="N4488" i="20"/>
  <c r="N4489" i="20"/>
  <c r="N4490" i="20"/>
  <c r="N4491" i="20"/>
  <c r="N4492" i="20"/>
  <c r="N4493" i="20"/>
  <c r="N4494" i="20"/>
  <c r="N4495" i="20"/>
  <c r="N4496" i="20"/>
  <c r="N4497" i="20"/>
  <c r="N4498" i="20"/>
  <c r="N4499" i="20"/>
  <c r="N4500" i="20"/>
  <c r="N4501" i="20"/>
  <c r="N4502" i="20"/>
  <c r="N4503" i="20"/>
  <c r="N4504" i="20"/>
  <c r="N4505" i="20"/>
  <c r="N4506" i="20"/>
  <c r="N4507" i="20"/>
  <c r="N4508" i="20"/>
  <c r="N4509" i="20"/>
  <c r="N4510" i="20"/>
  <c r="N4511" i="20"/>
  <c r="N4512" i="20"/>
  <c r="N4513" i="20"/>
  <c r="N4514" i="20"/>
  <c r="N4515" i="20"/>
  <c r="N4516" i="20"/>
  <c r="N4517" i="20"/>
  <c r="N4518" i="20"/>
  <c r="N4519" i="20"/>
  <c r="N4520" i="20"/>
  <c r="N4521" i="20"/>
  <c r="N4522" i="20"/>
  <c r="N4523" i="20"/>
  <c r="N4524" i="20"/>
  <c r="N4525" i="20"/>
  <c r="N4526" i="20"/>
  <c r="N4527" i="20"/>
  <c r="N4528" i="20"/>
  <c r="N4529" i="20"/>
  <c r="N4530" i="20"/>
  <c r="N4531" i="20"/>
  <c r="N4532" i="20"/>
  <c r="N4533" i="20"/>
  <c r="N4534" i="20"/>
  <c r="N4535" i="20"/>
  <c r="N4536" i="20"/>
  <c r="N4537" i="20"/>
  <c r="N4538" i="20"/>
  <c r="N4539" i="20"/>
  <c r="N4540" i="20"/>
  <c r="N4541" i="20"/>
  <c r="N4542" i="20"/>
  <c r="N4543" i="20"/>
  <c r="N4544" i="20"/>
  <c r="N4545" i="20"/>
  <c r="N4546" i="20"/>
  <c r="N4547" i="20"/>
  <c r="N4548" i="20"/>
  <c r="N4549" i="20"/>
  <c r="N4550" i="20"/>
  <c r="N4551" i="20"/>
  <c r="N4552" i="20"/>
  <c r="N4553" i="20"/>
  <c r="N4554" i="20"/>
  <c r="N4555" i="20"/>
  <c r="N4556" i="20"/>
  <c r="N4557" i="20"/>
  <c r="N4558" i="20"/>
  <c r="N4559" i="20"/>
  <c r="N4560" i="20"/>
  <c r="N4561" i="20"/>
  <c r="N4562" i="20"/>
  <c r="N4563" i="20"/>
  <c r="N4564" i="20"/>
  <c r="N4565" i="20"/>
  <c r="N4566" i="20"/>
  <c r="N4567" i="20"/>
  <c r="N4568" i="20"/>
  <c r="N4569" i="20"/>
  <c r="N4570" i="20"/>
  <c r="N4571" i="20"/>
  <c r="N4572" i="20"/>
  <c r="N4573" i="20"/>
  <c r="N4574" i="20"/>
  <c r="N4575" i="20"/>
  <c r="N4576" i="20"/>
  <c r="N4577" i="20"/>
  <c r="N4578" i="20"/>
  <c r="N4579" i="20"/>
  <c r="N4580" i="20"/>
  <c r="N4581" i="20"/>
  <c r="N4582" i="20"/>
  <c r="N4583" i="20"/>
  <c r="N4584" i="20"/>
  <c r="N4585" i="20"/>
  <c r="N4586" i="20"/>
  <c r="N4587" i="20"/>
  <c r="N4588" i="20"/>
  <c r="N4589" i="20"/>
  <c r="N4590" i="20"/>
  <c r="N4591" i="20"/>
  <c r="N4592" i="20"/>
  <c r="N4593" i="20"/>
  <c r="N4594" i="20"/>
  <c r="N4595" i="20"/>
  <c r="N4596" i="20"/>
  <c r="N4597" i="20"/>
  <c r="N4598" i="20"/>
  <c r="N4599" i="20"/>
  <c r="N4600" i="20"/>
  <c r="N4601" i="20"/>
  <c r="N4602" i="20"/>
  <c r="N4603" i="20"/>
  <c r="N4604" i="20"/>
  <c r="N4605" i="20"/>
  <c r="N4606" i="20"/>
  <c r="N4607" i="20"/>
  <c r="N4608" i="20"/>
  <c r="N4609" i="20"/>
  <c r="N4610" i="20"/>
  <c r="N4611" i="20"/>
  <c r="N4612" i="20"/>
  <c r="N4613" i="20"/>
  <c r="N4614" i="20"/>
  <c r="N4615" i="20"/>
  <c r="N4616" i="20"/>
  <c r="N4617" i="20"/>
  <c r="N4618" i="20"/>
  <c r="N4619" i="20"/>
  <c r="N4620" i="20"/>
  <c r="N4621" i="20"/>
  <c r="N4622" i="20"/>
  <c r="N4623" i="20"/>
  <c r="N4624" i="20"/>
  <c r="N4625" i="20"/>
  <c r="N4626" i="20"/>
  <c r="N4627" i="20"/>
  <c r="N4628" i="20"/>
  <c r="N4629" i="20"/>
  <c r="N4630" i="20"/>
  <c r="N4631" i="20"/>
  <c r="N4632" i="20"/>
  <c r="N4633" i="20"/>
  <c r="N4634" i="20"/>
  <c r="N4635" i="20"/>
  <c r="N4636" i="20"/>
  <c r="N4637" i="20"/>
  <c r="N4638" i="20"/>
  <c r="N4639" i="20"/>
  <c r="N4640" i="20"/>
  <c r="N4641" i="20"/>
  <c r="N4642" i="20"/>
  <c r="N4643" i="20"/>
  <c r="N4644" i="20"/>
  <c r="N4645" i="20"/>
  <c r="N4646" i="20"/>
  <c r="N4647" i="20"/>
  <c r="N4648" i="20"/>
  <c r="N4649" i="20"/>
  <c r="N4650" i="20"/>
  <c r="N4651" i="20"/>
  <c r="N4652" i="20"/>
  <c r="N4653" i="20"/>
  <c r="N4654" i="20"/>
  <c r="N4655" i="20"/>
  <c r="N4656" i="20"/>
  <c r="N4657" i="20"/>
  <c r="N4658" i="20"/>
  <c r="N4659" i="20"/>
  <c r="N4660" i="20"/>
  <c r="N4661" i="20"/>
  <c r="N4662" i="20"/>
  <c r="N4663" i="20"/>
  <c r="N4664" i="20"/>
  <c r="N4665" i="20"/>
  <c r="N4666" i="20"/>
  <c r="N4667" i="20"/>
  <c r="N4668" i="20"/>
  <c r="N4669" i="20"/>
  <c r="N4670" i="20"/>
  <c r="N4671" i="20"/>
  <c r="N4672" i="20"/>
  <c r="N4673" i="20"/>
  <c r="N4674" i="20"/>
  <c r="N4675" i="20"/>
  <c r="N4676" i="20"/>
  <c r="N4677" i="20"/>
  <c r="N4678" i="20"/>
  <c r="N4679" i="20"/>
  <c r="N4680" i="20"/>
  <c r="N4681" i="20"/>
  <c r="N4682" i="20"/>
  <c r="N4683" i="20"/>
  <c r="N4684" i="20"/>
  <c r="N4685" i="20"/>
  <c r="N4686" i="20"/>
  <c r="N4687" i="20"/>
  <c r="N4688" i="20"/>
  <c r="N4689" i="20"/>
  <c r="N4690" i="20"/>
  <c r="N4691" i="20"/>
  <c r="N4692" i="20"/>
  <c r="N4693" i="20"/>
  <c r="N4694" i="20"/>
  <c r="N4695" i="20"/>
  <c r="N4696" i="20"/>
  <c r="N4697" i="20"/>
  <c r="N4698" i="20"/>
  <c r="N4699" i="20"/>
  <c r="N4700" i="20"/>
  <c r="N4701" i="20"/>
  <c r="N4702" i="20"/>
  <c r="N4703" i="20"/>
  <c r="N4704" i="20"/>
  <c r="N4705" i="20"/>
  <c r="N4706" i="20"/>
  <c r="N4707" i="20"/>
  <c r="N4708" i="20"/>
  <c r="N4709" i="20"/>
  <c r="N4710" i="20"/>
  <c r="N4711" i="20"/>
  <c r="N4712" i="20"/>
  <c r="N4713" i="20"/>
  <c r="N4714" i="20"/>
  <c r="N4715" i="20"/>
  <c r="N4716" i="20"/>
  <c r="N4717" i="20"/>
  <c r="N4718" i="20"/>
  <c r="N4719" i="20"/>
  <c r="N4720" i="20"/>
  <c r="N4721" i="20"/>
  <c r="N4722" i="20"/>
  <c r="N4723" i="20"/>
  <c r="N4724" i="20"/>
  <c r="N4725" i="20"/>
  <c r="N4726" i="20"/>
  <c r="N4727" i="20"/>
  <c r="N4728" i="20"/>
  <c r="N4729" i="20"/>
  <c r="N4730" i="20"/>
  <c r="N4731" i="20"/>
  <c r="N4732" i="20"/>
  <c r="N4733" i="20"/>
  <c r="N4734" i="20"/>
  <c r="N4735" i="20"/>
  <c r="N4736" i="20"/>
  <c r="N4737" i="20"/>
  <c r="N4738" i="20"/>
  <c r="N4739" i="20"/>
  <c r="N4740" i="20"/>
  <c r="N4741" i="20"/>
  <c r="N4742" i="20"/>
  <c r="N4743" i="20"/>
  <c r="N4744" i="20"/>
  <c r="N4745" i="20"/>
  <c r="N4746" i="20"/>
  <c r="N4747" i="20"/>
  <c r="N4748" i="20"/>
  <c r="N4749" i="20"/>
  <c r="N4750" i="20"/>
  <c r="N4751" i="20"/>
  <c r="N4752" i="20"/>
  <c r="N4753" i="20"/>
  <c r="N4754" i="20"/>
  <c r="N4755" i="20"/>
  <c r="N4756" i="20"/>
  <c r="N4757" i="20"/>
  <c r="N4758" i="20"/>
  <c r="N4759" i="20"/>
  <c r="N4760" i="20"/>
  <c r="N4761" i="20"/>
  <c r="N4762" i="20"/>
  <c r="N4763" i="20"/>
  <c r="N4764" i="20"/>
  <c r="N4765" i="20"/>
  <c r="N4766" i="20"/>
  <c r="N4767" i="20"/>
  <c r="N4768" i="20"/>
  <c r="N4769" i="20"/>
  <c r="N4770" i="20"/>
  <c r="N4771" i="20"/>
  <c r="N4772" i="20"/>
  <c r="N4773" i="20"/>
  <c r="N4774" i="20"/>
  <c r="N4775" i="20"/>
  <c r="N4776" i="20"/>
  <c r="N4777" i="20"/>
  <c r="N4778" i="20"/>
  <c r="N4779" i="20"/>
  <c r="N4780" i="20"/>
  <c r="N4781" i="20"/>
  <c r="M4781" i="20"/>
  <c r="L4781" i="20"/>
  <c r="M4780" i="20"/>
  <c r="L4780" i="20"/>
  <c r="M4779" i="20"/>
  <c r="L4779" i="20"/>
  <c r="P4779" i="20" s="1"/>
  <c r="M4778" i="20"/>
  <c r="L4778" i="20"/>
  <c r="M4777" i="20"/>
  <c r="L4777" i="20"/>
  <c r="M4776" i="20"/>
  <c r="L4776" i="20"/>
  <c r="M4775" i="20"/>
  <c r="L4775" i="20"/>
  <c r="P4775" i="20" s="1"/>
  <c r="M4774" i="20"/>
  <c r="L4774" i="20"/>
  <c r="M4773" i="20"/>
  <c r="L4773" i="20"/>
  <c r="M4772" i="20"/>
  <c r="L4772" i="20"/>
  <c r="M4771" i="20"/>
  <c r="L4771" i="20"/>
  <c r="P4771" i="20" s="1"/>
  <c r="M4770" i="20"/>
  <c r="L4770" i="20"/>
  <c r="M4769" i="20"/>
  <c r="L4769" i="20"/>
  <c r="M4768" i="20"/>
  <c r="L4768" i="20"/>
  <c r="M4767" i="20"/>
  <c r="L4767" i="20"/>
  <c r="P4767" i="20" s="1"/>
  <c r="M4766" i="20"/>
  <c r="L4766" i="20"/>
  <c r="M4765" i="20"/>
  <c r="L4765" i="20"/>
  <c r="M4764" i="20"/>
  <c r="L4764" i="20"/>
  <c r="M4763" i="20"/>
  <c r="L4763" i="20"/>
  <c r="P4763" i="20" s="1"/>
  <c r="M4762" i="20"/>
  <c r="L4762" i="20"/>
  <c r="M4761" i="20"/>
  <c r="L4761" i="20"/>
  <c r="M4760" i="20"/>
  <c r="L4760" i="20"/>
  <c r="M4759" i="20"/>
  <c r="L4759" i="20"/>
  <c r="P4759" i="20" s="1"/>
  <c r="M4758" i="20"/>
  <c r="L4758" i="20"/>
  <c r="M4757" i="20"/>
  <c r="L4757" i="20"/>
  <c r="M4756" i="20"/>
  <c r="L4756" i="20"/>
  <c r="M4755" i="20"/>
  <c r="L4755" i="20"/>
  <c r="P4755" i="20" s="1"/>
  <c r="M4754" i="20"/>
  <c r="L4754" i="20"/>
  <c r="M4753" i="20"/>
  <c r="L4753" i="20"/>
  <c r="M4752" i="20"/>
  <c r="L4752" i="20"/>
  <c r="M4751" i="20"/>
  <c r="L4751" i="20"/>
  <c r="P4751" i="20" s="1"/>
  <c r="M4750" i="20"/>
  <c r="L4750" i="20"/>
  <c r="M4749" i="20"/>
  <c r="L4749" i="20"/>
  <c r="M4748" i="20"/>
  <c r="L4748" i="20"/>
  <c r="M4747" i="20"/>
  <c r="L4747" i="20"/>
  <c r="P4747" i="20" s="1"/>
  <c r="M4746" i="20"/>
  <c r="L4746" i="20"/>
  <c r="M4745" i="20"/>
  <c r="L4745" i="20"/>
  <c r="M4744" i="20"/>
  <c r="L4744" i="20"/>
  <c r="M4743" i="20"/>
  <c r="L4743" i="20"/>
  <c r="P4743" i="20" s="1"/>
  <c r="M4742" i="20"/>
  <c r="L4742" i="20"/>
  <c r="M4741" i="20"/>
  <c r="L4741" i="20"/>
  <c r="M4740" i="20"/>
  <c r="L4740" i="20"/>
  <c r="M4739" i="20"/>
  <c r="L4739" i="20"/>
  <c r="P4739" i="20" s="1"/>
  <c r="M4738" i="20"/>
  <c r="L4738" i="20"/>
  <c r="M4737" i="20"/>
  <c r="L4737" i="20"/>
  <c r="M4736" i="20"/>
  <c r="L4736" i="20"/>
  <c r="M4735" i="20"/>
  <c r="L4735" i="20"/>
  <c r="P4735" i="20" s="1"/>
  <c r="M4734" i="20"/>
  <c r="L4734" i="20"/>
  <c r="M4733" i="20"/>
  <c r="L4733" i="20"/>
  <c r="M4732" i="20"/>
  <c r="L4732" i="20"/>
  <c r="M4731" i="20"/>
  <c r="L4731" i="20"/>
  <c r="P4731" i="20" s="1"/>
  <c r="M4730" i="20"/>
  <c r="L4730" i="20"/>
  <c r="M4729" i="20"/>
  <c r="L4729" i="20"/>
  <c r="M4728" i="20"/>
  <c r="L4728" i="20"/>
  <c r="M4727" i="20"/>
  <c r="L4727" i="20"/>
  <c r="P4727" i="20" s="1"/>
  <c r="M4726" i="20"/>
  <c r="L4726" i="20"/>
  <c r="M4725" i="20"/>
  <c r="L4725" i="20"/>
  <c r="M4724" i="20"/>
  <c r="L4724" i="20"/>
  <c r="M4723" i="20"/>
  <c r="L4723" i="20"/>
  <c r="P4723" i="20" s="1"/>
  <c r="M4722" i="20"/>
  <c r="L4722" i="20"/>
  <c r="M4721" i="20"/>
  <c r="L4721" i="20"/>
  <c r="M4720" i="20"/>
  <c r="L4720" i="20"/>
  <c r="M4719" i="20"/>
  <c r="L4719" i="20"/>
  <c r="P4719" i="20" s="1"/>
  <c r="M4718" i="20"/>
  <c r="L4718" i="20"/>
  <c r="M4717" i="20"/>
  <c r="L4717" i="20"/>
  <c r="M4716" i="20"/>
  <c r="L4716" i="20"/>
  <c r="M4715" i="20"/>
  <c r="L4715" i="20"/>
  <c r="P4715" i="20" s="1"/>
  <c r="M4714" i="20"/>
  <c r="L4714" i="20"/>
  <c r="M4713" i="20"/>
  <c r="L4713" i="20"/>
  <c r="M4712" i="20"/>
  <c r="L4712" i="20"/>
  <c r="M4711" i="20"/>
  <c r="L4711" i="20"/>
  <c r="P4711" i="20" s="1"/>
  <c r="M4710" i="20"/>
  <c r="L4710" i="20"/>
  <c r="M4709" i="20"/>
  <c r="L4709" i="20"/>
  <c r="M4708" i="20"/>
  <c r="L4708" i="20"/>
  <c r="M4707" i="20"/>
  <c r="L4707" i="20"/>
  <c r="P4707" i="20" s="1"/>
  <c r="M4706" i="20"/>
  <c r="L4706" i="20"/>
  <c r="M4705" i="20"/>
  <c r="L4705" i="20"/>
  <c r="M4704" i="20"/>
  <c r="L4704" i="20"/>
  <c r="M4703" i="20"/>
  <c r="L4703" i="20"/>
  <c r="P4703" i="20" s="1"/>
  <c r="M4702" i="20"/>
  <c r="L4702" i="20"/>
  <c r="M4701" i="20"/>
  <c r="L4701" i="20"/>
  <c r="M4700" i="20"/>
  <c r="L4700" i="20"/>
  <c r="M4699" i="20"/>
  <c r="L4699" i="20"/>
  <c r="P4699" i="20" s="1"/>
  <c r="M4698" i="20"/>
  <c r="L4698" i="20"/>
  <c r="M4697" i="20"/>
  <c r="L4697" i="20"/>
  <c r="M4696" i="20"/>
  <c r="L4696" i="20"/>
  <c r="M4695" i="20"/>
  <c r="L4695" i="20"/>
  <c r="P4695" i="20" s="1"/>
  <c r="M4694" i="20"/>
  <c r="L4694" i="20"/>
  <c r="M4693" i="20"/>
  <c r="L4693" i="20"/>
  <c r="M4692" i="20"/>
  <c r="L4692" i="20"/>
  <c r="M4691" i="20"/>
  <c r="L4691" i="20"/>
  <c r="P4691" i="20" s="1"/>
  <c r="M4690" i="20"/>
  <c r="L4690" i="20"/>
  <c r="M4689" i="20"/>
  <c r="L4689" i="20"/>
  <c r="M4688" i="20"/>
  <c r="L4688" i="20"/>
  <c r="M4687" i="20"/>
  <c r="L4687" i="20"/>
  <c r="P4687" i="20" s="1"/>
  <c r="M4686" i="20"/>
  <c r="L4686" i="20"/>
  <c r="M4685" i="20"/>
  <c r="L4685" i="20"/>
  <c r="M4684" i="20"/>
  <c r="L4684" i="20"/>
  <c r="M4683" i="20"/>
  <c r="L4683" i="20"/>
  <c r="P4683" i="20" s="1"/>
  <c r="M4682" i="20"/>
  <c r="L4682" i="20"/>
  <c r="M4681" i="20"/>
  <c r="L4681" i="20"/>
  <c r="M4680" i="20"/>
  <c r="L4680" i="20"/>
  <c r="M4679" i="20"/>
  <c r="L4679" i="20"/>
  <c r="P4679" i="20" s="1"/>
  <c r="M4678" i="20"/>
  <c r="L4678" i="20"/>
  <c r="M4677" i="20"/>
  <c r="L4677" i="20"/>
  <c r="M4676" i="20"/>
  <c r="L4676" i="20"/>
  <c r="M4675" i="20"/>
  <c r="L4675" i="20"/>
  <c r="P4675" i="20" s="1"/>
  <c r="M4674" i="20"/>
  <c r="L4674" i="20"/>
  <c r="M4673" i="20"/>
  <c r="L4673" i="20"/>
  <c r="M4672" i="20"/>
  <c r="L4672" i="20"/>
  <c r="M4671" i="20"/>
  <c r="L4671" i="20"/>
  <c r="P4671" i="20" s="1"/>
  <c r="M4670" i="20"/>
  <c r="L4670" i="20"/>
  <c r="M4669" i="20"/>
  <c r="L4669" i="20"/>
  <c r="M4668" i="20"/>
  <c r="L4668" i="20"/>
  <c r="M4667" i="20"/>
  <c r="L4667" i="20"/>
  <c r="P4667" i="20" s="1"/>
  <c r="M4666" i="20"/>
  <c r="L4666" i="20"/>
  <c r="M4665" i="20"/>
  <c r="L4665" i="20"/>
  <c r="M4664" i="20"/>
  <c r="L4664" i="20"/>
  <c r="M4663" i="20"/>
  <c r="L4663" i="20"/>
  <c r="P4663" i="20" s="1"/>
  <c r="M4662" i="20"/>
  <c r="L4662" i="20"/>
  <c r="M4661" i="20"/>
  <c r="L4661" i="20"/>
  <c r="M4660" i="20"/>
  <c r="L4660" i="20"/>
  <c r="M4659" i="20"/>
  <c r="L4659" i="20"/>
  <c r="P4659" i="20" s="1"/>
  <c r="M4658" i="20"/>
  <c r="L4658" i="20"/>
  <c r="M4657" i="20"/>
  <c r="L4657" i="20"/>
  <c r="M4656" i="20"/>
  <c r="L4656" i="20"/>
  <c r="M4655" i="20"/>
  <c r="L4655" i="20"/>
  <c r="P4655" i="20" s="1"/>
  <c r="M4654" i="20"/>
  <c r="L4654" i="20"/>
  <c r="M4653" i="20"/>
  <c r="L4653" i="20"/>
  <c r="M4652" i="20"/>
  <c r="L4652" i="20"/>
  <c r="M4651" i="20"/>
  <c r="L4651" i="20"/>
  <c r="P4651" i="20" s="1"/>
  <c r="M4650" i="20"/>
  <c r="L4650" i="20"/>
  <c r="M4649" i="20"/>
  <c r="L4649" i="20"/>
  <c r="M4648" i="20"/>
  <c r="L4648" i="20"/>
  <c r="M4647" i="20"/>
  <c r="L4647" i="20"/>
  <c r="P4647" i="20" s="1"/>
  <c r="M4646" i="20"/>
  <c r="L4646" i="20"/>
  <c r="M4645" i="20"/>
  <c r="L4645" i="20"/>
  <c r="M4644" i="20"/>
  <c r="L4644" i="20"/>
  <c r="M4643" i="20"/>
  <c r="L4643" i="20"/>
  <c r="P4643" i="20" s="1"/>
  <c r="M4642" i="20"/>
  <c r="L4642" i="20"/>
  <c r="M4641" i="20"/>
  <c r="L4641" i="20"/>
  <c r="M4640" i="20"/>
  <c r="L4640" i="20"/>
  <c r="M4639" i="20"/>
  <c r="L4639" i="20"/>
  <c r="P4639" i="20" s="1"/>
  <c r="M4638" i="20"/>
  <c r="L4638" i="20"/>
  <c r="M4637" i="20"/>
  <c r="L4637" i="20"/>
  <c r="M4636" i="20"/>
  <c r="L4636" i="20"/>
  <c r="M4635" i="20"/>
  <c r="L4635" i="20"/>
  <c r="P4635" i="20" s="1"/>
  <c r="M4634" i="20"/>
  <c r="L4634" i="20"/>
  <c r="M4633" i="20"/>
  <c r="L4633" i="20"/>
  <c r="M4632" i="20"/>
  <c r="L4632" i="20"/>
  <c r="M4631" i="20"/>
  <c r="L4631" i="20"/>
  <c r="P4631" i="20" s="1"/>
  <c r="M4630" i="20"/>
  <c r="L4630" i="20"/>
  <c r="M4629" i="20"/>
  <c r="L4629" i="20"/>
  <c r="M4628" i="20"/>
  <c r="L4628" i="20"/>
  <c r="M4627" i="20"/>
  <c r="L4627" i="20"/>
  <c r="P4627" i="20" s="1"/>
  <c r="M4626" i="20"/>
  <c r="L4626" i="20"/>
  <c r="M4625" i="20"/>
  <c r="L4625" i="20"/>
  <c r="M4624" i="20"/>
  <c r="L4624" i="20"/>
  <c r="M4623" i="20"/>
  <c r="L4623" i="20"/>
  <c r="P4623" i="20" s="1"/>
  <c r="M4622" i="20"/>
  <c r="L4622" i="20"/>
  <c r="M4621" i="20"/>
  <c r="L4621" i="20"/>
  <c r="M4620" i="20"/>
  <c r="L4620" i="20"/>
  <c r="M4619" i="20"/>
  <c r="L4619" i="20"/>
  <c r="P4619" i="20" s="1"/>
  <c r="M4618" i="20"/>
  <c r="L4618" i="20"/>
  <c r="M4617" i="20"/>
  <c r="L4617" i="20"/>
  <c r="M4616" i="20"/>
  <c r="L4616" i="20"/>
  <c r="M4615" i="20"/>
  <c r="L4615" i="20"/>
  <c r="P4615" i="20" s="1"/>
  <c r="M4614" i="20"/>
  <c r="L4614" i="20"/>
  <c r="M4613" i="20"/>
  <c r="L4613" i="20"/>
  <c r="M4612" i="20"/>
  <c r="L4612" i="20"/>
  <c r="M4611" i="20"/>
  <c r="L4611" i="20"/>
  <c r="P4611" i="20" s="1"/>
  <c r="M4610" i="20"/>
  <c r="L4610" i="20"/>
  <c r="M4609" i="20"/>
  <c r="L4609" i="20"/>
  <c r="M4608" i="20"/>
  <c r="L4608" i="20"/>
  <c r="M4607" i="20"/>
  <c r="L4607" i="20"/>
  <c r="P4607" i="20" s="1"/>
  <c r="M4606" i="20"/>
  <c r="L4606" i="20"/>
  <c r="M4605" i="20"/>
  <c r="L4605" i="20"/>
  <c r="M4604" i="20"/>
  <c r="L4604" i="20"/>
  <c r="M4603" i="20"/>
  <c r="L4603" i="20"/>
  <c r="P4603" i="20" s="1"/>
  <c r="M4602" i="20"/>
  <c r="L4602" i="20"/>
  <c r="M4601" i="20"/>
  <c r="L4601" i="20"/>
  <c r="M4600" i="20"/>
  <c r="L4600" i="20"/>
  <c r="M4599" i="20"/>
  <c r="L4599" i="20"/>
  <c r="P4599" i="20" s="1"/>
  <c r="M4598" i="20"/>
  <c r="L4598" i="20"/>
  <c r="M4597" i="20"/>
  <c r="L4597" i="20"/>
  <c r="M4596" i="20"/>
  <c r="L4596" i="20"/>
  <c r="M4595" i="20"/>
  <c r="L4595" i="20"/>
  <c r="P4595" i="20" s="1"/>
  <c r="M4594" i="20"/>
  <c r="L4594" i="20"/>
  <c r="M4593" i="20"/>
  <c r="L4593" i="20"/>
  <c r="M4592" i="20"/>
  <c r="L4592" i="20"/>
  <c r="M4591" i="20"/>
  <c r="L4591" i="20"/>
  <c r="P4591" i="20" s="1"/>
  <c r="M4590" i="20"/>
  <c r="L4590" i="20"/>
  <c r="M4589" i="20"/>
  <c r="L4589" i="20"/>
  <c r="M4588" i="20"/>
  <c r="L4588" i="20"/>
  <c r="M4587" i="20"/>
  <c r="L4587" i="20"/>
  <c r="P4587" i="20" s="1"/>
  <c r="M4586" i="20"/>
  <c r="L4586" i="20"/>
  <c r="M4585" i="20"/>
  <c r="L4585" i="20"/>
  <c r="M4584" i="20"/>
  <c r="L4584" i="20"/>
  <c r="M4583" i="20"/>
  <c r="L4583" i="20"/>
  <c r="P4583" i="20" s="1"/>
  <c r="M4582" i="20"/>
  <c r="L4582" i="20"/>
  <c r="M4581" i="20"/>
  <c r="L4581" i="20"/>
  <c r="P4581" i="20" s="1"/>
  <c r="M4580" i="20"/>
  <c r="L4580" i="20"/>
  <c r="M4579" i="20"/>
  <c r="L4579" i="20"/>
  <c r="P4579" i="20" s="1"/>
  <c r="M4578" i="20"/>
  <c r="L4578" i="20"/>
  <c r="M4577" i="20"/>
  <c r="L4577" i="20"/>
  <c r="P4577" i="20" s="1"/>
  <c r="M4576" i="20"/>
  <c r="L4576" i="20"/>
  <c r="M4575" i="20"/>
  <c r="L4575" i="20"/>
  <c r="P4575" i="20" s="1"/>
  <c r="M4574" i="20"/>
  <c r="L4574" i="20"/>
  <c r="M4573" i="20"/>
  <c r="L4573" i="20"/>
  <c r="P4573" i="20" s="1"/>
  <c r="M4572" i="20"/>
  <c r="L4572" i="20"/>
  <c r="M4571" i="20"/>
  <c r="L4571" i="20"/>
  <c r="P4571" i="20" s="1"/>
  <c r="M4570" i="20"/>
  <c r="L4570" i="20"/>
  <c r="M4569" i="20"/>
  <c r="L4569" i="20"/>
  <c r="P4569" i="20" s="1"/>
  <c r="M4568" i="20"/>
  <c r="L4568" i="20"/>
  <c r="M4567" i="20"/>
  <c r="L4567" i="20"/>
  <c r="P4567" i="20" s="1"/>
  <c r="M4566" i="20"/>
  <c r="L4566" i="20"/>
  <c r="M4565" i="20"/>
  <c r="L4565" i="20"/>
  <c r="P4565" i="20" s="1"/>
  <c r="M4564" i="20"/>
  <c r="L4564" i="20"/>
  <c r="M4563" i="20"/>
  <c r="L4563" i="20"/>
  <c r="P4563" i="20" s="1"/>
  <c r="M4562" i="20"/>
  <c r="L4562" i="20"/>
  <c r="M4561" i="20"/>
  <c r="L4561" i="20"/>
  <c r="P4561" i="20" s="1"/>
  <c r="M4560" i="20"/>
  <c r="L4560" i="20"/>
  <c r="M4559" i="20"/>
  <c r="L4559" i="20"/>
  <c r="P4559" i="20" s="1"/>
  <c r="M4558" i="20"/>
  <c r="L4558" i="20"/>
  <c r="M4557" i="20"/>
  <c r="L4557" i="20"/>
  <c r="P4557" i="20" s="1"/>
  <c r="M4556" i="20"/>
  <c r="L4556" i="20"/>
  <c r="M4555" i="20"/>
  <c r="L4555" i="20"/>
  <c r="P4555" i="20" s="1"/>
  <c r="M4554" i="20"/>
  <c r="L4554" i="20"/>
  <c r="M4553" i="20"/>
  <c r="L4553" i="20"/>
  <c r="P4553" i="20" s="1"/>
  <c r="M4552" i="20"/>
  <c r="L4552" i="20"/>
  <c r="M4551" i="20"/>
  <c r="L4551" i="20"/>
  <c r="P4551" i="20" s="1"/>
  <c r="M4550" i="20"/>
  <c r="L4550" i="20"/>
  <c r="M4549" i="20"/>
  <c r="L4549" i="20"/>
  <c r="P4549" i="20" s="1"/>
  <c r="M4548" i="20"/>
  <c r="L4548" i="20"/>
  <c r="M4547" i="20"/>
  <c r="L4547" i="20"/>
  <c r="P4547" i="20" s="1"/>
  <c r="M4546" i="20"/>
  <c r="L4546" i="20"/>
  <c r="M4545" i="20"/>
  <c r="L4545" i="20"/>
  <c r="P4545" i="20" s="1"/>
  <c r="M4544" i="20"/>
  <c r="L4544" i="20"/>
  <c r="M4543" i="20"/>
  <c r="L4543" i="20"/>
  <c r="P4543" i="20" s="1"/>
  <c r="M4542" i="20"/>
  <c r="L4542" i="20"/>
  <c r="M4541" i="20"/>
  <c r="L4541" i="20"/>
  <c r="P4541" i="20" s="1"/>
  <c r="M4540" i="20"/>
  <c r="L4540" i="20"/>
  <c r="M4539" i="20"/>
  <c r="L4539" i="20"/>
  <c r="P4539" i="20" s="1"/>
  <c r="M4538" i="20"/>
  <c r="L4538" i="20"/>
  <c r="M4537" i="20"/>
  <c r="L4537" i="20"/>
  <c r="P4537" i="20" s="1"/>
  <c r="M4536" i="20"/>
  <c r="L4536" i="20"/>
  <c r="M4535" i="20"/>
  <c r="L4535" i="20"/>
  <c r="P4535" i="20" s="1"/>
  <c r="M4534" i="20"/>
  <c r="L4534" i="20"/>
  <c r="M4533" i="20"/>
  <c r="L4533" i="20"/>
  <c r="P4533" i="20" s="1"/>
  <c r="M4532" i="20"/>
  <c r="L4532" i="20"/>
  <c r="M4531" i="20"/>
  <c r="L4531" i="20"/>
  <c r="P4531" i="20" s="1"/>
  <c r="M4530" i="20"/>
  <c r="L4530" i="20"/>
  <c r="M4529" i="20"/>
  <c r="L4529" i="20"/>
  <c r="P4529" i="20" s="1"/>
  <c r="M4528" i="20"/>
  <c r="L4528" i="20"/>
  <c r="M4527" i="20"/>
  <c r="L4527" i="20"/>
  <c r="P4527" i="20" s="1"/>
  <c r="M4526" i="20"/>
  <c r="L4526" i="20"/>
  <c r="M4525" i="20"/>
  <c r="L4525" i="20"/>
  <c r="P4525" i="20" s="1"/>
  <c r="M4524" i="20"/>
  <c r="L4524" i="20"/>
  <c r="M4523" i="20"/>
  <c r="L4523" i="20"/>
  <c r="P4523" i="20" s="1"/>
  <c r="M4522" i="20"/>
  <c r="L4522" i="20"/>
  <c r="M4521" i="20"/>
  <c r="L4521" i="20"/>
  <c r="P4521" i="20" s="1"/>
  <c r="M4520" i="20"/>
  <c r="L4520" i="20"/>
  <c r="M4519" i="20"/>
  <c r="L4519" i="20"/>
  <c r="P4519" i="20" s="1"/>
  <c r="M4518" i="20"/>
  <c r="L4518" i="20"/>
  <c r="M4517" i="20"/>
  <c r="L4517" i="20"/>
  <c r="P4517" i="20" s="1"/>
  <c r="M4516" i="20"/>
  <c r="L4516" i="20"/>
  <c r="M4515" i="20"/>
  <c r="L4515" i="20"/>
  <c r="P4515" i="20" s="1"/>
  <c r="M4514" i="20"/>
  <c r="L4514" i="20"/>
  <c r="M4513" i="20"/>
  <c r="L4513" i="20"/>
  <c r="P4513" i="20" s="1"/>
  <c r="M4512" i="20"/>
  <c r="L4512" i="20"/>
  <c r="M4511" i="20"/>
  <c r="L4511" i="20"/>
  <c r="P4511" i="20" s="1"/>
  <c r="M4510" i="20"/>
  <c r="L4510" i="20"/>
  <c r="M4509" i="20"/>
  <c r="L4509" i="20"/>
  <c r="P4509" i="20" s="1"/>
  <c r="M4508" i="20"/>
  <c r="L4508" i="20"/>
  <c r="M4507" i="20"/>
  <c r="L4507" i="20"/>
  <c r="P4507" i="20" s="1"/>
  <c r="M4506" i="20"/>
  <c r="L4506" i="20"/>
  <c r="M4505" i="20"/>
  <c r="L4505" i="20"/>
  <c r="P4505" i="20" s="1"/>
  <c r="M4504" i="20"/>
  <c r="L4504" i="20"/>
  <c r="M4503" i="20"/>
  <c r="L4503" i="20"/>
  <c r="P4503" i="20" s="1"/>
  <c r="M4502" i="20"/>
  <c r="L4502" i="20"/>
  <c r="M4501" i="20"/>
  <c r="L4501" i="20"/>
  <c r="P4501" i="20" s="1"/>
  <c r="M4500" i="20"/>
  <c r="L4500" i="20"/>
  <c r="M4499" i="20"/>
  <c r="L4499" i="20"/>
  <c r="P4499" i="20" s="1"/>
  <c r="M4498" i="20"/>
  <c r="L4498" i="20"/>
  <c r="M4497" i="20"/>
  <c r="L4497" i="20"/>
  <c r="P4497" i="20" s="1"/>
  <c r="M4496" i="20"/>
  <c r="L4496" i="20"/>
  <c r="M4495" i="20"/>
  <c r="L4495" i="20"/>
  <c r="P4495" i="20" s="1"/>
  <c r="M4494" i="20"/>
  <c r="L4494" i="20"/>
  <c r="M4493" i="20"/>
  <c r="L4493" i="20"/>
  <c r="P4493" i="20" s="1"/>
  <c r="M4492" i="20"/>
  <c r="L4492" i="20"/>
  <c r="M4491" i="20"/>
  <c r="L4491" i="20"/>
  <c r="P4491" i="20" s="1"/>
  <c r="M4490" i="20"/>
  <c r="L4490" i="20"/>
  <c r="M4489" i="20"/>
  <c r="L4489" i="20"/>
  <c r="P4489" i="20" s="1"/>
  <c r="M4488" i="20"/>
  <c r="L4488" i="20"/>
  <c r="M4487" i="20"/>
  <c r="L4487" i="20"/>
  <c r="P4487" i="20" s="1"/>
  <c r="M4486" i="20"/>
  <c r="L4486" i="20"/>
  <c r="M4485" i="20"/>
  <c r="L4485" i="20"/>
  <c r="P4485" i="20" s="1"/>
  <c r="M4484" i="20"/>
  <c r="L4484" i="20"/>
  <c r="M4483" i="20"/>
  <c r="L4483" i="20"/>
  <c r="P4483" i="20" s="1"/>
  <c r="M4482" i="20"/>
  <c r="L4482" i="20"/>
  <c r="M4481" i="20"/>
  <c r="L4481" i="20"/>
  <c r="P4481" i="20" s="1"/>
  <c r="M4480" i="20"/>
  <c r="L4480" i="20"/>
  <c r="M4479" i="20"/>
  <c r="L4479" i="20"/>
  <c r="P4479" i="20" s="1"/>
  <c r="M4478" i="20"/>
  <c r="L4478" i="20"/>
  <c r="M4477" i="20"/>
  <c r="L4477" i="20"/>
  <c r="P4477" i="20" s="1"/>
  <c r="M4476" i="20"/>
  <c r="L4476" i="20"/>
  <c r="M4475" i="20"/>
  <c r="L4475" i="20"/>
  <c r="P4475" i="20" s="1"/>
  <c r="M4474" i="20"/>
  <c r="L4474" i="20"/>
  <c r="M4473" i="20"/>
  <c r="L4473" i="20"/>
  <c r="P4473" i="20" s="1"/>
  <c r="M4472" i="20"/>
  <c r="L4472" i="20"/>
  <c r="M4471" i="20"/>
  <c r="L4471" i="20"/>
  <c r="P4471" i="20" s="1"/>
  <c r="M4470" i="20"/>
  <c r="L4470" i="20"/>
  <c r="M4469" i="20"/>
  <c r="L4469" i="20"/>
  <c r="P4469" i="20" s="1"/>
  <c r="M4468" i="20"/>
  <c r="L4468" i="20"/>
  <c r="M4467" i="20"/>
  <c r="L4467" i="20"/>
  <c r="P4467" i="20" s="1"/>
  <c r="M4466" i="20"/>
  <c r="L4466" i="20"/>
  <c r="M4465" i="20"/>
  <c r="L4465" i="20"/>
  <c r="P4465" i="20" s="1"/>
  <c r="M4464" i="20"/>
  <c r="L4464" i="20"/>
  <c r="M4463" i="20"/>
  <c r="L4463" i="20"/>
  <c r="P4463" i="20" s="1"/>
  <c r="M4462" i="20"/>
  <c r="L4462" i="20"/>
  <c r="M4461" i="20"/>
  <c r="L4461" i="20"/>
  <c r="P4461" i="20" s="1"/>
  <c r="M4460" i="20"/>
  <c r="L4460" i="20"/>
  <c r="M4459" i="20"/>
  <c r="L4459" i="20"/>
  <c r="P4459" i="20" s="1"/>
  <c r="M4458" i="20"/>
  <c r="L4458" i="20"/>
  <c r="M4457" i="20"/>
  <c r="L4457" i="20"/>
  <c r="P4457" i="20" s="1"/>
  <c r="M4456" i="20"/>
  <c r="L4456" i="20"/>
  <c r="M4455" i="20"/>
  <c r="L4455" i="20"/>
  <c r="P4455" i="20" s="1"/>
  <c r="M4454" i="20"/>
  <c r="L4454" i="20"/>
  <c r="M4453" i="20"/>
  <c r="L4453" i="20"/>
  <c r="P4453" i="20" s="1"/>
  <c r="M4452" i="20"/>
  <c r="L4452" i="20"/>
  <c r="M4451" i="20"/>
  <c r="L4451" i="20"/>
  <c r="P4451" i="20" s="1"/>
  <c r="M4450" i="20"/>
  <c r="L4450" i="20"/>
  <c r="M4449" i="20"/>
  <c r="L4449" i="20"/>
  <c r="P4449" i="20" s="1"/>
  <c r="M4448" i="20"/>
  <c r="L4448" i="20"/>
  <c r="M4447" i="20"/>
  <c r="L4447" i="20"/>
  <c r="P4447" i="20" s="1"/>
  <c r="M4446" i="20"/>
  <c r="L4446" i="20"/>
  <c r="M4445" i="20"/>
  <c r="L4445" i="20"/>
  <c r="P4445" i="20" s="1"/>
  <c r="M4444" i="20"/>
  <c r="L4444" i="20"/>
  <c r="M4443" i="20"/>
  <c r="L4443" i="20"/>
  <c r="P4443" i="20" s="1"/>
  <c r="M4442" i="20"/>
  <c r="L4442" i="20"/>
  <c r="M4441" i="20"/>
  <c r="L4441" i="20"/>
  <c r="P4441" i="20" s="1"/>
  <c r="M4440" i="20"/>
  <c r="L4440" i="20"/>
  <c r="M4439" i="20"/>
  <c r="L4439" i="20"/>
  <c r="P4439" i="20" s="1"/>
  <c r="M4438" i="20"/>
  <c r="L4438" i="20"/>
  <c r="M4437" i="20"/>
  <c r="L4437" i="20"/>
  <c r="P4437" i="20" s="1"/>
  <c r="M4436" i="20"/>
  <c r="L4436" i="20"/>
  <c r="M4435" i="20"/>
  <c r="L4435" i="20"/>
  <c r="P4435" i="20" s="1"/>
  <c r="M4434" i="20"/>
  <c r="L4434" i="20"/>
  <c r="M4433" i="20"/>
  <c r="L4433" i="20"/>
  <c r="P4433" i="20" s="1"/>
  <c r="M4432" i="20"/>
  <c r="L4432" i="20"/>
  <c r="M4431" i="20"/>
  <c r="L4431" i="20"/>
  <c r="P4431" i="20" s="1"/>
  <c r="M4430" i="20"/>
  <c r="L4430" i="20"/>
  <c r="M4429" i="20"/>
  <c r="L4429" i="20"/>
  <c r="P4429" i="20" s="1"/>
  <c r="M4428" i="20"/>
  <c r="L4428" i="20"/>
  <c r="M4427" i="20"/>
  <c r="L4427" i="20"/>
  <c r="P4427" i="20" s="1"/>
  <c r="M4426" i="20"/>
  <c r="L4426" i="20"/>
  <c r="M4425" i="20"/>
  <c r="L4425" i="20"/>
  <c r="P4425" i="20" s="1"/>
  <c r="M4424" i="20"/>
  <c r="L4424" i="20"/>
  <c r="M4423" i="20"/>
  <c r="L4423" i="20"/>
  <c r="P4423" i="20" s="1"/>
  <c r="M4422" i="20"/>
  <c r="L4422" i="20"/>
  <c r="M4421" i="20"/>
  <c r="L4421" i="20"/>
  <c r="P4421" i="20" s="1"/>
  <c r="M4420" i="20"/>
  <c r="L4420" i="20"/>
  <c r="M4419" i="20"/>
  <c r="L4419" i="20"/>
  <c r="P4419" i="20" s="1"/>
  <c r="M4418" i="20"/>
  <c r="L4418" i="20"/>
  <c r="M4417" i="20"/>
  <c r="L4417" i="20"/>
  <c r="P4417" i="20" s="1"/>
  <c r="M4416" i="20"/>
  <c r="L4416" i="20"/>
  <c r="M4415" i="20"/>
  <c r="L4415" i="20"/>
  <c r="P4415" i="20" s="1"/>
  <c r="M4414" i="20"/>
  <c r="L4414" i="20"/>
  <c r="M4413" i="20"/>
  <c r="L4413" i="20"/>
  <c r="P4413" i="20" s="1"/>
  <c r="M4412" i="20"/>
  <c r="L4412" i="20"/>
  <c r="M4411" i="20"/>
  <c r="L4411" i="20"/>
  <c r="P4411" i="20" s="1"/>
  <c r="M4410" i="20"/>
  <c r="L4410" i="20"/>
  <c r="M4409" i="20"/>
  <c r="L4409" i="20"/>
  <c r="P4409" i="20" s="1"/>
  <c r="M4408" i="20"/>
  <c r="L4408" i="20"/>
  <c r="M4407" i="20"/>
  <c r="L4407" i="20"/>
  <c r="P4407" i="20" s="1"/>
  <c r="M4406" i="20"/>
  <c r="L4406" i="20"/>
  <c r="M4405" i="20"/>
  <c r="L4405" i="20"/>
  <c r="P4405" i="20" s="1"/>
  <c r="M4404" i="20"/>
  <c r="L4404" i="20"/>
  <c r="M4403" i="20"/>
  <c r="L4403" i="20"/>
  <c r="P4403" i="20" s="1"/>
  <c r="M4402" i="20"/>
  <c r="L4402" i="20"/>
  <c r="M4401" i="20"/>
  <c r="L4401" i="20"/>
  <c r="P4401" i="20" s="1"/>
  <c r="M4400" i="20"/>
  <c r="L4400" i="20"/>
  <c r="M4399" i="20"/>
  <c r="L4399" i="20"/>
  <c r="P4399" i="20" s="1"/>
  <c r="M4398" i="20"/>
  <c r="L4398" i="20"/>
  <c r="M4397" i="20"/>
  <c r="L4397" i="20"/>
  <c r="P4397" i="20" s="1"/>
  <c r="M4396" i="20"/>
  <c r="L4396" i="20"/>
  <c r="M4395" i="20"/>
  <c r="L4395" i="20"/>
  <c r="P4395" i="20" s="1"/>
  <c r="M4394" i="20"/>
  <c r="L4394" i="20"/>
  <c r="M4393" i="20"/>
  <c r="L4393" i="20"/>
  <c r="P4393" i="20" s="1"/>
  <c r="M4392" i="20"/>
  <c r="L4392" i="20"/>
  <c r="M4391" i="20"/>
  <c r="L4391" i="20"/>
  <c r="P4391" i="20" s="1"/>
  <c r="M4390" i="20"/>
  <c r="L4390" i="20"/>
  <c r="M4389" i="20"/>
  <c r="L4389" i="20"/>
  <c r="P4389" i="20" s="1"/>
  <c r="M4388" i="20"/>
  <c r="L4388" i="20"/>
  <c r="M4387" i="20"/>
  <c r="L4387" i="20"/>
  <c r="P4387" i="20" s="1"/>
  <c r="M4386" i="20"/>
  <c r="L4386" i="20"/>
  <c r="M4385" i="20"/>
  <c r="L4385" i="20"/>
  <c r="P4385" i="20" s="1"/>
  <c r="M4384" i="20"/>
  <c r="L4384" i="20"/>
  <c r="M4383" i="20"/>
  <c r="L4383" i="20"/>
  <c r="P4383" i="20" s="1"/>
  <c r="M4382" i="20"/>
  <c r="L4382" i="20"/>
  <c r="M4381" i="20"/>
  <c r="L4381" i="20"/>
  <c r="P4381" i="20" s="1"/>
  <c r="M4380" i="20"/>
  <c r="L4380" i="20"/>
  <c r="M4379" i="20"/>
  <c r="L4379" i="20"/>
  <c r="P4379" i="20" s="1"/>
  <c r="M4378" i="20"/>
  <c r="L4378" i="20"/>
  <c r="M4377" i="20"/>
  <c r="L4377" i="20"/>
  <c r="P4377" i="20" s="1"/>
  <c r="M4376" i="20"/>
  <c r="L4376" i="20"/>
  <c r="M4375" i="20"/>
  <c r="L4375" i="20"/>
  <c r="P4375" i="20" s="1"/>
  <c r="M4374" i="20"/>
  <c r="L4374" i="20"/>
  <c r="M4373" i="20"/>
  <c r="L4373" i="20"/>
  <c r="P4373" i="20" s="1"/>
  <c r="M4372" i="20"/>
  <c r="L4372" i="20"/>
  <c r="M4371" i="20"/>
  <c r="L4371" i="20"/>
  <c r="P4371" i="20" s="1"/>
  <c r="M4370" i="20"/>
  <c r="L4370" i="20"/>
  <c r="M4369" i="20"/>
  <c r="L4369" i="20"/>
  <c r="P4369" i="20" s="1"/>
  <c r="M4368" i="20"/>
  <c r="L4368" i="20"/>
  <c r="M4367" i="20"/>
  <c r="L4367" i="20"/>
  <c r="P4367" i="20" s="1"/>
  <c r="M4366" i="20"/>
  <c r="L4366" i="20"/>
  <c r="M4365" i="20"/>
  <c r="L4365" i="20"/>
  <c r="P4365" i="20" s="1"/>
  <c r="M4364" i="20"/>
  <c r="L4364" i="20"/>
  <c r="M4363" i="20"/>
  <c r="L4363" i="20"/>
  <c r="P4363" i="20" s="1"/>
  <c r="M4362" i="20"/>
  <c r="L4362" i="20"/>
  <c r="M4361" i="20"/>
  <c r="L4361" i="20"/>
  <c r="P4361" i="20" s="1"/>
  <c r="M4360" i="20"/>
  <c r="L4360" i="20"/>
  <c r="M4359" i="20"/>
  <c r="L4359" i="20"/>
  <c r="P4359" i="20" s="1"/>
  <c r="M4358" i="20"/>
  <c r="L4358" i="20"/>
  <c r="M4357" i="20"/>
  <c r="L4357" i="20"/>
  <c r="P4357" i="20" s="1"/>
  <c r="M4356" i="20"/>
  <c r="L4356" i="20"/>
  <c r="M4355" i="20"/>
  <c r="L4355" i="20"/>
  <c r="P4355" i="20" s="1"/>
  <c r="M4354" i="20"/>
  <c r="L4354" i="20"/>
  <c r="M4353" i="20"/>
  <c r="L4353" i="20"/>
  <c r="P4353" i="20" s="1"/>
  <c r="M4352" i="20"/>
  <c r="L4352" i="20"/>
  <c r="M4351" i="20"/>
  <c r="L4351" i="20"/>
  <c r="P4351" i="20" s="1"/>
  <c r="M4350" i="20"/>
  <c r="L4350" i="20"/>
  <c r="M4349" i="20"/>
  <c r="L4349" i="20"/>
  <c r="P4349" i="20" s="1"/>
  <c r="M4348" i="20"/>
  <c r="L4348" i="20"/>
  <c r="M4347" i="20"/>
  <c r="L4347" i="20"/>
  <c r="P4347" i="20" s="1"/>
  <c r="M4346" i="20"/>
  <c r="L4346" i="20"/>
  <c r="M4345" i="20"/>
  <c r="L4345" i="20"/>
  <c r="P4345" i="20" s="1"/>
  <c r="M4344" i="20"/>
  <c r="L4344" i="20"/>
  <c r="M4343" i="20"/>
  <c r="L4343" i="20"/>
  <c r="P4343" i="20" s="1"/>
  <c r="M4342" i="20"/>
  <c r="L4342" i="20"/>
  <c r="M4341" i="20"/>
  <c r="L4341" i="20"/>
  <c r="P4341" i="20" s="1"/>
  <c r="M4340" i="20"/>
  <c r="L4340" i="20"/>
  <c r="M4339" i="20"/>
  <c r="L4339" i="20"/>
  <c r="P4339" i="20" s="1"/>
  <c r="M4338" i="20"/>
  <c r="L4338" i="20"/>
  <c r="M4337" i="20"/>
  <c r="L4337" i="20"/>
  <c r="P4337" i="20" s="1"/>
  <c r="M4336" i="20"/>
  <c r="L4336" i="20"/>
  <c r="M4335" i="20"/>
  <c r="L4335" i="20"/>
  <c r="P4335" i="20" s="1"/>
  <c r="M4334" i="20"/>
  <c r="L4334" i="20"/>
  <c r="M4333" i="20"/>
  <c r="L4333" i="20"/>
  <c r="P4333" i="20" s="1"/>
  <c r="M4332" i="20"/>
  <c r="L4332" i="20"/>
  <c r="M4331" i="20"/>
  <c r="L4331" i="20"/>
  <c r="P4331" i="20" s="1"/>
  <c r="M4330" i="20"/>
  <c r="L4330" i="20"/>
  <c r="M4329" i="20"/>
  <c r="L4329" i="20"/>
  <c r="P4329" i="20" s="1"/>
  <c r="M4328" i="20"/>
  <c r="L4328" i="20"/>
  <c r="M4327" i="20"/>
  <c r="L4327" i="20"/>
  <c r="P4327" i="20" s="1"/>
  <c r="M4326" i="20"/>
  <c r="L4326" i="20"/>
  <c r="M4325" i="20"/>
  <c r="L4325" i="20"/>
  <c r="P4325" i="20" s="1"/>
  <c r="M4324" i="20"/>
  <c r="L4324" i="20"/>
  <c r="M4323" i="20"/>
  <c r="L4323" i="20"/>
  <c r="P4323" i="20" s="1"/>
  <c r="M4322" i="20"/>
  <c r="L4322" i="20"/>
  <c r="M4321" i="20"/>
  <c r="L4321" i="20"/>
  <c r="P4321" i="20" s="1"/>
  <c r="M4320" i="20"/>
  <c r="L4320" i="20"/>
  <c r="M4319" i="20"/>
  <c r="L4319" i="20"/>
  <c r="P4319" i="20" s="1"/>
  <c r="M4318" i="20"/>
  <c r="L4318" i="20"/>
  <c r="M4317" i="20"/>
  <c r="L4317" i="20"/>
  <c r="P4317" i="20" s="1"/>
  <c r="M4316" i="20"/>
  <c r="L4316" i="20"/>
  <c r="M4315" i="20"/>
  <c r="L4315" i="20"/>
  <c r="P4315" i="20" s="1"/>
  <c r="M4314" i="20"/>
  <c r="L4314" i="20"/>
  <c r="M4313" i="20"/>
  <c r="L4313" i="20"/>
  <c r="P4313" i="20" s="1"/>
  <c r="M4312" i="20"/>
  <c r="L4312" i="20"/>
  <c r="M4311" i="20"/>
  <c r="L4311" i="20"/>
  <c r="P4311" i="20" s="1"/>
  <c r="M4310" i="20"/>
  <c r="L4310" i="20"/>
  <c r="M4309" i="20"/>
  <c r="L4309" i="20"/>
  <c r="P4309" i="20" s="1"/>
  <c r="M4308" i="20"/>
  <c r="L4308" i="20"/>
  <c r="M4307" i="20"/>
  <c r="L4307" i="20"/>
  <c r="P4307" i="20" s="1"/>
  <c r="M4306" i="20"/>
  <c r="L4306" i="20"/>
  <c r="M4305" i="20"/>
  <c r="L4305" i="20"/>
  <c r="P4305" i="20" s="1"/>
  <c r="M4304" i="20"/>
  <c r="L4304" i="20"/>
  <c r="M4303" i="20"/>
  <c r="L4303" i="20"/>
  <c r="P4303" i="20" s="1"/>
  <c r="M4302" i="20"/>
  <c r="L4302" i="20"/>
  <c r="M4301" i="20"/>
  <c r="L4301" i="20"/>
  <c r="P4301" i="20" s="1"/>
  <c r="M4300" i="20"/>
  <c r="L4300" i="20"/>
  <c r="M4299" i="20"/>
  <c r="L4299" i="20"/>
  <c r="P4299" i="20" s="1"/>
  <c r="M4298" i="20"/>
  <c r="L4298" i="20"/>
  <c r="M4297" i="20"/>
  <c r="L4297" i="20"/>
  <c r="P4297" i="20" s="1"/>
  <c r="M4296" i="20"/>
  <c r="L4296" i="20"/>
  <c r="M4295" i="20"/>
  <c r="L4295" i="20"/>
  <c r="P4295" i="20" s="1"/>
  <c r="M4294" i="20"/>
  <c r="L4294" i="20"/>
  <c r="M4293" i="20"/>
  <c r="L4293" i="20"/>
  <c r="P4293" i="20" s="1"/>
  <c r="M4292" i="20"/>
  <c r="L4292" i="20"/>
  <c r="M4291" i="20"/>
  <c r="L4291" i="20"/>
  <c r="P4291" i="20" s="1"/>
  <c r="M4290" i="20"/>
  <c r="L4290" i="20"/>
  <c r="M4289" i="20"/>
  <c r="L4289" i="20"/>
  <c r="P4289" i="20" s="1"/>
  <c r="M4288" i="20"/>
  <c r="L4288" i="20"/>
  <c r="M4287" i="20"/>
  <c r="L4287" i="20"/>
  <c r="P4287" i="20" s="1"/>
  <c r="M4286" i="20"/>
  <c r="L4286" i="20"/>
  <c r="M4285" i="20"/>
  <c r="L4285" i="20"/>
  <c r="P4285" i="20" s="1"/>
  <c r="M4284" i="20"/>
  <c r="L4284" i="20"/>
  <c r="M4283" i="20"/>
  <c r="L4283" i="20"/>
  <c r="P4283" i="20" s="1"/>
  <c r="M4282" i="20"/>
  <c r="L4282" i="20"/>
  <c r="M4281" i="20"/>
  <c r="L4281" i="20"/>
  <c r="P4281" i="20" s="1"/>
  <c r="M4280" i="20"/>
  <c r="L4280" i="20"/>
  <c r="M4279" i="20"/>
  <c r="L4279" i="20"/>
  <c r="P4279" i="20" s="1"/>
  <c r="M4278" i="20"/>
  <c r="L4278" i="20"/>
  <c r="M4277" i="20"/>
  <c r="L4277" i="20"/>
  <c r="P4277" i="20" s="1"/>
  <c r="M4276" i="20"/>
  <c r="L4276" i="20"/>
  <c r="M4275" i="20"/>
  <c r="L4275" i="20"/>
  <c r="P4275" i="20" s="1"/>
  <c r="M4274" i="20"/>
  <c r="L4274" i="20"/>
  <c r="M4273" i="20"/>
  <c r="L4273" i="20"/>
  <c r="P4273" i="20" s="1"/>
  <c r="M4272" i="20"/>
  <c r="L4272" i="20"/>
  <c r="M4271" i="20"/>
  <c r="L4271" i="20"/>
  <c r="P4271" i="20" s="1"/>
  <c r="M4270" i="20"/>
  <c r="L4270" i="20"/>
  <c r="M4269" i="20"/>
  <c r="L4269" i="20"/>
  <c r="P4269" i="20" s="1"/>
  <c r="M4268" i="20"/>
  <c r="L4268" i="20"/>
  <c r="M4267" i="20"/>
  <c r="L4267" i="20"/>
  <c r="P4267" i="20" s="1"/>
  <c r="M4266" i="20"/>
  <c r="L4266" i="20"/>
  <c r="M4265" i="20"/>
  <c r="L4265" i="20"/>
  <c r="P4265" i="20" s="1"/>
  <c r="M4264" i="20"/>
  <c r="L4264" i="20"/>
  <c r="M4263" i="20"/>
  <c r="L4263" i="20"/>
  <c r="P4263" i="20" s="1"/>
  <c r="M4262" i="20"/>
  <c r="L4262" i="20"/>
  <c r="M4261" i="20"/>
  <c r="L4261" i="20"/>
  <c r="P4261" i="20" s="1"/>
  <c r="M4260" i="20"/>
  <c r="L4260" i="20"/>
  <c r="M4259" i="20"/>
  <c r="L4259" i="20"/>
  <c r="P4259" i="20" s="1"/>
  <c r="M4258" i="20"/>
  <c r="L4258" i="20"/>
  <c r="M4257" i="20"/>
  <c r="L4257" i="20"/>
  <c r="P4257" i="20" s="1"/>
  <c r="M4256" i="20"/>
  <c r="L4256" i="20"/>
  <c r="M4255" i="20"/>
  <c r="L4255" i="20"/>
  <c r="P4255" i="20" s="1"/>
  <c r="M4254" i="20"/>
  <c r="L4254" i="20"/>
  <c r="M4253" i="20"/>
  <c r="L4253" i="20"/>
  <c r="P4253" i="20" s="1"/>
  <c r="M4252" i="20"/>
  <c r="L4252" i="20"/>
  <c r="M4251" i="20"/>
  <c r="L4251" i="20"/>
  <c r="P4251" i="20" s="1"/>
  <c r="M4250" i="20"/>
  <c r="L4250" i="20"/>
  <c r="M4249" i="20"/>
  <c r="L4249" i="20"/>
  <c r="P4249" i="20" s="1"/>
  <c r="M4248" i="20"/>
  <c r="L4248" i="20"/>
  <c r="M4247" i="20"/>
  <c r="L4247" i="20"/>
  <c r="P4247" i="20" s="1"/>
  <c r="M4246" i="20"/>
  <c r="L4246" i="20"/>
  <c r="M4245" i="20"/>
  <c r="L4245" i="20"/>
  <c r="P4245" i="20" s="1"/>
  <c r="M4244" i="20"/>
  <c r="L4244" i="20"/>
  <c r="M4243" i="20"/>
  <c r="L4243" i="20"/>
  <c r="P4243" i="20" s="1"/>
  <c r="M4242" i="20"/>
  <c r="L4242" i="20"/>
  <c r="M4241" i="20"/>
  <c r="L4241" i="20"/>
  <c r="P4241" i="20" s="1"/>
  <c r="M4240" i="20"/>
  <c r="L4240" i="20"/>
  <c r="M4239" i="20"/>
  <c r="L4239" i="20"/>
  <c r="P4239" i="20" s="1"/>
  <c r="M4238" i="20"/>
  <c r="L4238" i="20"/>
  <c r="M4237" i="20"/>
  <c r="L4237" i="20"/>
  <c r="P4237" i="20" s="1"/>
  <c r="M4236" i="20"/>
  <c r="L4236" i="20"/>
  <c r="M4235" i="20"/>
  <c r="L4235" i="20"/>
  <c r="P4235" i="20" s="1"/>
  <c r="M4234" i="20"/>
  <c r="L4234" i="20"/>
  <c r="M4233" i="20"/>
  <c r="L4233" i="20"/>
  <c r="P4233" i="20" s="1"/>
  <c r="M4232" i="20"/>
  <c r="L4232" i="20"/>
  <c r="M4231" i="20"/>
  <c r="L4231" i="20"/>
  <c r="P4231" i="20" s="1"/>
  <c r="M4230" i="20"/>
  <c r="L4230" i="20"/>
  <c r="M4229" i="20"/>
  <c r="L4229" i="20"/>
  <c r="P4229" i="20" s="1"/>
  <c r="M4228" i="20"/>
  <c r="L4228" i="20"/>
  <c r="M4227" i="20"/>
  <c r="L4227" i="20"/>
  <c r="P4227" i="20" s="1"/>
  <c r="M4226" i="20"/>
  <c r="L4226" i="20"/>
  <c r="M4225" i="20"/>
  <c r="L4225" i="20"/>
  <c r="P4225" i="20" s="1"/>
  <c r="M4224" i="20"/>
  <c r="L4224" i="20"/>
  <c r="M4223" i="20"/>
  <c r="L4223" i="20"/>
  <c r="P4223" i="20" s="1"/>
  <c r="M4222" i="20"/>
  <c r="L4222" i="20"/>
  <c r="M4221" i="20"/>
  <c r="L4221" i="20"/>
  <c r="P4221" i="20" s="1"/>
  <c r="M4220" i="20"/>
  <c r="L4220" i="20"/>
  <c r="M4219" i="20"/>
  <c r="L4219" i="20"/>
  <c r="P4219" i="20" s="1"/>
  <c r="M4218" i="20"/>
  <c r="L4218" i="20"/>
  <c r="M4217" i="20"/>
  <c r="L4217" i="20"/>
  <c r="P4217" i="20" s="1"/>
  <c r="M4216" i="20"/>
  <c r="L4216" i="20"/>
  <c r="M4215" i="20"/>
  <c r="L4215" i="20"/>
  <c r="P4215" i="20" s="1"/>
  <c r="M4214" i="20"/>
  <c r="L4214" i="20"/>
  <c r="M4213" i="20"/>
  <c r="L4213" i="20"/>
  <c r="P4213" i="20" s="1"/>
  <c r="M4212" i="20"/>
  <c r="L4212" i="20"/>
  <c r="M4211" i="20"/>
  <c r="L4211" i="20"/>
  <c r="P4211" i="20" s="1"/>
  <c r="M4210" i="20"/>
  <c r="L4210" i="20"/>
  <c r="M4209" i="20"/>
  <c r="L4209" i="20"/>
  <c r="P4209" i="20" s="1"/>
  <c r="M4208" i="20"/>
  <c r="L4208" i="20"/>
  <c r="M4207" i="20"/>
  <c r="L4207" i="20"/>
  <c r="P4207" i="20" s="1"/>
  <c r="M4206" i="20"/>
  <c r="L4206" i="20"/>
  <c r="M4205" i="20"/>
  <c r="L4205" i="20"/>
  <c r="P4205" i="20" s="1"/>
  <c r="M4204" i="20"/>
  <c r="L4204" i="20"/>
  <c r="M4203" i="20"/>
  <c r="L4203" i="20"/>
  <c r="P4203" i="20" s="1"/>
  <c r="M4202" i="20"/>
  <c r="L4202" i="20"/>
  <c r="M4201" i="20"/>
  <c r="L4201" i="20"/>
  <c r="P4201" i="20" s="1"/>
  <c r="M4200" i="20"/>
  <c r="L4200" i="20"/>
  <c r="M4199" i="20"/>
  <c r="L4199" i="20"/>
  <c r="P4199" i="20" s="1"/>
  <c r="M4198" i="20"/>
  <c r="L4198" i="20"/>
  <c r="M4197" i="20"/>
  <c r="L4197" i="20"/>
  <c r="P4197" i="20" s="1"/>
  <c r="M4196" i="20"/>
  <c r="L4196" i="20"/>
  <c r="M4195" i="20"/>
  <c r="L4195" i="20"/>
  <c r="P4195" i="20" s="1"/>
  <c r="M4194" i="20"/>
  <c r="L4194" i="20"/>
  <c r="M4193" i="20"/>
  <c r="L4193" i="20"/>
  <c r="P4193" i="20" s="1"/>
  <c r="M4192" i="20"/>
  <c r="L4192" i="20"/>
  <c r="M4191" i="20"/>
  <c r="L4191" i="20"/>
  <c r="P4191" i="20" s="1"/>
  <c r="M4190" i="20"/>
  <c r="L4190" i="20"/>
  <c r="M4189" i="20"/>
  <c r="L4189" i="20"/>
  <c r="P4189" i="20" s="1"/>
  <c r="M4188" i="20"/>
  <c r="L4188" i="20"/>
  <c r="M4187" i="20"/>
  <c r="L4187" i="20"/>
  <c r="P4187" i="20" s="1"/>
  <c r="M4186" i="20"/>
  <c r="L4186" i="20"/>
  <c r="M4185" i="20"/>
  <c r="L4185" i="20"/>
  <c r="P4185" i="20" s="1"/>
  <c r="M4184" i="20"/>
  <c r="L4184" i="20"/>
  <c r="M4183" i="20"/>
  <c r="L4183" i="20"/>
  <c r="P4183" i="20" s="1"/>
  <c r="M4182" i="20"/>
  <c r="L4182" i="20"/>
  <c r="M4181" i="20"/>
  <c r="L4181" i="20"/>
  <c r="P4181" i="20" s="1"/>
  <c r="M4180" i="20"/>
  <c r="L4180" i="20"/>
  <c r="M4179" i="20"/>
  <c r="L4179" i="20"/>
  <c r="P4179" i="20" s="1"/>
  <c r="M4178" i="20"/>
  <c r="L4178" i="20"/>
  <c r="M4177" i="20"/>
  <c r="L4177" i="20"/>
  <c r="P4177" i="20" s="1"/>
  <c r="M4176" i="20"/>
  <c r="L4176" i="20"/>
  <c r="M4175" i="20"/>
  <c r="L4175" i="20"/>
  <c r="P4175" i="20" s="1"/>
  <c r="M4174" i="20"/>
  <c r="L4174" i="20"/>
  <c r="M4173" i="20"/>
  <c r="L4173" i="20"/>
  <c r="P4173" i="20" s="1"/>
  <c r="M4172" i="20"/>
  <c r="L4172" i="20"/>
  <c r="M4171" i="20"/>
  <c r="L4171" i="20"/>
  <c r="P4171" i="20" s="1"/>
  <c r="M4170" i="20"/>
  <c r="L4170" i="20"/>
  <c r="M4169" i="20"/>
  <c r="L4169" i="20"/>
  <c r="P4169" i="20" s="1"/>
  <c r="M4168" i="20"/>
  <c r="L4168" i="20"/>
  <c r="M4167" i="20"/>
  <c r="L4167" i="20"/>
  <c r="P4167" i="20" s="1"/>
  <c r="M4166" i="20"/>
  <c r="L4166" i="20"/>
  <c r="M4165" i="20"/>
  <c r="L4165" i="20"/>
  <c r="P4165" i="20" s="1"/>
  <c r="M4164" i="20"/>
  <c r="L4164" i="20"/>
  <c r="M4163" i="20"/>
  <c r="L4163" i="20"/>
  <c r="P4163" i="20" s="1"/>
  <c r="M4162" i="20"/>
  <c r="L4162" i="20"/>
  <c r="M4161" i="20"/>
  <c r="L4161" i="20"/>
  <c r="P4161" i="20" s="1"/>
  <c r="M4160" i="20"/>
  <c r="L4160" i="20"/>
  <c r="M4159" i="20"/>
  <c r="L4159" i="20"/>
  <c r="P4159" i="20" s="1"/>
  <c r="M4158" i="20"/>
  <c r="L4158" i="20"/>
  <c r="M4157" i="20"/>
  <c r="L4157" i="20"/>
  <c r="P4157" i="20" s="1"/>
  <c r="M4156" i="20"/>
  <c r="L4156" i="20"/>
  <c r="M4155" i="20"/>
  <c r="L4155" i="20"/>
  <c r="P4155" i="20" s="1"/>
  <c r="M4154" i="20"/>
  <c r="L4154" i="20"/>
  <c r="M4153" i="20"/>
  <c r="L4153" i="20"/>
  <c r="P4153" i="20" s="1"/>
  <c r="M4152" i="20"/>
  <c r="L4152" i="20"/>
  <c r="M4151" i="20"/>
  <c r="L4151" i="20"/>
  <c r="P4151" i="20" s="1"/>
  <c r="M4150" i="20"/>
  <c r="L4150" i="20"/>
  <c r="M4149" i="20"/>
  <c r="L4149" i="20"/>
  <c r="P4149" i="20" s="1"/>
  <c r="M4148" i="20"/>
  <c r="L4148" i="20"/>
  <c r="M4147" i="20"/>
  <c r="L4147" i="20"/>
  <c r="P4147" i="20" s="1"/>
  <c r="M4146" i="20"/>
  <c r="L4146" i="20"/>
  <c r="M4145" i="20"/>
  <c r="L4145" i="20"/>
  <c r="P4145" i="20" s="1"/>
  <c r="M4144" i="20"/>
  <c r="L4144" i="20"/>
  <c r="M4143" i="20"/>
  <c r="L4143" i="20"/>
  <c r="P4143" i="20" s="1"/>
  <c r="M4142" i="20"/>
  <c r="L4142" i="20"/>
  <c r="M4141" i="20"/>
  <c r="L4141" i="20"/>
  <c r="P4141" i="20" s="1"/>
  <c r="M4140" i="20"/>
  <c r="L4140" i="20"/>
  <c r="M4139" i="20"/>
  <c r="L4139" i="20"/>
  <c r="P4139" i="20" s="1"/>
  <c r="M4138" i="20"/>
  <c r="L4138" i="20"/>
  <c r="M4137" i="20"/>
  <c r="L4137" i="20"/>
  <c r="P4137" i="20" s="1"/>
  <c r="M4136" i="20"/>
  <c r="L4136" i="20"/>
  <c r="M4135" i="20"/>
  <c r="L4135" i="20"/>
  <c r="P4135" i="20" s="1"/>
  <c r="M4134" i="20"/>
  <c r="L4134" i="20"/>
  <c r="M4133" i="20"/>
  <c r="L4133" i="20"/>
  <c r="P4133" i="20" s="1"/>
  <c r="M4132" i="20"/>
  <c r="L4132" i="20"/>
  <c r="M4131" i="20"/>
  <c r="L4131" i="20"/>
  <c r="P4131" i="20" s="1"/>
  <c r="M4130" i="20"/>
  <c r="L4130" i="20"/>
  <c r="M4129" i="20"/>
  <c r="L4129" i="20"/>
  <c r="P4129" i="20" s="1"/>
  <c r="M4128" i="20"/>
  <c r="L4128" i="20"/>
  <c r="M4127" i="20"/>
  <c r="L4127" i="20"/>
  <c r="P4127" i="20" s="1"/>
  <c r="M4126" i="20"/>
  <c r="L4126" i="20"/>
  <c r="M4125" i="20"/>
  <c r="L4125" i="20"/>
  <c r="P4125" i="20" s="1"/>
  <c r="M4124" i="20"/>
  <c r="L4124" i="20"/>
  <c r="M4123" i="20"/>
  <c r="L4123" i="20"/>
  <c r="P4123" i="20" s="1"/>
  <c r="M4122" i="20"/>
  <c r="L4122" i="20"/>
  <c r="M4121" i="20"/>
  <c r="L4121" i="20"/>
  <c r="P4121" i="20" s="1"/>
  <c r="M4120" i="20"/>
  <c r="L4120" i="20"/>
  <c r="M4119" i="20"/>
  <c r="L4119" i="20"/>
  <c r="P4119" i="20" s="1"/>
  <c r="M4118" i="20"/>
  <c r="L4118" i="20"/>
  <c r="M4117" i="20"/>
  <c r="L4117" i="20"/>
  <c r="P4117" i="20" s="1"/>
  <c r="M4116" i="20"/>
  <c r="L4116" i="20"/>
  <c r="M4115" i="20"/>
  <c r="L4115" i="20"/>
  <c r="P4115" i="20" s="1"/>
  <c r="M4114" i="20"/>
  <c r="L4114" i="20"/>
  <c r="M4113" i="20"/>
  <c r="L4113" i="20"/>
  <c r="P4113" i="20" s="1"/>
  <c r="M4112" i="20"/>
  <c r="L4112" i="20"/>
  <c r="M4111" i="20"/>
  <c r="L4111" i="20"/>
  <c r="P4111" i="20" s="1"/>
  <c r="M4110" i="20"/>
  <c r="L4110" i="20"/>
  <c r="M4109" i="20"/>
  <c r="L4109" i="20"/>
  <c r="P4109" i="20" s="1"/>
  <c r="M4108" i="20"/>
  <c r="L4108" i="20"/>
  <c r="M4107" i="20"/>
  <c r="L4107" i="20"/>
  <c r="P4107" i="20" s="1"/>
  <c r="M4106" i="20"/>
  <c r="L4106" i="20"/>
  <c r="M4105" i="20"/>
  <c r="L4105" i="20"/>
  <c r="P4105" i="20" s="1"/>
  <c r="M4104" i="20"/>
  <c r="L4104" i="20"/>
  <c r="M4103" i="20"/>
  <c r="L4103" i="20"/>
  <c r="P4103" i="20" s="1"/>
  <c r="M4102" i="20"/>
  <c r="L4102" i="20"/>
  <c r="M4101" i="20"/>
  <c r="L4101" i="20"/>
  <c r="P4101" i="20" s="1"/>
  <c r="M4100" i="20"/>
  <c r="L4100" i="20"/>
  <c r="M4099" i="20"/>
  <c r="L4099" i="20"/>
  <c r="P4099" i="20" s="1"/>
  <c r="M4098" i="20"/>
  <c r="L4098" i="20"/>
  <c r="M4097" i="20"/>
  <c r="L4097" i="20"/>
  <c r="P4097" i="20" s="1"/>
  <c r="M4096" i="20"/>
  <c r="L4096" i="20"/>
  <c r="M4095" i="20"/>
  <c r="L4095" i="20"/>
  <c r="P4095" i="20" s="1"/>
  <c r="M4094" i="20"/>
  <c r="L4094" i="20"/>
  <c r="M4093" i="20"/>
  <c r="L4093" i="20"/>
  <c r="P4093" i="20" s="1"/>
  <c r="M4092" i="20"/>
  <c r="L4092" i="20"/>
  <c r="M4091" i="20"/>
  <c r="L4091" i="20"/>
  <c r="P4091" i="20" s="1"/>
  <c r="M4090" i="20"/>
  <c r="L4090" i="20"/>
  <c r="M4089" i="20"/>
  <c r="L4089" i="20"/>
  <c r="P4089" i="20" s="1"/>
  <c r="M4088" i="20"/>
  <c r="L4088" i="20"/>
  <c r="M4087" i="20"/>
  <c r="L4087" i="20"/>
  <c r="P4087" i="20" s="1"/>
  <c r="M4086" i="20"/>
  <c r="L4086" i="20"/>
  <c r="M4085" i="20"/>
  <c r="L4085" i="20"/>
  <c r="P4085" i="20" s="1"/>
  <c r="M4084" i="20"/>
  <c r="L4084" i="20"/>
  <c r="M4083" i="20"/>
  <c r="L4083" i="20"/>
  <c r="P4083" i="20" s="1"/>
  <c r="M4082" i="20"/>
  <c r="L4082" i="20"/>
  <c r="M4081" i="20"/>
  <c r="L4081" i="20"/>
  <c r="P4081" i="20" s="1"/>
  <c r="M4080" i="20"/>
  <c r="L4080" i="20"/>
  <c r="M4079" i="20"/>
  <c r="L4079" i="20"/>
  <c r="P4079" i="20" s="1"/>
  <c r="M4078" i="20"/>
  <c r="L4078" i="20"/>
  <c r="M4077" i="20"/>
  <c r="L4077" i="20"/>
  <c r="P4077" i="20" s="1"/>
  <c r="M4076" i="20"/>
  <c r="L4076" i="20"/>
  <c r="M4075" i="20"/>
  <c r="L4075" i="20"/>
  <c r="P4075" i="20" s="1"/>
  <c r="M4074" i="20"/>
  <c r="L4074" i="20"/>
  <c r="M4073" i="20"/>
  <c r="L4073" i="20"/>
  <c r="P4073" i="20" s="1"/>
  <c r="M4072" i="20"/>
  <c r="L4072" i="20"/>
  <c r="M4071" i="20"/>
  <c r="L4071" i="20"/>
  <c r="P4071" i="20" s="1"/>
  <c r="M4070" i="20"/>
  <c r="L4070" i="20"/>
  <c r="M4069" i="20"/>
  <c r="L4069" i="20"/>
  <c r="P4069" i="20" s="1"/>
  <c r="M4068" i="20"/>
  <c r="L4068" i="20"/>
  <c r="M4067" i="20"/>
  <c r="L4067" i="20"/>
  <c r="P4067" i="20" s="1"/>
  <c r="M4066" i="20"/>
  <c r="L4066" i="20"/>
  <c r="M4065" i="20"/>
  <c r="L4065" i="20"/>
  <c r="P4065" i="20" s="1"/>
  <c r="M4064" i="20"/>
  <c r="L4064" i="20"/>
  <c r="M4063" i="20"/>
  <c r="L4063" i="20"/>
  <c r="P4063" i="20" s="1"/>
  <c r="M4062" i="20"/>
  <c r="L4062" i="20"/>
  <c r="M4061" i="20"/>
  <c r="L4061" i="20"/>
  <c r="P4061" i="20" s="1"/>
  <c r="M4060" i="20"/>
  <c r="L4060" i="20"/>
  <c r="M4059" i="20"/>
  <c r="L4059" i="20"/>
  <c r="P4059" i="20" s="1"/>
  <c r="M4058" i="20"/>
  <c r="L4058" i="20"/>
  <c r="M4057" i="20"/>
  <c r="L4057" i="20"/>
  <c r="P4057" i="20" s="1"/>
  <c r="M4056" i="20"/>
  <c r="L4056" i="20"/>
  <c r="M4055" i="20"/>
  <c r="L4055" i="20"/>
  <c r="P4055" i="20" s="1"/>
  <c r="M4054" i="20"/>
  <c r="L4054" i="20"/>
  <c r="M4053" i="20"/>
  <c r="L4053" i="20"/>
  <c r="P4053" i="20" s="1"/>
  <c r="M4052" i="20"/>
  <c r="L4052" i="20"/>
  <c r="M4051" i="20"/>
  <c r="L4051" i="20"/>
  <c r="P4051" i="20" s="1"/>
  <c r="M4050" i="20"/>
  <c r="L4050" i="20"/>
  <c r="M4049" i="20"/>
  <c r="L4049" i="20"/>
  <c r="P4049" i="20" s="1"/>
  <c r="M4048" i="20"/>
  <c r="L4048" i="20"/>
  <c r="M4047" i="20"/>
  <c r="L4047" i="20"/>
  <c r="P4047" i="20" s="1"/>
  <c r="M4046" i="20"/>
  <c r="L4046" i="20"/>
  <c r="M4045" i="20"/>
  <c r="L4045" i="20"/>
  <c r="P4045" i="20" s="1"/>
  <c r="M4044" i="20"/>
  <c r="L4044" i="20"/>
  <c r="M4043" i="20"/>
  <c r="L4043" i="20"/>
  <c r="P4043" i="20" s="1"/>
  <c r="M4042" i="20"/>
  <c r="L4042" i="20"/>
  <c r="M4041" i="20"/>
  <c r="L4041" i="20"/>
  <c r="P4041" i="20" s="1"/>
  <c r="M4040" i="20"/>
  <c r="L4040" i="20"/>
  <c r="M4039" i="20"/>
  <c r="L4039" i="20"/>
  <c r="P4039" i="20" s="1"/>
  <c r="M4038" i="20"/>
  <c r="L4038" i="20"/>
  <c r="M4037" i="20"/>
  <c r="L4037" i="20"/>
  <c r="P4037" i="20" s="1"/>
  <c r="M4036" i="20"/>
  <c r="L4036" i="20"/>
  <c r="M4035" i="20"/>
  <c r="L4035" i="20"/>
  <c r="P4035" i="20" s="1"/>
  <c r="M4034" i="20"/>
  <c r="L4034" i="20"/>
  <c r="M4033" i="20"/>
  <c r="L4033" i="20"/>
  <c r="P4033" i="20" s="1"/>
  <c r="M4032" i="20"/>
  <c r="L4032" i="20"/>
  <c r="M4031" i="20"/>
  <c r="L4031" i="20"/>
  <c r="P4031" i="20" s="1"/>
  <c r="M4030" i="20"/>
  <c r="L4030" i="20"/>
  <c r="M4029" i="20"/>
  <c r="L4029" i="20"/>
  <c r="P4029" i="20" s="1"/>
  <c r="M4028" i="20"/>
  <c r="L4028" i="20"/>
  <c r="M4027" i="20"/>
  <c r="L4027" i="20"/>
  <c r="P4027" i="20" s="1"/>
  <c r="M4026" i="20"/>
  <c r="L4026" i="20"/>
  <c r="M4025" i="20"/>
  <c r="L4025" i="20"/>
  <c r="P4025" i="20" s="1"/>
  <c r="M4024" i="20"/>
  <c r="L4024" i="20"/>
  <c r="M4023" i="20"/>
  <c r="L4023" i="20"/>
  <c r="P4023" i="20" s="1"/>
  <c r="M4022" i="20"/>
  <c r="L4022" i="20"/>
  <c r="M4021" i="20"/>
  <c r="L4021" i="20"/>
  <c r="P4021" i="20" s="1"/>
  <c r="M4020" i="20"/>
  <c r="L4020" i="20"/>
  <c r="M4019" i="20"/>
  <c r="L4019" i="20"/>
  <c r="P4019" i="20" s="1"/>
  <c r="M4018" i="20"/>
  <c r="L4018" i="20"/>
  <c r="M4017" i="20"/>
  <c r="L4017" i="20"/>
  <c r="P4017" i="20" s="1"/>
  <c r="M4016" i="20"/>
  <c r="L4016" i="20"/>
  <c r="M4015" i="20"/>
  <c r="L4015" i="20"/>
  <c r="P4015" i="20" s="1"/>
  <c r="M4014" i="20"/>
  <c r="L4014" i="20"/>
  <c r="M4013" i="20"/>
  <c r="L4013" i="20"/>
  <c r="P4013" i="20" s="1"/>
  <c r="M4012" i="20"/>
  <c r="L4012" i="20"/>
  <c r="M4011" i="20"/>
  <c r="L4011" i="20"/>
  <c r="P4011" i="20" s="1"/>
  <c r="M4010" i="20"/>
  <c r="L4010" i="20"/>
  <c r="M4009" i="20"/>
  <c r="L4009" i="20"/>
  <c r="P4009" i="20" s="1"/>
  <c r="M4008" i="20"/>
  <c r="L4008" i="20"/>
  <c r="M4007" i="20"/>
  <c r="L4007" i="20"/>
  <c r="P4007" i="20" s="1"/>
  <c r="M4006" i="20"/>
  <c r="L4006" i="20"/>
  <c r="M4005" i="20"/>
  <c r="L4005" i="20"/>
  <c r="P4005" i="20" s="1"/>
  <c r="M4004" i="20"/>
  <c r="L4004" i="20"/>
  <c r="P4004" i="20" s="1"/>
  <c r="M4003" i="20"/>
  <c r="L4003" i="20"/>
  <c r="P4003" i="20" s="1"/>
  <c r="M4002" i="20"/>
  <c r="L4002" i="20"/>
  <c r="M4001" i="20"/>
  <c r="L4001" i="20"/>
  <c r="P4001" i="20" s="1"/>
  <c r="M4000" i="20"/>
  <c r="L4000" i="20"/>
  <c r="P4000" i="20" s="1"/>
  <c r="M3999" i="20"/>
  <c r="L3999" i="20"/>
  <c r="P3999" i="20" s="1"/>
  <c r="M3998" i="20"/>
  <c r="L3998" i="20"/>
  <c r="M3997" i="20"/>
  <c r="L3997" i="20"/>
  <c r="P3997" i="20" s="1"/>
  <c r="M3996" i="20"/>
  <c r="L3996" i="20"/>
  <c r="P3996" i="20" s="1"/>
  <c r="M3995" i="20"/>
  <c r="L3995" i="20"/>
  <c r="P3995" i="20" s="1"/>
  <c r="M3994" i="20"/>
  <c r="L3994" i="20"/>
  <c r="M3993" i="20"/>
  <c r="L3993" i="20"/>
  <c r="P3993" i="20" s="1"/>
  <c r="M3992" i="20"/>
  <c r="L3992" i="20"/>
  <c r="P3992" i="20" s="1"/>
  <c r="M3991" i="20"/>
  <c r="L3991" i="20"/>
  <c r="P3991" i="20" s="1"/>
  <c r="M3990" i="20"/>
  <c r="L3990" i="20"/>
  <c r="M3989" i="20"/>
  <c r="L3989" i="20"/>
  <c r="P3989" i="20" s="1"/>
  <c r="M3988" i="20"/>
  <c r="L3988" i="20"/>
  <c r="P3988" i="20" s="1"/>
  <c r="M3987" i="20"/>
  <c r="L3987" i="20"/>
  <c r="P3987" i="20" s="1"/>
  <c r="M3986" i="20"/>
  <c r="L3986" i="20"/>
  <c r="M3985" i="20"/>
  <c r="L3985" i="20"/>
  <c r="P3985" i="20" s="1"/>
  <c r="M3984" i="20"/>
  <c r="L3984" i="20"/>
  <c r="P3984" i="20" s="1"/>
  <c r="M3983" i="20"/>
  <c r="L3983" i="20"/>
  <c r="P3983" i="20" s="1"/>
  <c r="M3982" i="20"/>
  <c r="L3982" i="20"/>
  <c r="M3981" i="20"/>
  <c r="L3981" i="20"/>
  <c r="P3981" i="20" s="1"/>
  <c r="M3980" i="20"/>
  <c r="L3980" i="20"/>
  <c r="P3980" i="20" s="1"/>
  <c r="M3979" i="20"/>
  <c r="L3979" i="20"/>
  <c r="P3979" i="20" s="1"/>
  <c r="M3978" i="20"/>
  <c r="L3978" i="20"/>
  <c r="M3977" i="20"/>
  <c r="L3977" i="20"/>
  <c r="P3977" i="20" s="1"/>
  <c r="M3976" i="20"/>
  <c r="L3976" i="20"/>
  <c r="P3976" i="20" s="1"/>
  <c r="M3975" i="20"/>
  <c r="L3975" i="20"/>
  <c r="P3975" i="20" s="1"/>
  <c r="M3974" i="20"/>
  <c r="L3974" i="20"/>
  <c r="M3973" i="20"/>
  <c r="L3973" i="20"/>
  <c r="P3973" i="20" s="1"/>
  <c r="M3972" i="20"/>
  <c r="L3972" i="20"/>
  <c r="P3972" i="20" s="1"/>
  <c r="M3971" i="20"/>
  <c r="L3971" i="20"/>
  <c r="P3971" i="20" s="1"/>
  <c r="M3970" i="20"/>
  <c r="L3970" i="20"/>
  <c r="M3969" i="20"/>
  <c r="L3969" i="20"/>
  <c r="P3969" i="20" s="1"/>
  <c r="M3968" i="20"/>
  <c r="L3968" i="20"/>
  <c r="P3968" i="20" s="1"/>
  <c r="M3967" i="20"/>
  <c r="L3967" i="20"/>
  <c r="P3967" i="20" s="1"/>
  <c r="M3966" i="20"/>
  <c r="L3966" i="20"/>
  <c r="M3965" i="20"/>
  <c r="L3965" i="20"/>
  <c r="P3965" i="20" s="1"/>
  <c r="M3964" i="20"/>
  <c r="L3964" i="20"/>
  <c r="P3964" i="20" s="1"/>
  <c r="M3963" i="20"/>
  <c r="L3963" i="20"/>
  <c r="P3963" i="20" s="1"/>
  <c r="M3962" i="20"/>
  <c r="L3962" i="20"/>
  <c r="M3961" i="20"/>
  <c r="L3961" i="20"/>
  <c r="P3961" i="20" s="1"/>
  <c r="M3960" i="20"/>
  <c r="L3960" i="20"/>
  <c r="P3960" i="20" s="1"/>
  <c r="M3959" i="20"/>
  <c r="L3959" i="20"/>
  <c r="P3959" i="20" s="1"/>
  <c r="M3958" i="20"/>
  <c r="L3958" i="20"/>
  <c r="M3957" i="20"/>
  <c r="L3957" i="20"/>
  <c r="P3957" i="20" s="1"/>
  <c r="M3956" i="20"/>
  <c r="L3956" i="20"/>
  <c r="P3956" i="20" s="1"/>
  <c r="M3955" i="20"/>
  <c r="L3955" i="20"/>
  <c r="P3955" i="20" s="1"/>
  <c r="M3954" i="20"/>
  <c r="L3954" i="20"/>
  <c r="M3953" i="20"/>
  <c r="L3953" i="20"/>
  <c r="P3953" i="20" s="1"/>
  <c r="M3952" i="20"/>
  <c r="L3952" i="20"/>
  <c r="P3952" i="20" s="1"/>
  <c r="M3951" i="20"/>
  <c r="L3951" i="20"/>
  <c r="P3951" i="20" s="1"/>
  <c r="M3950" i="20"/>
  <c r="L3950" i="20"/>
  <c r="M3949" i="20"/>
  <c r="L3949" i="20"/>
  <c r="P3949" i="20" s="1"/>
  <c r="M3948" i="20"/>
  <c r="L3948" i="20"/>
  <c r="P3948" i="20" s="1"/>
  <c r="M3947" i="20"/>
  <c r="L3947" i="20"/>
  <c r="P3947" i="20" s="1"/>
  <c r="M3946" i="20"/>
  <c r="L3946" i="20"/>
  <c r="M3945" i="20"/>
  <c r="L3945" i="20"/>
  <c r="P3945" i="20" s="1"/>
  <c r="M3944" i="20"/>
  <c r="L3944" i="20"/>
  <c r="P3944" i="20" s="1"/>
  <c r="M3943" i="20"/>
  <c r="L3943" i="20"/>
  <c r="P3943" i="20" s="1"/>
  <c r="M3942" i="20"/>
  <c r="L3942" i="20"/>
  <c r="M3941" i="20"/>
  <c r="L3941" i="20"/>
  <c r="P3941" i="20" s="1"/>
  <c r="M3940" i="20"/>
  <c r="L3940" i="20"/>
  <c r="P3940" i="20" s="1"/>
  <c r="M3939" i="20"/>
  <c r="L3939" i="20"/>
  <c r="P3939" i="20" s="1"/>
  <c r="M3938" i="20"/>
  <c r="L3938" i="20"/>
  <c r="M3937" i="20"/>
  <c r="L3937" i="20"/>
  <c r="P3937" i="20" s="1"/>
  <c r="M3936" i="20"/>
  <c r="L3936" i="20"/>
  <c r="P3936" i="20" s="1"/>
  <c r="M3935" i="20"/>
  <c r="L3935" i="20"/>
  <c r="P3935" i="20" s="1"/>
  <c r="M3934" i="20"/>
  <c r="L3934" i="20"/>
  <c r="M3933" i="20"/>
  <c r="L3933" i="20"/>
  <c r="P3933" i="20" s="1"/>
  <c r="M3932" i="20"/>
  <c r="L3932" i="20"/>
  <c r="P3932" i="20" s="1"/>
  <c r="M3931" i="20"/>
  <c r="L3931" i="20"/>
  <c r="P3931" i="20" s="1"/>
  <c r="M3930" i="20"/>
  <c r="L3930" i="20"/>
  <c r="M3929" i="20"/>
  <c r="L3929" i="20"/>
  <c r="P3929" i="20" s="1"/>
  <c r="M3928" i="20"/>
  <c r="L3928" i="20"/>
  <c r="P3928" i="20" s="1"/>
  <c r="M3927" i="20"/>
  <c r="L3927" i="20"/>
  <c r="P3927" i="20" s="1"/>
  <c r="M3926" i="20"/>
  <c r="L3926" i="20"/>
  <c r="M3925" i="20"/>
  <c r="L3925" i="20"/>
  <c r="P3925" i="20" s="1"/>
  <c r="M3924" i="20"/>
  <c r="L3924" i="20"/>
  <c r="P3924" i="20" s="1"/>
  <c r="M3923" i="20"/>
  <c r="L3923" i="20"/>
  <c r="P3923" i="20" s="1"/>
  <c r="M3922" i="20"/>
  <c r="L3922" i="20"/>
  <c r="M3921" i="20"/>
  <c r="L3921" i="20"/>
  <c r="P3921" i="20" s="1"/>
  <c r="M3920" i="20"/>
  <c r="L3920" i="20"/>
  <c r="P3920" i="20" s="1"/>
  <c r="M3919" i="20"/>
  <c r="L3919" i="20"/>
  <c r="P3919" i="20" s="1"/>
  <c r="M3918" i="20"/>
  <c r="L3918" i="20"/>
  <c r="M3917" i="20"/>
  <c r="L3917" i="20"/>
  <c r="P3917" i="20" s="1"/>
  <c r="M3916" i="20"/>
  <c r="L3916" i="20"/>
  <c r="P3916" i="20" s="1"/>
  <c r="M3915" i="20"/>
  <c r="L3915" i="20"/>
  <c r="P3915" i="20" s="1"/>
  <c r="M3914" i="20"/>
  <c r="L3914" i="20"/>
  <c r="M3913" i="20"/>
  <c r="L3913" i="20"/>
  <c r="P3913" i="20" s="1"/>
  <c r="M3912" i="20"/>
  <c r="L3912" i="20"/>
  <c r="P3912" i="20" s="1"/>
  <c r="M3911" i="20"/>
  <c r="L3911" i="20"/>
  <c r="P3911" i="20" s="1"/>
  <c r="M3910" i="20"/>
  <c r="L3910" i="20"/>
  <c r="M3909" i="20"/>
  <c r="L3909" i="20"/>
  <c r="P3909" i="20" s="1"/>
  <c r="M3908" i="20"/>
  <c r="L3908" i="20"/>
  <c r="P3908" i="20" s="1"/>
  <c r="M3907" i="20"/>
  <c r="L3907" i="20"/>
  <c r="P3907" i="20" s="1"/>
  <c r="M3906" i="20"/>
  <c r="L3906" i="20"/>
  <c r="M3905" i="20"/>
  <c r="L3905" i="20"/>
  <c r="P3905" i="20" s="1"/>
  <c r="M3904" i="20"/>
  <c r="L3904" i="20"/>
  <c r="P3904" i="20" s="1"/>
  <c r="M3903" i="20"/>
  <c r="L3903" i="20"/>
  <c r="P3903" i="20" s="1"/>
  <c r="M3902" i="20"/>
  <c r="L3902" i="20"/>
  <c r="M3901" i="20"/>
  <c r="L3901" i="20"/>
  <c r="P3901" i="20" s="1"/>
  <c r="M3900" i="20"/>
  <c r="L3900" i="20"/>
  <c r="P3900" i="20" s="1"/>
  <c r="M3899" i="20"/>
  <c r="L3899" i="20"/>
  <c r="P3899" i="20" s="1"/>
  <c r="M3898" i="20"/>
  <c r="L3898" i="20"/>
  <c r="M3897" i="20"/>
  <c r="L3897" i="20"/>
  <c r="P3897" i="20" s="1"/>
  <c r="M3896" i="20"/>
  <c r="L3896" i="20"/>
  <c r="P3896" i="20" s="1"/>
  <c r="M3895" i="20"/>
  <c r="L3895" i="20"/>
  <c r="P3895" i="20" s="1"/>
  <c r="M3894" i="20"/>
  <c r="L3894" i="20"/>
  <c r="M3893" i="20"/>
  <c r="L3893" i="20"/>
  <c r="P3893" i="20" s="1"/>
  <c r="M3892" i="20"/>
  <c r="L3892" i="20"/>
  <c r="P3892" i="20" s="1"/>
  <c r="M3891" i="20"/>
  <c r="L3891" i="20"/>
  <c r="P3891" i="20" s="1"/>
  <c r="M3890" i="20"/>
  <c r="L3890" i="20"/>
  <c r="M3889" i="20"/>
  <c r="L3889" i="20"/>
  <c r="P3889" i="20" s="1"/>
  <c r="M3888" i="20"/>
  <c r="L3888" i="20"/>
  <c r="P3888" i="20" s="1"/>
  <c r="M3887" i="20"/>
  <c r="L3887" i="20"/>
  <c r="P3887" i="20" s="1"/>
  <c r="M3886" i="20"/>
  <c r="L3886" i="20"/>
  <c r="M3885" i="20"/>
  <c r="L3885" i="20"/>
  <c r="P3885" i="20" s="1"/>
  <c r="M3884" i="20"/>
  <c r="L3884" i="20"/>
  <c r="P3884" i="20" s="1"/>
  <c r="M3883" i="20"/>
  <c r="L3883" i="20"/>
  <c r="P3883" i="20" s="1"/>
  <c r="M3882" i="20"/>
  <c r="L3882" i="20"/>
  <c r="M3881" i="20"/>
  <c r="L3881" i="20"/>
  <c r="P3881" i="20" s="1"/>
  <c r="M3880" i="20"/>
  <c r="L3880" i="20"/>
  <c r="P3880" i="20" s="1"/>
  <c r="M3879" i="20"/>
  <c r="L3879" i="20"/>
  <c r="P3879" i="20" s="1"/>
  <c r="M3878" i="20"/>
  <c r="L3878" i="20"/>
  <c r="M3877" i="20"/>
  <c r="L3877" i="20"/>
  <c r="P3877" i="20" s="1"/>
  <c r="M3876" i="20"/>
  <c r="L3876" i="20"/>
  <c r="P3876" i="20" s="1"/>
  <c r="M3875" i="20"/>
  <c r="L3875" i="20"/>
  <c r="P3875" i="20" s="1"/>
  <c r="M3874" i="20"/>
  <c r="L3874" i="20"/>
  <c r="M3873" i="20"/>
  <c r="L3873" i="20"/>
  <c r="P3873" i="20" s="1"/>
  <c r="M3872" i="20"/>
  <c r="L3872" i="20"/>
  <c r="P3872" i="20" s="1"/>
  <c r="M3871" i="20"/>
  <c r="L3871" i="20"/>
  <c r="P3871" i="20" s="1"/>
  <c r="M3870" i="20"/>
  <c r="L3870" i="20"/>
  <c r="M3869" i="20"/>
  <c r="L3869" i="20"/>
  <c r="P3869" i="20" s="1"/>
  <c r="M3868" i="20"/>
  <c r="L3868" i="20"/>
  <c r="P3868" i="20" s="1"/>
  <c r="M3867" i="20"/>
  <c r="L3867" i="20"/>
  <c r="P3867" i="20" s="1"/>
  <c r="M3866" i="20"/>
  <c r="L3866" i="20"/>
  <c r="M3865" i="20"/>
  <c r="L3865" i="20"/>
  <c r="P3865" i="20" s="1"/>
  <c r="M3864" i="20"/>
  <c r="L3864" i="20"/>
  <c r="P3864" i="20" s="1"/>
  <c r="M3863" i="20"/>
  <c r="L3863" i="20"/>
  <c r="P3863" i="20" s="1"/>
  <c r="M3862" i="20"/>
  <c r="L3862" i="20"/>
  <c r="M3861" i="20"/>
  <c r="L3861" i="20"/>
  <c r="P3861" i="20" s="1"/>
  <c r="M3860" i="20"/>
  <c r="L3860" i="20"/>
  <c r="P3860" i="20" s="1"/>
  <c r="M3859" i="20"/>
  <c r="L3859" i="20"/>
  <c r="P3859" i="20" s="1"/>
  <c r="M3858" i="20"/>
  <c r="L3858" i="20"/>
  <c r="M3857" i="20"/>
  <c r="L3857" i="20"/>
  <c r="P3857" i="20" s="1"/>
  <c r="M3856" i="20"/>
  <c r="L3856" i="20"/>
  <c r="P3856" i="20" s="1"/>
  <c r="M3855" i="20"/>
  <c r="L3855" i="20"/>
  <c r="P3855" i="20" s="1"/>
  <c r="M3854" i="20"/>
  <c r="L3854" i="20"/>
  <c r="M3853" i="20"/>
  <c r="L3853" i="20"/>
  <c r="P3853" i="20" s="1"/>
  <c r="M3852" i="20"/>
  <c r="L3852" i="20"/>
  <c r="P3852" i="20" s="1"/>
  <c r="M3851" i="20"/>
  <c r="L3851" i="20"/>
  <c r="P3851" i="20" s="1"/>
  <c r="M3850" i="20"/>
  <c r="L3850" i="20"/>
  <c r="M3849" i="20"/>
  <c r="L3849" i="20"/>
  <c r="P3849" i="20" s="1"/>
  <c r="M3848" i="20"/>
  <c r="L3848" i="20"/>
  <c r="P3848" i="20" s="1"/>
  <c r="M3847" i="20"/>
  <c r="L3847" i="20"/>
  <c r="P3847" i="20" s="1"/>
  <c r="M3846" i="20"/>
  <c r="L3846" i="20"/>
  <c r="M3845" i="20"/>
  <c r="L3845" i="20"/>
  <c r="P3845" i="20" s="1"/>
  <c r="M3844" i="20"/>
  <c r="L3844" i="20"/>
  <c r="P3844" i="20" s="1"/>
  <c r="M3843" i="20"/>
  <c r="L3843" i="20"/>
  <c r="P3843" i="20" s="1"/>
  <c r="M3842" i="20"/>
  <c r="L3842" i="20"/>
  <c r="M3841" i="20"/>
  <c r="L3841" i="20"/>
  <c r="P3841" i="20" s="1"/>
  <c r="M3840" i="20"/>
  <c r="L3840" i="20"/>
  <c r="P3840" i="20" s="1"/>
  <c r="M3839" i="20"/>
  <c r="L3839" i="20"/>
  <c r="P3839" i="20" s="1"/>
  <c r="M3838" i="20"/>
  <c r="L3838" i="20"/>
  <c r="M3837" i="20"/>
  <c r="L3837" i="20"/>
  <c r="P3837" i="20" s="1"/>
  <c r="M3836" i="20"/>
  <c r="L3836" i="20"/>
  <c r="P3836" i="20" s="1"/>
  <c r="M3835" i="20"/>
  <c r="L3835" i="20"/>
  <c r="P3835" i="20" s="1"/>
  <c r="M3834" i="20"/>
  <c r="L3834" i="20"/>
  <c r="M3833" i="20"/>
  <c r="L3833" i="20"/>
  <c r="P3833" i="20" s="1"/>
  <c r="M3832" i="20"/>
  <c r="L3832" i="20"/>
  <c r="P3832" i="20" s="1"/>
  <c r="M3831" i="20"/>
  <c r="L3831" i="20"/>
  <c r="P3831" i="20" s="1"/>
  <c r="M3830" i="20"/>
  <c r="L3830" i="20"/>
  <c r="M3829" i="20"/>
  <c r="L3829" i="20"/>
  <c r="P3829" i="20" s="1"/>
  <c r="M3828" i="20"/>
  <c r="L3828" i="20"/>
  <c r="P3828" i="20" s="1"/>
  <c r="M3827" i="20"/>
  <c r="L3827" i="20"/>
  <c r="P3827" i="20" s="1"/>
  <c r="M3826" i="20"/>
  <c r="L3826" i="20"/>
  <c r="M3825" i="20"/>
  <c r="L3825" i="20"/>
  <c r="P3825" i="20" s="1"/>
  <c r="M3824" i="20"/>
  <c r="L3824" i="20"/>
  <c r="P3824" i="20" s="1"/>
  <c r="M3823" i="20"/>
  <c r="L3823" i="20"/>
  <c r="P3823" i="20" s="1"/>
  <c r="M3822" i="20"/>
  <c r="L3822" i="20"/>
  <c r="M3821" i="20"/>
  <c r="L3821" i="20"/>
  <c r="P3821" i="20" s="1"/>
  <c r="M3820" i="20"/>
  <c r="L3820" i="20"/>
  <c r="P3820" i="20" s="1"/>
  <c r="M3819" i="20"/>
  <c r="L3819" i="20"/>
  <c r="P3819" i="20" s="1"/>
  <c r="M3818" i="20"/>
  <c r="L3818" i="20"/>
  <c r="M3817" i="20"/>
  <c r="L3817" i="20"/>
  <c r="P3817" i="20" s="1"/>
  <c r="M3816" i="20"/>
  <c r="L3816" i="20"/>
  <c r="P3816" i="20" s="1"/>
  <c r="M3815" i="20"/>
  <c r="L3815" i="20"/>
  <c r="P3815" i="20" s="1"/>
  <c r="M3814" i="20"/>
  <c r="L3814" i="20"/>
  <c r="M3813" i="20"/>
  <c r="L3813" i="20"/>
  <c r="P3813" i="20" s="1"/>
  <c r="M3812" i="20"/>
  <c r="L3812" i="20"/>
  <c r="P3812" i="20" s="1"/>
  <c r="M3811" i="20"/>
  <c r="L3811" i="20"/>
  <c r="P3811" i="20" s="1"/>
  <c r="M3810" i="20"/>
  <c r="L3810" i="20"/>
  <c r="M3809" i="20"/>
  <c r="L3809" i="20"/>
  <c r="P3809" i="20" s="1"/>
  <c r="M3808" i="20"/>
  <c r="L3808" i="20"/>
  <c r="P3808" i="20" s="1"/>
  <c r="M3807" i="20"/>
  <c r="L3807" i="20"/>
  <c r="P3807" i="20" s="1"/>
  <c r="M3806" i="20"/>
  <c r="L3806" i="20"/>
  <c r="M3805" i="20"/>
  <c r="L3805" i="20"/>
  <c r="P3805" i="20" s="1"/>
  <c r="M3804" i="20"/>
  <c r="L3804" i="20"/>
  <c r="P3804" i="20" s="1"/>
  <c r="M3803" i="20"/>
  <c r="L3803" i="20"/>
  <c r="P3803" i="20" s="1"/>
  <c r="M3802" i="20"/>
  <c r="L3802" i="20"/>
  <c r="M3801" i="20"/>
  <c r="L3801" i="20"/>
  <c r="P3801" i="20" s="1"/>
  <c r="M3800" i="20"/>
  <c r="L3800" i="20"/>
  <c r="P3800" i="20" s="1"/>
  <c r="M3799" i="20"/>
  <c r="L3799" i="20"/>
  <c r="P3799" i="20" s="1"/>
  <c r="M3798" i="20"/>
  <c r="L3798" i="20"/>
  <c r="M3797" i="20"/>
  <c r="L3797" i="20"/>
  <c r="P3797" i="20" s="1"/>
  <c r="M3796" i="20"/>
  <c r="L3796" i="20"/>
  <c r="P3796" i="20" s="1"/>
  <c r="M3795" i="20"/>
  <c r="L3795" i="20"/>
  <c r="P3795" i="20" s="1"/>
  <c r="M3794" i="20"/>
  <c r="L3794" i="20"/>
  <c r="M3793" i="20"/>
  <c r="L3793" i="20"/>
  <c r="P3793" i="20" s="1"/>
  <c r="M3792" i="20"/>
  <c r="L3792" i="20"/>
  <c r="P3792" i="20" s="1"/>
  <c r="M3791" i="20"/>
  <c r="L3791" i="20"/>
  <c r="P3791" i="20" s="1"/>
  <c r="M3790" i="20"/>
  <c r="L3790" i="20"/>
  <c r="M3789" i="20"/>
  <c r="L3789" i="20"/>
  <c r="P3789" i="20" s="1"/>
  <c r="M3788" i="20"/>
  <c r="L3788" i="20"/>
  <c r="P3788" i="20" s="1"/>
  <c r="M3787" i="20"/>
  <c r="L3787" i="20"/>
  <c r="P3787" i="20" s="1"/>
  <c r="M3786" i="20"/>
  <c r="L3786" i="20"/>
  <c r="M3785" i="20"/>
  <c r="L3785" i="20"/>
  <c r="P3785" i="20" s="1"/>
  <c r="M3784" i="20"/>
  <c r="L3784" i="20"/>
  <c r="P3784" i="20" s="1"/>
  <c r="M3783" i="20"/>
  <c r="L3783" i="20"/>
  <c r="P3783" i="20" s="1"/>
  <c r="M3782" i="20"/>
  <c r="L3782" i="20"/>
  <c r="M3781" i="20"/>
  <c r="L3781" i="20"/>
  <c r="P3781" i="20" s="1"/>
  <c r="M3780" i="20"/>
  <c r="L3780" i="20"/>
  <c r="P3780" i="20" s="1"/>
  <c r="M3779" i="20"/>
  <c r="L3779" i="20"/>
  <c r="P3779" i="20" s="1"/>
  <c r="M3778" i="20"/>
  <c r="L3778" i="20"/>
  <c r="M3777" i="20"/>
  <c r="L3777" i="20"/>
  <c r="P3777" i="20" s="1"/>
  <c r="M3776" i="20"/>
  <c r="L3776" i="20"/>
  <c r="P3776" i="20" s="1"/>
  <c r="M3775" i="20"/>
  <c r="L3775" i="20"/>
  <c r="P3775" i="20" s="1"/>
  <c r="M3774" i="20"/>
  <c r="L3774" i="20"/>
  <c r="M3773" i="20"/>
  <c r="L3773" i="20"/>
  <c r="P3773" i="20" s="1"/>
  <c r="M3772" i="20"/>
  <c r="L3772" i="20"/>
  <c r="P3772" i="20" s="1"/>
  <c r="M3771" i="20"/>
  <c r="L3771" i="20"/>
  <c r="P3771" i="20" s="1"/>
  <c r="M3770" i="20"/>
  <c r="L3770" i="20"/>
  <c r="M3769" i="20"/>
  <c r="L3769" i="20"/>
  <c r="P3769" i="20" s="1"/>
  <c r="M3768" i="20"/>
  <c r="L3768" i="20"/>
  <c r="P3768" i="20" s="1"/>
  <c r="M3767" i="20"/>
  <c r="L3767" i="20"/>
  <c r="P3767" i="20" s="1"/>
  <c r="M3766" i="20"/>
  <c r="L3766" i="20"/>
  <c r="M3765" i="20"/>
  <c r="L3765" i="20"/>
  <c r="P3765" i="20" s="1"/>
  <c r="M3764" i="20"/>
  <c r="L3764" i="20"/>
  <c r="P3764" i="20" s="1"/>
  <c r="M3763" i="20"/>
  <c r="L3763" i="20"/>
  <c r="P3763" i="20" s="1"/>
  <c r="M3762" i="20"/>
  <c r="L3762" i="20"/>
  <c r="M3761" i="20"/>
  <c r="L3761" i="20"/>
  <c r="P3761" i="20" s="1"/>
  <c r="M3760" i="20"/>
  <c r="L3760" i="20"/>
  <c r="P3760" i="20" s="1"/>
  <c r="M3759" i="20"/>
  <c r="L3759" i="20"/>
  <c r="P3759" i="20" s="1"/>
  <c r="M3758" i="20"/>
  <c r="L3758" i="20"/>
  <c r="M3757" i="20"/>
  <c r="L3757" i="20"/>
  <c r="P3757" i="20" s="1"/>
  <c r="M3756" i="20"/>
  <c r="L3756" i="20"/>
  <c r="P3756" i="20" s="1"/>
  <c r="M3755" i="20"/>
  <c r="L3755" i="20"/>
  <c r="P3755" i="20" s="1"/>
  <c r="M3754" i="20"/>
  <c r="L3754" i="20"/>
  <c r="M3753" i="20"/>
  <c r="L3753" i="20"/>
  <c r="P3753" i="20" s="1"/>
  <c r="M3752" i="20"/>
  <c r="L3752" i="20"/>
  <c r="P3752" i="20" s="1"/>
  <c r="M3751" i="20"/>
  <c r="L3751" i="20"/>
  <c r="P3751" i="20" s="1"/>
  <c r="M3750" i="20"/>
  <c r="L3750" i="20"/>
  <c r="M3749" i="20"/>
  <c r="L3749" i="20"/>
  <c r="P3749" i="20" s="1"/>
  <c r="M3748" i="20"/>
  <c r="L3748" i="20"/>
  <c r="P3748" i="20" s="1"/>
  <c r="M3747" i="20"/>
  <c r="L3747" i="20"/>
  <c r="P3747" i="20" s="1"/>
  <c r="M3746" i="20"/>
  <c r="L3746" i="20"/>
  <c r="M3745" i="20"/>
  <c r="L3745" i="20"/>
  <c r="P3745" i="20" s="1"/>
  <c r="M3744" i="20"/>
  <c r="L3744" i="20"/>
  <c r="P3744" i="20" s="1"/>
  <c r="M3743" i="20"/>
  <c r="L3743" i="20"/>
  <c r="P3743" i="20" s="1"/>
  <c r="M3742" i="20"/>
  <c r="L3742" i="20"/>
  <c r="M3741" i="20"/>
  <c r="L3741" i="20"/>
  <c r="P3741" i="20" s="1"/>
  <c r="M3740" i="20"/>
  <c r="L3740" i="20"/>
  <c r="P3740" i="20" s="1"/>
  <c r="M3739" i="20"/>
  <c r="L3739" i="20"/>
  <c r="P3739" i="20" s="1"/>
  <c r="M3738" i="20"/>
  <c r="L3738" i="20"/>
  <c r="M3737" i="20"/>
  <c r="L3737" i="20"/>
  <c r="P3737" i="20" s="1"/>
  <c r="M3736" i="20"/>
  <c r="L3736" i="20"/>
  <c r="P3736" i="20" s="1"/>
  <c r="M3735" i="20"/>
  <c r="L3735" i="20"/>
  <c r="P3735" i="20" s="1"/>
  <c r="M3734" i="20"/>
  <c r="L3734" i="20"/>
  <c r="M3733" i="20"/>
  <c r="L3733" i="20"/>
  <c r="P3733" i="20" s="1"/>
  <c r="M3732" i="20"/>
  <c r="L3732" i="20"/>
  <c r="P3732" i="20" s="1"/>
  <c r="M3731" i="20"/>
  <c r="L3731" i="20"/>
  <c r="P3731" i="20" s="1"/>
  <c r="M3730" i="20"/>
  <c r="L3730" i="20"/>
  <c r="M3729" i="20"/>
  <c r="L3729" i="20"/>
  <c r="P3729" i="20" s="1"/>
  <c r="M3728" i="20"/>
  <c r="L3728" i="20"/>
  <c r="P3728" i="20" s="1"/>
  <c r="M3727" i="20"/>
  <c r="L3727" i="20"/>
  <c r="P3727" i="20" s="1"/>
  <c r="M3726" i="20"/>
  <c r="L3726" i="20"/>
  <c r="M3725" i="20"/>
  <c r="L3725" i="20"/>
  <c r="P3725" i="20" s="1"/>
  <c r="M3724" i="20"/>
  <c r="L3724" i="20"/>
  <c r="P3724" i="20" s="1"/>
  <c r="M3723" i="20"/>
  <c r="L3723" i="20"/>
  <c r="P3723" i="20" s="1"/>
  <c r="M3722" i="20"/>
  <c r="L3722" i="20"/>
  <c r="M3721" i="20"/>
  <c r="L3721" i="20"/>
  <c r="P3721" i="20" s="1"/>
  <c r="M3720" i="20"/>
  <c r="L3720" i="20"/>
  <c r="P3720" i="20" s="1"/>
  <c r="M3719" i="20"/>
  <c r="L3719" i="20"/>
  <c r="P3719" i="20" s="1"/>
  <c r="M3718" i="20"/>
  <c r="L3718" i="20"/>
  <c r="M3717" i="20"/>
  <c r="L3717" i="20"/>
  <c r="P3717" i="20" s="1"/>
  <c r="M3716" i="20"/>
  <c r="L3716" i="20"/>
  <c r="P3716" i="20" s="1"/>
  <c r="M3715" i="20"/>
  <c r="L3715" i="20"/>
  <c r="P3715" i="20" s="1"/>
  <c r="M3714" i="20"/>
  <c r="L3714" i="20"/>
  <c r="M3713" i="20"/>
  <c r="L3713" i="20"/>
  <c r="P3713" i="20" s="1"/>
  <c r="M3712" i="20"/>
  <c r="L3712" i="20"/>
  <c r="P3712" i="20" s="1"/>
  <c r="M3711" i="20"/>
  <c r="L3711" i="20"/>
  <c r="P3711" i="20" s="1"/>
  <c r="M3710" i="20"/>
  <c r="L3710" i="20"/>
  <c r="M3709" i="20"/>
  <c r="L3709" i="20"/>
  <c r="P3709" i="20" s="1"/>
  <c r="M3708" i="20"/>
  <c r="L3708" i="20"/>
  <c r="P3708" i="20" s="1"/>
  <c r="M3707" i="20"/>
  <c r="L3707" i="20"/>
  <c r="P3707" i="20" s="1"/>
  <c r="M3706" i="20"/>
  <c r="L3706" i="20"/>
  <c r="M3705" i="20"/>
  <c r="L3705" i="20"/>
  <c r="P3705" i="20" s="1"/>
  <c r="M3704" i="20"/>
  <c r="L3704" i="20"/>
  <c r="P3704" i="20" s="1"/>
  <c r="M3703" i="20"/>
  <c r="L3703" i="20"/>
  <c r="P3703" i="20" s="1"/>
  <c r="M3702" i="20"/>
  <c r="L3702" i="20"/>
  <c r="M3701" i="20"/>
  <c r="L3701" i="20"/>
  <c r="P3701" i="20" s="1"/>
  <c r="M3700" i="20"/>
  <c r="L3700" i="20"/>
  <c r="P3700" i="20" s="1"/>
  <c r="M3699" i="20"/>
  <c r="L3699" i="20"/>
  <c r="P3699" i="20" s="1"/>
  <c r="M3698" i="20"/>
  <c r="L3698" i="20"/>
  <c r="M3697" i="20"/>
  <c r="L3697" i="20"/>
  <c r="P3697" i="20" s="1"/>
  <c r="M3696" i="20"/>
  <c r="L3696" i="20"/>
  <c r="P3696" i="20" s="1"/>
  <c r="M3695" i="20"/>
  <c r="L3695" i="20"/>
  <c r="P3695" i="20" s="1"/>
  <c r="M3694" i="20"/>
  <c r="L3694" i="20"/>
  <c r="M3693" i="20"/>
  <c r="L3693" i="20"/>
  <c r="P3693" i="20" s="1"/>
  <c r="M3692" i="20"/>
  <c r="L3692" i="20"/>
  <c r="P3692" i="20" s="1"/>
  <c r="M3691" i="20"/>
  <c r="L3691" i="20"/>
  <c r="P3691" i="20" s="1"/>
  <c r="M3690" i="20"/>
  <c r="L3690" i="20"/>
  <c r="M3689" i="20"/>
  <c r="L3689" i="20"/>
  <c r="P3689" i="20" s="1"/>
  <c r="M3688" i="20"/>
  <c r="L3688" i="20"/>
  <c r="P3688" i="20" s="1"/>
  <c r="M3687" i="20"/>
  <c r="L3687" i="20"/>
  <c r="P3687" i="20" s="1"/>
  <c r="M3686" i="20"/>
  <c r="L3686" i="20"/>
  <c r="M3685" i="20"/>
  <c r="L3685" i="20"/>
  <c r="P3685" i="20" s="1"/>
  <c r="M3684" i="20"/>
  <c r="L3684" i="20"/>
  <c r="P3684" i="20" s="1"/>
  <c r="M3683" i="20"/>
  <c r="L3683" i="20"/>
  <c r="P3683" i="20" s="1"/>
  <c r="M3682" i="20"/>
  <c r="L3682" i="20"/>
  <c r="M3681" i="20"/>
  <c r="L3681" i="20"/>
  <c r="P3681" i="20" s="1"/>
  <c r="M3680" i="20"/>
  <c r="L3680" i="20"/>
  <c r="P3680" i="20" s="1"/>
  <c r="M3679" i="20"/>
  <c r="L3679" i="20"/>
  <c r="P3679" i="20" s="1"/>
  <c r="M3678" i="20"/>
  <c r="L3678" i="20"/>
  <c r="M3677" i="20"/>
  <c r="L3677" i="20"/>
  <c r="P3677" i="20" s="1"/>
  <c r="M3676" i="20"/>
  <c r="L3676" i="20"/>
  <c r="P3676" i="20" s="1"/>
  <c r="M3675" i="20"/>
  <c r="L3675" i="20"/>
  <c r="P3675" i="20" s="1"/>
  <c r="M3674" i="20"/>
  <c r="L3674" i="20"/>
  <c r="M3673" i="20"/>
  <c r="L3673" i="20"/>
  <c r="P3673" i="20" s="1"/>
  <c r="M3672" i="20"/>
  <c r="L3672" i="20"/>
  <c r="P3672" i="20" s="1"/>
  <c r="M3671" i="20"/>
  <c r="L3671" i="20"/>
  <c r="P3671" i="20" s="1"/>
  <c r="M3670" i="20"/>
  <c r="L3670" i="20"/>
  <c r="M3669" i="20"/>
  <c r="L3669" i="20"/>
  <c r="P3669" i="20" s="1"/>
  <c r="M3668" i="20"/>
  <c r="L3668" i="20"/>
  <c r="P3668" i="20" s="1"/>
  <c r="M3667" i="20"/>
  <c r="L3667" i="20"/>
  <c r="P3667" i="20" s="1"/>
  <c r="M3666" i="20"/>
  <c r="L3666" i="20"/>
  <c r="M3665" i="20"/>
  <c r="L3665" i="20"/>
  <c r="P3665" i="20" s="1"/>
  <c r="M3664" i="20"/>
  <c r="L3664" i="20"/>
  <c r="P3664" i="20" s="1"/>
  <c r="M3663" i="20"/>
  <c r="L3663" i="20"/>
  <c r="P3663" i="20" s="1"/>
  <c r="M3662" i="20"/>
  <c r="L3662" i="20"/>
  <c r="M3661" i="20"/>
  <c r="L3661" i="20"/>
  <c r="P3661" i="20" s="1"/>
  <c r="M3660" i="20"/>
  <c r="L3660" i="20"/>
  <c r="P3660" i="20" s="1"/>
  <c r="M3659" i="20"/>
  <c r="L3659" i="20"/>
  <c r="P3659" i="20" s="1"/>
  <c r="M3658" i="20"/>
  <c r="L3658" i="20"/>
  <c r="M3657" i="20"/>
  <c r="L3657" i="20"/>
  <c r="P3657" i="20" s="1"/>
  <c r="M3656" i="20"/>
  <c r="L3656" i="20"/>
  <c r="P3656" i="20" s="1"/>
  <c r="M3655" i="20"/>
  <c r="L3655" i="20"/>
  <c r="P3655" i="20" s="1"/>
  <c r="M3654" i="20"/>
  <c r="L3654" i="20"/>
  <c r="M3653" i="20"/>
  <c r="L3653" i="20"/>
  <c r="P3653" i="20" s="1"/>
  <c r="M3652" i="20"/>
  <c r="L3652" i="20"/>
  <c r="P3652" i="20" s="1"/>
  <c r="M3651" i="20"/>
  <c r="L3651" i="20"/>
  <c r="P3651" i="20" s="1"/>
  <c r="M3650" i="20"/>
  <c r="L3650" i="20"/>
  <c r="M3649" i="20"/>
  <c r="L3649" i="20"/>
  <c r="P3649" i="20" s="1"/>
  <c r="M3648" i="20"/>
  <c r="L3648" i="20"/>
  <c r="P3648" i="20" s="1"/>
  <c r="M3647" i="20"/>
  <c r="L3647" i="20"/>
  <c r="P3647" i="20" s="1"/>
  <c r="M3646" i="20"/>
  <c r="L3646" i="20"/>
  <c r="M3645" i="20"/>
  <c r="L3645" i="20"/>
  <c r="P3645" i="20" s="1"/>
  <c r="M3644" i="20"/>
  <c r="L3644" i="20"/>
  <c r="P3644" i="20" s="1"/>
  <c r="M3643" i="20"/>
  <c r="L3643" i="20"/>
  <c r="P3643" i="20" s="1"/>
  <c r="M3642" i="20"/>
  <c r="L3642" i="20"/>
  <c r="M3641" i="20"/>
  <c r="L3641" i="20"/>
  <c r="P3641" i="20" s="1"/>
  <c r="M3640" i="20"/>
  <c r="L3640" i="20"/>
  <c r="P3640" i="20" s="1"/>
  <c r="M3639" i="20"/>
  <c r="L3639" i="20"/>
  <c r="P3639" i="20" s="1"/>
  <c r="M3638" i="20"/>
  <c r="L3638" i="20"/>
  <c r="M3637" i="20"/>
  <c r="L3637" i="20"/>
  <c r="P3637" i="20" s="1"/>
  <c r="M3636" i="20"/>
  <c r="L3636" i="20"/>
  <c r="P3636" i="20" s="1"/>
  <c r="M3635" i="20"/>
  <c r="L3635" i="20"/>
  <c r="P3635" i="20" s="1"/>
  <c r="M3634" i="20"/>
  <c r="L3634" i="20"/>
  <c r="M3633" i="20"/>
  <c r="L3633" i="20"/>
  <c r="P3633" i="20" s="1"/>
  <c r="M3632" i="20"/>
  <c r="L3632" i="20"/>
  <c r="P3632" i="20" s="1"/>
  <c r="M3631" i="20"/>
  <c r="L3631" i="20"/>
  <c r="P3631" i="20" s="1"/>
  <c r="M3630" i="20"/>
  <c r="L3630" i="20"/>
  <c r="M3629" i="20"/>
  <c r="L3629" i="20"/>
  <c r="P3629" i="20" s="1"/>
  <c r="M3628" i="20"/>
  <c r="L3628" i="20"/>
  <c r="P3628" i="20" s="1"/>
  <c r="M3627" i="20"/>
  <c r="L3627" i="20"/>
  <c r="P3627" i="20" s="1"/>
  <c r="M3626" i="20"/>
  <c r="L3626" i="20"/>
  <c r="M3625" i="20"/>
  <c r="L3625" i="20"/>
  <c r="P3625" i="20" s="1"/>
  <c r="M3624" i="20"/>
  <c r="L3624" i="20"/>
  <c r="P3624" i="20" s="1"/>
  <c r="M3623" i="20"/>
  <c r="L3623" i="20"/>
  <c r="P3623" i="20" s="1"/>
  <c r="M3622" i="20"/>
  <c r="L3622" i="20"/>
  <c r="M3621" i="20"/>
  <c r="L3621" i="20"/>
  <c r="P3621" i="20" s="1"/>
  <c r="M3620" i="20"/>
  <c r="L3620" i="20"/>
  <c r="P3620" i="20" s="1"/>
  <c r="M3619" i="20"/>
  <c r="L3619" i="20"/>
  <c r="P3619" i="20" s="1"/>
  <c r="M3618" i="20"/>
  <c r="L3618" i="20"/>
  <c r="M3617" i="20"/>
  <c r="L3617" i="20"/>
  <c r="P3617" i="20" s="1"/>
  <c r="M3616" i="20"/>
  <c r="L3616" i="20"/>
  <c r="P3616" i="20" s="1"/>
  <c r="M3615" i="20"/>
  <c r="L3615" i="20"/>
  <c r="P3615" i="20" s="1"/>
  <c r="M3614" i="20"/>
  <c r="L3614" i="20"/>
  <c r="M3613" i="20"/>
  <c r="L3613" i="20"/>
  <c r="P3613" i="20" s="1"/>
  <c r="M3612" i="20"/>
  <c r="L3612" i="20"/>
  <c r="P3612" i="20" s="1"/>
  <c r="M3611" i="20"/>
  <c r="L3611" i="20"/>
  <c r="P3611" i="20" s="1"/>
  <c r="M3610" i="20"/>
  <c r="L3610" i="20"/>
  <c r="M3609" i="20"/>
  <c r="L3609" i="20"/>
  <c r="P3609" i="20" s="1"/>
  <c r="M3608" i="20"/>
  <c r="L3608" i="20"/>
  <c r="P3608" i="20" s="1"/>
  <c r="M3607" i="20"/>
  <c r="L3607" i="20"/>
  <c r="P3607" i="20" s="1"/>
  <c r="M3606" i="20"/>
  <c r="L3606" i="20"/>
  <c r="M3605" i="20"/>
  <c r="L3605" i="20"/>
  <c r="P3605" i="20" s="1"/>
  <c r="M3604" i="20"/>
  <c r="L3604" i="20"/>
  <c r="P3604" i="20" s="1"/>
  <c r="M3603" i="20"/>
  <c r="L3603" i="20"/>
  <c r="P3603" i="20" s="1"/>
  <c r="M3602" i="20"/>
  <c r="L3602" i="20"/>
  <c r="M3601" i="20"/>
  <c r="L3601" i="20"/>
  <c r="P3601" i="20" s="1"/>
  <c r="M3600" i="20"/>
  <c r="L3600" i="20"/>
  <c r="P3600" i="20" s="1"/>
  <c r="M3599" i="20"/>
  <c r="L3599" i="20"/>
  <c r="P3599" i="20" s="1"/>
  <c r="M3598" i="20"/>
  <c r="L3598" i="20"/>
  <c r="M3597" i="20"/>
  <c r="L3597" i="20"/>
  <c r="P3597" i="20" s="1"/>
  <c r="M3596" i="20"/>
  <c r="L3596" i="20"/>
  <c r="P3596" i="20" s="1"/>
  <c r="M3595" i="20"/>
  <c r="L3595" i="20"/>
  <c r="P3595" i="20" s="1"/>
  <c r="M3594" i="20"/>
  <c r="L3594" i="20"/>
  <c r="M3593" i="20"/>
  <c r="L3593" i="20"/>
  <c r="P3593" i="20" s="1"/>
  <c r="M3592" i="20"/>
  <c r="L3592" i="20"/>
  <c r="P3592" i="20" s="1"/>
  <c r="M3591" i="20"/>
  <c r="L3591" i="20"/>
  <c r="P3591" i="20" s="1"/>
  <c r="M3590" i="20"/>
  <c r="L3590" i="20"/>
  <c r="M3589" i="20"/>
  <c r="L3589" i="20"/>
  <c r="P3589" i="20" s="1"/>
  <c r="M3588" i="20"/>
  <c r="L3588" i="20"/>
  <c r="P3588" i="20" s="1"/>
  <c r="M3587" i="20"/>
  <c r="L3587" i="20"/>
  <c r="P3587" i="20" s="1"/>
  <c r="M3586" i="20"/>
  <c r="L3586" i="20"/>
  <c r="M3585" i="20"/>
  <c r="L3585" i="20"/>
  <c r="P3585" i="20" s="1"/>
  <c r="M3584" i="20"/>
  <c r="L3584" i="20"/>
  <c r="P3584" i="20" s="1"/>
  <c r="M3583" i="20"/>
  <c r="L3583" i="20"/>
  <c r="P3583" i="20" s="1"/>
  <c r="M3582" i="20"/>
  <c r="L3582" i="20"/>
  <c r="M3581" i="20"/>
  <c r="L3581" i="20"/>
  <c r="P3581" i="20" s="1"/>
  <c r="M3580" i="20"/>
  <c r="L3580" i="20"/>
  <c r="P3580" i="20" s="1"/>
  <c r="M3579" i="20"/>
  <c r="L3579" i="20"/>
  <c r="P3579" i="20" s="1"/>
  <c r="M3578" i="20"/>
  <c r="L3578" i="20"/>
  <c r="M3577" i="20"/>
  <c r="L3577" i="20"/>
  <c r="P3577" i="20" s="1"/>
  <c r="M3576" i="20"/>
  <c r="L3576" i="20"/>
  <c r="P3576" i="20" s="1"/>
  <c r="M3575" i="20"/>
  <c r="L3575" i="20"/>
  <c r="P3575" i="20" s="1"/>
  <c r="M3574" i="20"/>
  <c r="L3574" i="20"/>
  <c r="M3573" i="20"/>
  <c r="L3573" i="20"/>
  <c r="P3573" i="20" s="1"/>
  <c r="M3572" i="20"/>
  <c r="L3572" i="20"/>
  <c r="P3572" i="20" s="1"/>
  <c r="M3571" i="20"/>
  <c r="L3571" i="20"/>
  <c r="P3571" i="20" s="1"/>
  <c r="M3570" i="20"/>
  <c r="L3570" i="20"/>
  <c r="M3569" i="20"/>
  <c r="L3569" i="20"/>
  <c r="P3569" i="20" s="1"/>
  <c r="M3568" i="20"/>
  <c r="L3568" i="20"/>
  <c r="P3568" i="20" s="1"/>
  <c r="M3567" i="20"/>
  <c r="L3567" i="20"/>
  <c r="P3567" i="20" s="1"/>
  <c r="M3566" i="20"/>
  <c r="L3566" i="20"/>
  <c r="M3565" i="20"/>
  <c r="L3565" i="20"/>
  <c r="P3565" i="20" s="1"/>
  <c r="M3564" i="20"/>
  <c r="L3564" i="20"/>
  <c r="P3564" i="20" s="1"/>
  <c r="M3563" i="20"/>
  <c r="L3563" i="20"/>
  <c r="P3563" i="20" s="1"/>
  <c r="M3562" i="20"/>
  <c r="L3562" i="20"/>
  <c r="M3561" i="20"/>
  <c r="L3561" i="20"/>
  <c r="P3561" i="20" s="1"/>
  <c r="M3560" i="20"/>
  <c r="L3560" i="20"/>
  <c r="P3560" i="20" s="1"/>
  <c r="M3559" i="20"/>
  <c r="L3559" i="20"/>
  <c r="P3559" i="20" s="1"/>
  <c r="M3558" i="20"/>
  <c r="L3558" i="20"/>
  <c r="M3557" i="20"/>
  <c r="L3557" i="20"/>
  <c r="P3557" i="20" s="1"/>
  <c r="M3556" i="20"/>
  <c r="L3556" i="20"/>
  <c r="P3556" i="20" s="1"/>
  <c r="M3555" i="20"/>
  <c r="L3555" i="20"/>
  <c r="P3555" i="20" s="1"/>
  <c r="M3554" i="20"/>
  <c r="L3554" i="20"/>
  <c r="M3553" i="20"/>
  <c r="L3553" i="20"/>
  <c r="P3553" i="20" s="1"/>
  <c r="M3552" i="20"/>
  <c r="L3552" i="20"/>
  <c r="P3552" i="20" s="1"/>
  <c r="M3551" i="20"/>
  <c r="L3551" i="20"/>
  <c r="P3551" i="20" s="1"/>
  <c r="M3550" i="20"/>
  <c r="L3550" i="20"/>
  <c r="M3549" i="20"/>
  <c r="L3549" i="20"/>
  <c r="P3549" i="20" s="1"/>
  <c r="M3548" i="20"/>
  <c r="L3548" i="20"/>
  <c r="P3548" i="20" s="1"/>
  <c r="M3547" i="20"/>
  <c r="L3547" i="20"/>
  <c r="P3547" i="20" s="1"/>
  <c r="M3546" i="20"/>
  <c r="L3546" i="20"/>
  <c r="M3545" i="20"/>
  <c r="L3545" i="20"/>
  <c r="P3545" i="20" s="1"/>
  <c r="M3544" i="20"/>
  <c r="L3544" i="20"/>
  <c r="P3544" i="20" s="1"/>
  <c r="M3543" i="20"/>
  <c r="L3543" i="20"/>
  <c r="P3543" i="20" s="1"/>
  <c r="M3542" i="20"/>
  <c r="L3542" i="20"/>
  <c r="M3541" i="20"/>
  <c r="L3541" i="20"/>
  <c r="P3541" i="20" s="1"/>
  <c r="M3540" i="20"/>
  <c r="L3540" i="20"/>
  <c r="P3540" i="20" s="1"/>
  <c r="M3539" i="20"/>
  <c r="L3539" i="20"/>
  <c r="P3539" i="20" s="1"/>
  <c r="M3538" i="20"/>
  <c r="L3538" i="20"/>
  <c r="M3537" i="20"/>
  <c r="L3537" i="20"/>
  <c r="P3537" i="20" s="1"/>
  <c r="M3536" i="20"/>
  <c r="L3536" i="20"/>
  <c r="P3536" i="20" s="1"/>
  <c r="M3535" i="20"/>
  <c r="L3535" i="20"/>
  <c r="P3535" i="20" s="1"/>
  <c r="M3534" i="20"/>
  <c r="L3534" i="20"/>
  <c r="M3533" i="20"/>
  <c r="L3533" i="20"/>
  <c r="P3533" i="20" s="1"/>
  <c r="M3532" i="20"/>
  <c r="L3532" i="20"/>
  <c r="P3532" i="20" s="1"/>
  <c r="M3531" i="20"/>
  <c r="L3531" i="20"/>
  <c r="P3531" i="20" s="1"/>
  <c r="M3530" i="20"/>
  <c r="L3530" i="20"/>
  <c r="M3529" i="20"/>
  <c r="L3529" i="20"/>
  <c r="P3529" i="20" s="1"/>
  <c r="M3528" i="20"/>
  <c r="L3528" i="20"/>
  <c r="P3528" i="20" s="1"/>
  <c r="M3527" i="20"/>
  <c r="L3527" i="20"/>
  <c r="P3527" i="20" s="1"/>
  <c r="M3526" i="20"/>
  <c r="L3526" i="20"/>
  <c r="M3525" i="20"/>
  <c r="L3525" i="20"/>
  <c r="P3525" i="20" s="1"/>
  <c r="M3524" i="20"/>
  <c r="L3524" i="20"/>
  <c r="P3524" i="20" s="1"/>
  <c r="M3523" i="20"/>
  <c r="L3523" i="20"/>
  <c r="P3523" i="20" s="1"/>
  <c r="M3522" i="20"/>
  <c r="L3522" i="20"/>
  <c r="M3521" i="20"/>
  <c r="L3521" i="20"/>
  <c r="P3521" i="20" s="1"/>
  <c r="M3520" i="20"/>
  <c r="L3520" i="20"/>
  <c r="P3520" i="20" s="1"/>
  <c r="M3519" i="20"/>
  <c r="L3519" i="20"/>
  <c r="P3519" i="20" s="1"/>
  <c r="M3518" i="20"/>
  <c r="L3518" i="20"/>
  <c r="M3517" i="20"/>
  <c r="L3517" i="20"/>
  <c r="P3517" i="20" s="1"/>
  <c r="M3516" i="20"/>
  <c r="L3516" i="20"/>
  <c r="P3516" i="20" s="1"/>
  <c r="M3515" i="20"/>
  <c r="L3515" i="20"/>
  <c r="P3515" i="20" s="1"/>
  <c r="M3514" i="20"/>
  <c r="L3514" i="20"/>
  <c r="M3513" i="20"/>
  <c r="L3513" i="20"/>
  <c r="P3513" i="20" s="1"/>
  <c r="M3512" i="20"/>
  <c r="L3512" i="20"/>
  <c r="P3512" i="20" s="1"/>
  <c r="M3511" i="20"/>
  <c r="L3511" i="20"/>
  <c r="P3511" i="20" s="1"/>
  <c r="M3510" i="20"/>
  <c r="L3510" i="20"/>
  <c r="M3509" i="20"/>
  <c r="L3509" i="20"/>
  <c r="P3509" i="20" s="1"/>
  <c r="M3508" i="20"/>
  <c r="L3508" i="20"/>
  <c r="P3508" i="20" s="1"/>
  <c r="M3507" i="20"/>
  <c r="L3507" i="20"/>
  <c r="P3507" i="20" s="1"/>
  <c r="M3506" i="20"/>
  <c r="L3506" i="20"/>
  <c r="M3505" i="20"/>
  <c r="L3505" i="20"/>
  <c r="P3505" i="20" s="1"/>
  <c r="M3504" i="20"/>
  <c r="L3504" i="20"/>
  <c r="P3504" i="20" s="1"/>
  <c r="M3503" i="20"/>
  <c r="L3503" i="20"/>
  <c r="P3503" i="20" s="1"/>
  <c r="M3502" i="20"/>
  <c r="L3502" i="20"/>
  <c r="M3501" i="20"/>
  <c r="L3501" i="20"/>
  <c r="P3501" i="20" s="1"/>
  <c r="M3500" i="20"/>
  <c r="L3500" i="20"/>
  <c r="P3500" i="20" s="1"/>
  <c r="M3499" i="20"/>
  <c r="L3499" i="20"/>
  <c r="P3499" i="20" s="1"/>
  <c r="M3498" i="20"/>
  <c r="L3498" i="20"/>
  <c r="M3497" i="20"/>
  <c r="L3497" i="20"/>
  <c r="P3497" i="20" s="1"/>
  <c r="M3496" i="20"/>
  <c r="L3496" i="20"/>
  <c r="P3496" i="20" s="1"/>
  <c r="M3495" i="20"/>
  <c r="L3495" i="20"/>
  <c r="P3495" i="20" s="1"/>
  <c r="M3494" i="20"/>
  <c r="L3494" i="20"/>
  <c r="M3493" i="20"/>
  <c r="L3493" i="20"/>
  <c r="P3493" i="20" s="1"/>
  <c r="M3492" i="20"/>
  <c r="L3492" i="20"/>
  <c r="P3492" i="20" s="1"/>
  <c r="M3491" i="20"/>
  <c r="L3491" i="20"/>
  <c r="P3491" i="20" s="1"/>
  <c r="M3490" i="20"/>
  <c r="L3490" i="20"/>
  <c r="M3489" i="20"/>
  <c r="L3489" i="20"/>
  <c r="P3489" i="20" s="1"/>
  <c r="M3488" i="20"/>
  <c r="L3488" i="20"/>
  <c r="P3488" i="20" s="1"/>
  <c r="M3487" i="20"/>
  <c r="L3487" i="20"/>
  <c r="P3487" i="20" s="1"/>
  <c r="M3486" i="20"/>
  <c r="L3486" i="20"/>
  <c r="M3485" i="20"/>
  <c r="L3485" i="20"/>
  <c r="P3485" i="20" s="1"/>
  <c r="M3484" i="20"/>
  <c r="L3484" i="20"/>
  <c r="P3484" i="20" s="1"/>
  <c r="M3483" i="20"/>
  <c r="L3483" i="20"/>
  <c r="P3483" i="20" s="1"/>
  <c r="M3482" i="20"/>
  <c r="L3482" i="20"/>
  <c r="M3481" i="20"/>
  <c r="L3481" i="20"/>
  <c r="P3481" i="20" s="1"/>
  <c r="M3480" i="20"/>
  <c r="L3480" i="20"/>
  <c r="P3480" i="20" s="1"/>
  <c r="M3479" i="20"/>
  <c r="L3479" i="20"/>
  <c r="P3479" i="20" s="1"/>
  <c r="M3478" i="20"/>
  <c r="L3478" i="20"/>
  <c r="M3477" i="20"/>
  <c r="L3477" i="20"/>
  <c r="P3477" i="20" s="1"/>
  <c r="M3476" i="20"/>
  <c r="L3476" i="20"/>
  <c r="P3476" i="20" s="1"/>
  <c r="M3475" i="20"/>
  <c r="L3475" i="20"/>
  <c r="P3475" i="20" s="1"/>
  <c r="M3474" i="20"/>
  <c r="L3474" i="20"/>
  <c r="M3473" i="20"/>
  <c r="L3473" i="20"/>
  <c r="P3473" i="20" s="1"/>
  <c r="M3472" i="20"/>
  <c r="L3472" i="20"/>
  <c r="P3472" i="20" s="1"/>
  <c r="M3471" i="20"/>
  <c r="L3471" i="20"/>
  <c r="P3471" i="20" s="1"/>
  <c r="M3470" i="20"/>
  <c r="L3470" i="20"/>
  <c r="M3469" i="20"/>
  <c r="L3469" i="20"/>
  <c r="P3469" i="20" s="1"/>
  <c r="M3468" i="20"/>
  <c r="L3468" i="20"/>
  <c r="P3468" i="20" s="1"/>
  <c r="M3467" i="20"/>
  <c r="L3467" i="20"/>
  <c r="P3467" i="20" s="1"/>
  <c r="M3466" i="20"/>
  <c r="L3466" i="20"/>
  <c r="M3465" i="20"/>
  <c r="L3465" i="20"/>
  <c r="P3465" i="20" s="1"/>
  <c r="M3464" i="20"/>
  <c r="L3464" i="20"/>
  <c r="P3464" i="20" s="1"/>
  <c r="M3463" i="20"/>
  <c r="L3463" i="20"/>
  <c r="P3463" i="20" s="1"/>
  <c r="M3462" i="20"/>
  <c r="L3462" i="20"/>
  <c r="M3461" i="20"/>
  <c r="L3461" i="20"/>
  <c r="P3461" i="20" s="1"/>
  <c r="M3460" i="20"/>
  <c r="L3460" i="20"/>
  <c r="P3460" i="20" s="1"/>
  <c r="M3459" i="20"/>
  <c r="L3459" i="20"/>
  <c r="P3459" i="20" s="1"/>
  <c r="M3458" i="20"/>
  <c r="L3458" i="20"/>
  <c r="M3457" i="20"/>
  <c r="L3457" i="20"/>
  <c r="P3457" i="20" s="1"/>
  <c r="M3456" i="20"/>
  <c r="L3456" i="20"/>
  <c r="P3456" i="20" s="1"/>
  <c r="M3455" i="20"/>
  <c r="L3455" i="20"/>
  <c r="P3455" i="20" s="1"/>
  <c r="M3454" i="20"/>
  <c r="L3454" i="20"/>
  <c r="M3453" i="20"/>
  <c r="L3453" i="20"/>
  <c r="P3453" i="20" s="1"/>
  <c r="M3452" i="20"/>
  <c r="L3452" i="20"/>
  <c r="P3452" i="20" s="1"/>
  <c r="M3451" i="20"/>
  <c r="L3451" i="20"/>
  <c r="P3451" i="20" s="1"/>
  <c r="M3450" i="20"/>
  <c r="L3450" i="20"/>
  <c r="M3449" i="20"/>
  <c r="L3449" i="20"/>
  <c r="P3449" i="20" s="1"/>
  <c r="M3448" i="20"/>
  <c r="L3448" i="20"/>
  <c r="P3448" i="20" s="1"/>
  <c r="M3447" i="20"/>
  <c r="L3447" i="20"/>
  <c r="P3447" i="20" s="1"/>
  <c r="M3446" i="20"/>
  <c r="L3446" i="20"/>
  <c r="M3445" i="20"/>
  <c r="L3445" i="20"/>
  <c r="P3445" i="20" s="1"/>
  <c r="M3444" i="20"/>
  <c r="L3444" i="20"/>
  <c r="P3444" i="20" s="1"/>
  <c r="M3443" i="20"/>
  <c r="L3443" i="20"/>
  <c r="P3443" i="20" s="1"/>
  <c r="M3442" i="20"/>
  <c r="L3442" i="20"/>
  <c r="M3441" i="20"/>
  <c r="L3441" i="20"/>
  <c r="P3441" i="20" s="1"/>
  <c r="M3440" i="20"/>
  <c r="L3440" i="20"/>
  <c r="P3440" i="20" s="1"/>
  <c r="M3439" i="20"/>
  <c r="L3439" i="20"/>
  <c r="P3439" i="20" s="1"/>
  <c r="M3438" i="20"/>
  <c r="L3438" i="20"/>
  <c r="M3437" i="20"/>
  <c r="L3437" i="20"/>
  <c r="P3437" i="20" s="1"/>
  <c r="M3436" i="20"/>
  <c r="L3436" i="20"/>
  <c r="P3436" i="20" s="1"/>
  <c r="M3435" i="20"/>
  <c r="L3435" i="20"/>
  <c r="P3435" i="20" s="1"/>
  <c r="M3434" i="20"/>
  <c r="L3434" i="20"/>
  <c r="M3433" i="20"/>
  <c r="L3433" i="20"/>
  <c r="P3433" i="20" s="1"/>
  <c r="M3432" i="20"/>
  <c r="L3432" i="20"/>
  <c r="P3432" i="20" s="1"/>
  <c r="M3431" i="20"/>
  <c r="L3431" i="20"/>
  <c r="P3431" i="20" s="1"/>
  <c r="M3430" i="20"/>
  <c r="L3430" i="20"/>
  <c r="M3429" i="20"/>
  <c r="L3429" i="20"/>
  <c r="P3429" i="20" s="1"/>
  <c r="M3428" i="20"/>
  <c r="L3428" i="20"/>
  <c r="P3428" i="20" s="1"/>
  <c r="M3427" i="20"/>
  <c r="L3427" i="20"/>
  <c r="P3427" i="20" s="1"/>
  <c r="M3426" i="20"/>
  <c r="L3426" i="20"/>
  <c r="M3425" i="20"/>
  <c r="L3425" i="20"/>
  <c r="P3425" i="20" s="1"/>
  <c r="M3424" i="20"/>
  <c r="L3424" i="20"/>
  <c r="P3424" i="20" s="1"/>
  <c r="M3423" i="20"/>
  <c r="L3423" i="20"/>
  <c r="P3423" i="20" s="1"/>
  <c r="M3422" i="20"/>
  <c r="L3422" i="20"/>
  <c r="M3421" i="20"/>
  <c r="L3421" i="20"/>
  <c r="P3421" i="20" s="1"/>
  <c r="M3420" i="20"/>
  <c r="L3420" i="20"/>
  <c r="P3420" i="20" s="1"/>
  <c r="M3419" i="20"/>
  <c r="L3419" i="20"/>
  <c r="P3419" i="20" s="1"/>
  <c r="M3418" i="20"/>
  <c r="L3418" i="20"/>
  <c r="M3417" i="20"/>
  <c r="L3417" i="20"/>
  <c r="P3417" i="20" s="1"/>
  <c r="M3416" i="20"/>
  <c r="L3416" i="20"/>
  <c r="P3416" i="20" s="1"/>
  <c r="M3415" i="20"/>
  <c r="L3415" i="20"/>
  <c r="P3415" i="20" s="1"/>
  <c r="M3414" i="20"/>
  <c r="L3414" i="20"/>
  <c r="M3413" i="20"/>
  <c r="L3413" i="20"/>
  <c r="P3413" i="20" s="1"/>
  <c r="M3412" i="20"/>
  <c r="L3412" i="20"/>
  <c r="P3412" i="20" s="1"/>
  <c r="M3411" i="20"/>
  <c r="L3411" i="20"/>
  <c r="P3411" i="20" s="1"/>
  <c r="M3410" i="20"/>
  <c r="L3410" i="20"/>
  <c r="M3409" i="20"/>
  <c r="L3409" i="20"/>
  <c r="P3409" i="20" s="1"/>
  <c r="M3408" i="20"/>
  <c r="L3408" i="20"/>
  <c r="P3408" i="20" s="1"/>
  <c r="M3407" i="20"/>
  <c r="L3407" i="20"/>
  <c r="P3407" i="20" s="1"/>
  <c r="M3406" i="20"/>
  <c r="L3406" i="20"/>
  <c r="M3405" i="20"/>
  <c r="L3405" i="20"/>
  <c r="P3405" i="20" s="1"/>
  <c r="M3404" i="20"/>
  <c r="L3404" i="20"/>
  <c r="P3404" i="20" s="1"/>
  <c r="M3403" i="20"/>
  <c r="L3403" i="20"/>
  <c r="P3403" i="20" s="1"/>
  <c r="M3402" i="20"/>
  <c r="L3402" i="20"/>
  <c r="M3401" i="20"/>
  <c r="L3401" i="20"/>
  <c r="P3401" i="20" s="1"/>
  <c r="M3400" i="20"/>
  <c r="L3400" i="20"/>
  <c r="P3400" i="20" s="1"/>
  <c r="M3399" i="20"/>
  <c r="L3399" i="20"/>
  <c r="P3399" i="20" s="1"/>
  <c r="M3398" i="20"/>
  <c r="L3398" i="20"/>
  <c r="M3397" i="20"/>
  <c r="L3397" i="20"/>
  <c r="P3397" i="20" s="1"/>
  <c r="M3396" i="20"/>
  <c r="L3396" i="20"/>
  <c r="P3396" i="20" s="1"/>
  <c r="M3395" i="20"/>
  <c r="L3395" i="20"/>
  <c r="P3395" i="20" s="1"/>
  <c r="M3394" i="20"/>
  <c r="L3394" i="20"/>
  <c r="M3393" i="20"/>
  <c r="L3393" i="20"/>
  <c r="P3393" i="20" s="1"/>
  <c r="M3392" i="20"/>
  <c r="L3392" i="20"/>
  <c r="P3392" i="20" s="1"/>
  <c r="M3391" i="20"/>
  <c r="L3391" i="20"/>
  <c r="P3391" i="20" s="1"/>
  <c r="M3390" i="20"/>
  <c r="L3390" i="20"/>
  <c r="M3389" i="20"/>
  <c r="L3389" i="20"/>
  <c r="P3389" i="20" s="1"/>
  <c r="M3388" i="20"/>
  <c r="L3388" i="20"/>
  <c r="P3388" i="20" s="1"/>
  <c r="M3387" i="20"/>
  <c r="L3387" i="20"/>
  <c r="P3387" i="20" s="1"/>
  <c r="M3386" i="20"/>
  <c r="L3386" i="20"/>
  <c r="M3385" i="20"/>
  <c r="L3385" i="20"/>
  <c r="P3385" i="20" s="1"/>
  <c r="M3384" i="20"/>
  <c r="L3384" i="20"/>
  <c r="P3384" i="20" s="1"/>
  <c r="M3383" i="20"/>
  <c r="L3383" i="20"/>
  <c r="P3383" i="20" s="1"/>
  <c r="M3382" i="20"/>
  <c r="L3382" i="20"/>
  <c r="M3381" i="20"/>
  <c r="L3381" i="20"/>
  <c r="P3381" i="20" s="1"/>
  <c r="M3380" i="20"/>
  <c r="L3380" i="20"/>
  <c r="P3380" i="20" s="1"/>
  <c r="M3379" i="20"/>
  <c r="L3379" i="20"/>
  <c r="P3379" i="20" s="1"/>
  <c r="M3378" i="20"/>
  <c r="L3378" i="20"/>
  <c r="M3377" i="20"/>
  <c r="L3377" i="20"/>
  <c r="P3377" i="20" s="1"/>
  <c r="M3376" i="20"/>
  <c r="L3376" i="20"/>
  <c r="P3376" i="20" s="1"/>
  <c r="M3375" i="20"/>
  <c r="L3375" i="20"/>
  <c r="P3375" i="20" s="1"/>
  <c r="M3374" i="20"/>
  <c r="L3374" i="20"/>
  <c r="M3373" i="20"/>
  <c r="L3373" i="20"/>
  <c r="P3373" i="20" s="1"/>
  <c r="M3372" i="20"/>
  <c r="L3372" i="20"/>
  <c r="P3372" i="20" s="1"/>
  <c r="M3371" i="20"/>
  <c r="L3371" i="20"/>
  <c r="P3371" i="20" s="1"/>
  <c r="M3370" i="20"/>
  <c r="L3370" i="20"/>
  <c r="M3369" i="20"/>
  <c r="L3369" i="20"/>
  <c r="P3369" i="20" s="1"/>
  <c r="M3368" i="20"/>
  <c r="L3368" i="20"/>
  <c r="P3368" i="20" s="1"/>
  <c r="M3367" i="20"/>
  <c r="L3367" i="20"/>
  <c r="P3367" i="20" s="1"/>
  <c r="M3366" i="20"/>
  <c r="L3366" i="20"/>
  <c r="M3365" i="20"/>
  <c r="L3365" i="20"/>
  <c r="P3365" i="20" s="1"/>
  <c r="M3364" i="20"/>
  <c r="L3364" i="20"/>
  <c r="P3364" i="20" s="1"/>
  <c r="M3363" i="20"/>
  <c r="L3363" i="20"/>
  <c r="P3363" i="20" s="1"/>
  <c r="M3362" i="20"/>
  <c r="L3362" i="20"/>
  <c r="M3361" i="20"/>
  <c r="L3361" i="20"/>
  <c r="P3361" i="20" s="1"/>
  <c r="M3360" i="20"/>
  <c r="L3360" i="20"/>
  <c r="P3360" i="20" s="1"/>
  <c r="M3359" i="20"/>
  <c r="L3359" i="20"/>
  <c r="P3359" i="20" s="1"/>
  <c r="M3358" i="20"/>
  <c r="L3358" i="20"/>
  <c r="M3357" i="20"/>
  <c r="L3357" i="20"/>
  <c r="P3357" i="20" s="1"/>
  <c r="M3356" i="20"/>
  <c r="L3356" i="20"/>
  <c r="P3356" i="20" s="1"/>
  <c r="M3355" i="20"/>
  <c r="L3355" i="20"/>
  <c r="P3355" i="20" s="1"/>
  <c r="M3354" i="20"/>
  <c r="L3354" i="20"/>
  <c r="M3353" i="20"/>
  <c r="L3353" i="20"/>
  <c r="P3353" i="20" s="1"/>
  <c r="M3352" i="20"/>
  <c r="L3352" i="20"/>
  <c r="P3352" i="20" s="1"/>
  <c r="M3351" i="20"/>
  <c r="L3351" i="20"/>
  <c r="P3351" i="20" s="1"/>
  <c r="M3350" i="20"/>
  <c r="L3350" i="20"/>
  <c r="M3349" i="20"/>
  <c r="L3349" i="20"/>
  <c r="P3349" i="20" s="1"/>
  <c r="M3348" i="20"/>
  <c r="L3348" i="20"/>
  <c r="P3348" i="20" s="1"/>
  <c r="M3347" i="20"/>
  <c r="L3347" i="20"/>
  <c r="P3347" i="20" s="1"/>
  <c r="M3346" i="20"/>
  <c r="L3346" i="20"/>
  <c r="M3345" i="20"/>
  <c r="L3345" i="20"/>
  <c r="P3345" i="20" s="1"/>
  <c r="M3344" i="20"/>
  <c r="L3344" i="20"/>
  <c r="P3344" i="20" s="1"/>
  <c r="M3343" i="20"/>
  <c r="L3343" i="20"/>
  <c r="P3343" i="20" s="1"/>
  <c r="M3342" i="20"/>
  <c r="L3342" i="20"/>
  <c r="M3341" i="20"/>
  <c r="L3341" i="20"/>
  <c r="P3341" i="20" s="1"/>
  <c r="M3340" i="20"/>
  <c r="L3340" i="20"/>
  <c r="P3340" i="20" s="1"/>
  <c r="M3339" i="20"/>
  <c r="L3339" i="20"/>
  <c r="P3339" i="20" s="1"/>
  <c r="M3338" i="20"/>
  <c r="L3338" i="20"/>
  <c r="M3337" i="20"/>
  <c r="L3337" i="20"/>
  <c r="P3337" i="20" s="1"/>
  <c r="M3336" i="20"/>
  <c r="L3336" i="20"/>
  <c r="P3336" i="20" s="1"/>
  <c r="M3335" i="20"/>
  <c r="L3335" i="20"/>
  <c r="P3335" i="20" s="1"/>
  <c r="M3334" i="20"/>
  <c r="L3334" i="20"/>
  <c r="M3333" i="20"/>
  <c r="L3333" i="20"/>
  <c r="P3333" i="20" s="1"/>
  <c r="M3332" i="20"/>
  <c r="L3332" i="20"/>
  <c r="P3332" i="20" s="1"/>
  <c r="M3331" i="20"/>
  <c r="L3331" i="20"/>
  <c r="P3331" i="20" s="1"/>
  <c r="M3330" i="20"/>
  <c r="L3330" i="20"/>
  <c r="M3329" i="20"/>
  <c r="L3329" i="20"/>
  <c r="P3329" i="20" s="1"/>
  <c r="M3328" i="20"/>
  <c r="L3328" i="20"/>
  <c r="P3328" i="20" s="1"/>
  <c r="M3327" i="20"/>
  <c r="L3327" i="20"/>
  <c r="P3327" i="20" s="1"/>
  <c r="M3326" i="20"/>
  <c r="L3326" i="20"/>
  <c r="M3325" i="20"/>
  <c r="L3325" i="20"/>
  <c r="P3325" i="20" s="1"/>
  <c r="M3324" i="20"/>
  <c r="L3324" i="20"/>
  <c r="P3324" i="20" s="1"/>
  <c r="M3323" i="20"/>
  <c r="L3323" i="20"/>
  <c r="P3323" i="20" s="1"/>
  <c r="M3322" i="20"/>
  <c r="L3322" i="20"/>
  <c r="M3321" i="20"/>
  <c r="L3321" i="20"/>
  <c r="P3321" i="20" s="1"/>
  <c r="M3320" i="20"/>
  <c r="L3320" i="20"/>
  <c r="P3320" i="20" s="1"/>
  <c r="M3319" i="20"/>
  <c r="L3319" i="20"/>
  <c r="P3319" i="20" s="1"/>
  <c r="M3318" i="20"/>
  <c r="L3318" i="20"/>
  <c r="M3317" i="20"/>
  <c r="L3317" i="20"/>
  <c r="P3317" i="20" s="1"/>
  <c r="M3316" i="20"/>
  <c r="L3316" i="20"/>
  <c r="P3316" i="20" s="1"/>
  <c r="M3315" i="20"/>
  <c r="L3315" i="20"/>
  <c r="P3315" i="20" s="1"/>
  <c r="M3314" i="20"/>
  <c r="L3314" i="20"/>
  <c r="M3313" i="20"/>
  <c r="L3313" i="20"/>
  <c r="P3313" i="20" s="1"/>
  <c r="M3312" i="20"/>
  <c r="L3312" i="20"/>
  <c r="P3312" i="20" s="1"/>
  <c r="M3311" i="20"/>
  <c r="L3311" i="20"/>
  <c r="P3311" i="20" s="1"/>
  <c r="M3310" i="20"/>
  <c r="L3310" i="20"/>
  <c r="M3309" i="20"/>
  <c r="L3309" i="20"/>
  <c r="P3309" i="20" s="1"/>
  <c r="M3308" i="20"/>
  <c r="L3308" i="20"/>
  <c r="P3308" i="20" s="1"/>
  <c r="M3307" i="20"/>
  <c r="L3307" i="20"/>
  <c r="P3307" i="20" s="1"/>
  <c r="M3306" i="20"/>
  <c r="L3306" i="20"/>
  <c r="M3305" i="20"/>
  <c r="L3305" i="20"/>
  <c r="P3305" i="20" s="1"/>
  <c r="M3304" i="20"/>
  <c r="L3304" i="20"/>
  <c r="P3304" i="20" s="1"/>
  <c r="M3303" i="20"/>
  <c r="L3303" i="20"/>
  <c r="P3303" i="20" s="1"/>
  <c r="M3302" i="20"/>
  <c r="L3302" i="20"/>
  <c r="M3301" i="20"/>
  <c r="L3301" i="20"/>
  <c r="P3301" i="20" s="1"/>
  <c r="M3300" i="20"/>
  <c r="L3300" i="20"/>
  <c r="P3300" i="20" s="1"/>
  <c r="M3299" i="20"/>
  <c r="L3299" i="20"/>
  <c r="P3299" i="20" s="1"/>
  <c r="M3298" i="20"/>
  <c r="L3298" i="20"/>
  <c r="M3297" i="20"/>
  <c r="L3297" i="20"/>
  <c r="P3297" i="20" s="1"/>
  <c r="M3296" i="20"/>
  <c r="L3296" i="20"/>
  <c r="P3296" i="20" s="1"/>
  <c r="M3295" i="20"/>
  <c r="L3295" i="20"/>
  <c r="P3295" i="20" s="1"/>
  <c r="M3294" i="20"/>
  <c r="L3294" i="20"/>
  <c r="M3293" i="20"/>
  <c r="L3293" i="20"/>
  <c r="P3293" i="20" s="1"/>
  <c r="M3292" i="20"/>
  <c r="L3292" i="20"/>
  <c r="P3292" i="20" s="1"/>
  <c r="M3291" i="20"/>
  <c r="L3291" i="20"/>
  <c r="P3291" i="20" s="1"/>
  <c r="M3290" i="20"/>
  <c r="L3290" i="20"/>
  <c r="M3289" i="20"/>
  <c r="L3289" i="20"/>
  <c r="P3289" i="20" s="1"/>
  <c r="M3288" i="20"/>
  <c r="L3288" i="20"/>
  <c r="P3288" i="20" s="1"/>
  <c r="M3287" i="20"/>
  <c r="L3287" i="20"/>
  <c r="P3287" i="20" s="1"/>
  <c r="M3286" i="20"/>
  <c r="L3286" i="20"/>
  <c r="M3285" i="20"/>
  <c r="L3285" i="20"/>
  <c r="P3285" i="20" s="1"/>
  <c r="M3284" i="20"/>
  <c r="L3284" i="20"/>
  <c r="P3284" i="20" s="1"/>
  <c r="M3283" i="20"/>
  <c r="L3283" i="20"/>
  <c r="P3283" i="20" s="1"/>
  <c r="M3282" i="20"/>
  <c r="L3282" i="20"/>
  <c r="M3281" i="20"/>
  <c r="L3281" i="20"/>
  <c r="P3281" i="20" s="1"/>
  <c r="M3280" i="20"/>
  <c r="L3280" i="20"/>
  <c r="P3280" i="20" s="1"/>
  <c r="M3279" i="20"/>
  <c r="L3279" i="20"/>
  <c r="P3279" i="20" s="1"/>
  <c r="M3278" i="20"/>
  <c r="L3278" i="20"/>
  <c r="M3277" i="20"/>
  <c r="L3277" i="20"/>
  <c r="P3277" i="20" s="1"/>
  <c r="M3276" i="20"/>
  <c r="L3276" i="20"/>
  <c r="P3276" i="20" s="1"/>
  <c r="M3275" i="20"/>
  <c r="L3275" i="20"/>
  <c r="P3275" i="20" s="1"/>
  <c r="M3274" i="20"/>
  <c r="L3274" i="20"/>
  <c r="M3273" i="20"/>
  <c r="L3273" i="20"/>
  <c r="P3273" i="20" s="1"/>
  <c r="M3272" i="20"/>
  <c r="L3272" i="20"/>
  <c r="P3272" i="20" s="1"/>
  <c r="M3271" i="20"/>
  <c r="L3271" i="20"/>
  <c r="P3271" i="20" s="1"/>
  <c r="M3270" i="20"/>
  <c r="L3270" i="20"/>
  <c r="M3269" i="20"/>
  <c r="L3269" i="20"/>
  <c r="P3269" i="20" s="1"/>
  <c r="M3268" i="20"/>
  <c r="L3268" i="20"/>
  <c r="P3268" i="20" s="1"/>
  <c r="M3267" i="20"/>
  <c r="L3267" i="20"/>
  <c r="P3267" i="20" s="1"/>
  <c r="M3266" i="20"/>
  <c r="L3266" i="20"/>
  <c r="M3265" i="20"/>
  <c r="L3265" i="20"/>
  <c r="P3265" i="20" s="1"/>
  <c r="M3264" i="20"/>
  <c r="L3264" i="20"/>
  <c r="P3264" i="20" s="1"/>
  <c r="M3263" i="20"/>
  <c r="L3263" i="20"/>
  <c r="P3263" i="20" s="1"/>
  <c r="M3262" i="20"/>
  <c r="L3262" i="20"/>
  <c r="M3261" i="20"/>
  <c r="L3261" i="20"/>
  <c r="P3261" i="20" s="1"/>
  <c r="M3260" i="20"/>
  <c r="L3260" i="20"/>
  <c r="P3260" i="20" s="1"/>
  <c r="M3259" i="20"/>
  <c r="L3259" i="20"/>
  <c r="P3259" i="20" s="1"/>
  <c r="M3258" i="20"/>
  <c r="L3258" i="20"/>
  <c r="M3257" i="20"/>
  <c r="L3257" i="20"/>
  <c r="P3257" i="20" s="1"/>
  <c r="M3256" i="20"/>
  <c r="L3256" i="20"/>
  <c r="P3256" i="20" s="1"/>
  <c r="M3255" i="20"/>
  <c r="L3255" i="20"/>
  <c r="P3255" i="20" s="1"/>
  <c r="M3254" i="20"/>
  <c r="L3254" i="20"/>
  <c r="M3253" i="20"/>
  <c r="L3253" i="20"/>
  <c r="P3253" i="20" s="1"/>
  <c r="M3252" i="20"/>
  <c r="L3252" i="20"/>
  <c r="P3252" i="20" s="1"/>
  <c r="M3251" i="20"/>
  <c r="L3251" i="20"/>
  <c r="P3251" i="20" s="1"/>
  <c r="M3250" i="20"/>
  <c r="L3250" i="20"/>
  <c r="M3249" i="20"/>
  <c r="L3249" i="20"/>
  <c r="P3249" i="20" s="1"/>
  <c r="M3248" i="20"/>
  <c r="L3248" i="20"/>
  <c r="P3248" i="20" s="1"/>
  <c r="M3247" i="20"/>
  <c r="L3247" i="20"/>
  <c r="P3247" i="20" s="1"/>
  <c r="M3246" i="20"/>
  <c r="L3246" i="20"/>
  <c r="M3245" i="20"/>
  <c r="L3245" i="20"/>
  <c r="P3245" i="20" s="1"/>
  <c r="M3244" i="20"/>
  <c r="L3244" i="20"/>
  <c r="P3244" i="20" s="1"/>
  <c r="M3243" i="20"/>
  <c r="L3243" i="20"/>
  <c r="P3243" i="20" s="1"/>
  <c r="M3242" i="20"/>
  <c r="L3242" i="20"/>
  <c r="M3241" i="20"/>
  <c r="L3241" i="20"/>
  <c r="P3241" i="20" s="1"/>
  <c r="M3240" i="20"/>
  <c r="L3240" i="20"/>
  <c r="P3240" i="20" s="1"/>
  <c r="M3239" i="20"/>
  <c r="L3239" i="20"/>
  <c r="P3239" i="20" s="1"/>
  <c r="M3238" i="20"/>
  <c r="L3238" i="20"/>
  <c r="M3237" i="20"/>
  <c r="L3237" i="20"/>
  <c r="P3237" i="20" s="1"/>
  <c r="M3236" i="20"/>
  <c r="L3236" i="20"/>
  <c r="P3236" i="20" s="1"/>
  <c r="M3235" i="20"/>
  <c r="L3235" i="20"/>
  <c r="P3235" i="20" s="1"/>
  <c r="M3234" i="20"/>
  <c r="L3234" i="20"/>
  <c r="M3233" i="20"/>
  <c r="L3233" i="20"/>
  <c r="P3233" i="20" s="1"/>
  <c r="M3232" i="20"/>
  <c r="L3232" i="20"/>
  <c r="P3232" i="20" s="1"/>
  <c r="M3231" i="20"/>
  <c r="L3231" i="20"/>
  <c r="P3231" i="20" s="1"/>
  <c r="M3230" i="20"/>
  <c r="L3230" i="20"/>
  <c r="M3229" i="20"/>
  <c r="L3229" i="20"/>
  <c r="P3229" i="20" s="1"/>
  <c r="M3228" i="20"/>
  <c r="L3228" i="20"/>
  <c r="P3228" i="20" s="1"/>
  <c r="M3227" i="20"/>
  <c r="L3227" i="20"/>
  <c r="P3227" i="20" s="1"/>
  <c r="M3226" i="20"/>
  <c r="L3226" i="20"/>
  <c r="M3225" i="20"/>
  <c r="L3225" i="20"/>
  <c r="P3225" i="20" s="1"/>
  <c r="M3224" i="20"/>
  <c r="L3224" i="20"/>
  <c r="P3224" i="20" s="1"/>
  <c r="M3223" i="20"/>
  <c r="L3223" i="20"/>
  <c r="P3223" i="20" s="1"/>
  <c r="M3222" i="20"/>
  <c r="L3222" i="20"/>
  <c r="M3221" i="20"/>
  <c r="L3221" i="20"/>
  <c r="P3221" i="20" s="1"/>
  <c r="M3220" i="20"/>
  <c r="L3220" i="20"/>
  <c r="P3220" i="20" s="1"/>
  <c r="M3219" i="20"/>
  <c r="L3219" i="20"/>
  <c r="P3219" i="20" s="1"/>
  <c r="M3218" i="20"/>
  <c r="L3218" i="20"/>
  <c r="M3217" i="20"/>
  <c r="L3217" i="20"/>
  <c r="P3217" i="20" s="1"/>
  <c r="M3216" i="20"/>
  <c r="L3216" i="20"/>
  <c r="P3216" i="20" s="1"/>
  <c r="M3215" i="20"/>
  <c r="L3215" i="20"/>
  <c r="P3215" i="20" s="1"/>
  <c r="M3214" i="20"/>
  <c r="L3214" i="20"/>
  <c r="M3213" i="20"/>
  <c r="L3213" i="20"/>
  <c r="P3213" i="20" s="1"/>
  <c r="M3212" i="20"/>
  <c r="L3212" i="20"/>
  <c r="P3212" i="20" s="1"/>
  <c r="M3211" i="20"/>
  <c r="L3211" i="20"/>
  <c r="P3211" i="20" s="1"/>
  <c r="M3210" i="20"/>
  <c r="L3210" i="20"/>
  <c r="M3209" i="20"/>
  <c r="L3209" i="20"/>
  <c r="P3209" i="20" s="1"/>
  <c r="M3208" i="20"/>
  <c r="L3208" i="20"/>
  <c r="P3208" i="20" s="1"/>
  <c r="M3207" i="20"/>
  <c r="L3207" i="20"/>
  <c r="P3207" i="20" s="1"/>
  <c r="M3206" i="20"/>
  <c r="L3206" i="20"/>
  <c r="M3205" i="20"/>
  <c r="L3205" i="20"/>
  <c r="P3205" i="20" s="1"/>
  <c r="M3204" i="20"/>
  <c r="L3204" i="20"/>
  <c r="P3204" i="20" s="1"/>
  <c r="M3203" i="20"/>
  <c r="L3203" i="20"/>
  <c r="P3203" i="20" s="1"/>
  <c r="M3202" i="20"/>
  <c r="L3202" i="20"/>
  <c r="M3201" i="20"/>
  <c r="L3201" i="20"/>
  <c r="P3201" i="20" s="1"/>
  <c r="M3200" i="20"/>
  <c r="L3200" i="20"/>
  <c r="P3200" i="20" s="1"/>
  <c r="M3199" i="20"/>
  <c r="L3199" i="20"/>
  <c r="P3199" i="20" s="1"/>
  <c r="M3198" i="20"/>
  <c r="L3198" i="20"/>
  <c r="M3197" i="20"/>
  <c r="L3197" i="20"/>
  <c r="P3197" i="20" s="1"/>
  <c r="M3196" i="20"/>
  <c r="L3196" i="20"/>
  <c r="P3196" i="20" s="1"/>
  <c r="M3195" i="20"/>
  <c r="L3195" i="20"/>
  <c r="P3195" i="20" s="1"/>
  <c r="M3194" i="20"/>
  <c r="L3194" i="20"/>
  <c r="M3193" i="20"/>
  <c r="L3193" i="20"/>
  <c r="P3193" i="20" s="1"/>
  <c r="M3192" i="20"/>
  <c r="L3192" i="20"/>
  <c r="P3192" i="20" s="1"/>
  <c r="M3191" i="20"/>
  <c r="L3191" i="20"/>
  <c r="P3191" i="20" s="1"/>
  <c r="M3190" i="20"/>
  <c r="L3190" i="20"/>
  <c r="M3189" i="20"/>
  <c r="L3189" i="20"/>
  <c r="P3189" i="20" s="1"/>
  <c r="M3188" i="20"/>
  <c r="L3188" i="20"/>
  <c r="P3188" i="20" s="1"/>
  <c r="M3187" i="20"/>
  <c r="L3187" i="20"/>
  <c r="P3187" i="20" s="1"/>
  <c r="M3186" i="20"/>
  <c r="L3186" i="20"/>
  <c r="M3185" i="20"/>
  <c r="L3185" i="20"/>
  <c r="P3185" i="20" s="1"/>
  <c r="M3184" i="20"/>
  <c r="L3184" i="20"/>
  <c r="P3184" i="20" s="1"/>
  <c r="M3183" i="20"/>
  <c r="L3183" i="20"/>
  <c r="P3183" i="20" s="1"/>
  <c r="M3182" i="20"/>
  <c r="L3182" i="20"/>
  <c r="M3181" i="20"/>
  <c r="L3181" i="20"/>
  <c r="P3181" i="20" s="1"/>
  <c r="M3180" i="20"/>
  <c r="L3180" i="20"/>
  <c r="P3180" i="20" s="1"/>
  <c r="M3179" i="20"/>
  <c r="L3179" i="20"/>
  <c r="P3179" i="20" s="1"/>
  <c r="M3178" i="20"/>
  <c r="L3178" i="20"/>
  <c r="M3177" i="20"/>
  <c r="L3177" i="20"/>
  <c r="P3177" i="20" s="1"/>
  <c r="M3176" i="20"/>
  <c r="L3176" i="20"/>
  <c r="P3176" i="20" s="1"/>
  <c r="M3175" i="20"/>
  <c r="L3175" i="20"/>
  <c r="P3175" i="20" s="1"/>
  <c r="M3174" i="20"/>
  <c r="L3174" i="20"/>
  <c r="M3173" i="20"/>
  <c r="L3173" i="20"/>
  <c r="P3173" i="20" s="1"/>
  <c r="M3172" i="20"/>
  <c r="L3172" i="20"/>
  <c r="P3172" i="20" s="1"/>
  <c r="M3171" i="20"/>
  <c r="L3171" i="20"/>
  <c r="P3171" i="20" s="1"/>
  <c r="M3170" i="20"/>
  <c r="L3170" i="20"/>
  <c r="M3169" i="20"/>
  <c r="L3169" i="20"/>
  <c r="P3169" i="20" s="1"/>
  <c r="M3168" i="20"/>
  <c r="L3168" i="20"/>
  <c r="P3168" i="20" s="1"/>
  <c r="M3167" i="20"/>
  <c r="L3167" i="20"/>
  <c r="P3167" i="20" s="1"/>
  <c r="M3166" i="20"/>
  <c r="L3166" i="20"/>
  <c r="M3165" i="20"/>
  <c r="L3165" i="20"/>
  <c r="P3165" i="20" s="1"/>
  <c r="M3164" i="20"/>
  <c r="L3164" i="20"/>
  <c r="P3164" i="20" s="1"/>
  <c r="M3163" i="20"/>
  <c r="L3163" i="20"/>
  <c r="P3163" i="20" s="1"/>
  <c r="M3162" i="20"/>
  <c r="L3162" i="20"/>
  <c r="M3161" i="20"/>
  <c r="L3161" i="20"/>
  <c r="P3161" i="20" s="1"/>
  <c r="M3160" i="20"/>
  <c r="L3160" i="20"/>
  <c r="P3160" i="20" s="1"/>
  <c r="M3159" i="20"/>
  <c r="L3159" i="20"/>
  <c r="P3159" i="20" s="1"/>
  <c r="M3158" i="20"/>
  <c r="L3158" i="20"/>
  <c r="M3157" i="20"/>
  <c r="L3157" i="20"/>
  <c r="P3157" i="20" s="1"/>
  <c r="M3156" i="20"/>
  <c r="L3156" i="20"/>
  <c r="P3156" i="20" s="1"/>
  <c r="M3155" i="20"/>
  <c r="L3155" i="20"/>
  <c r="P3155" i="20" s="1"/>
  <c r="M3154" i="20"/>
  <c r="L3154" i="20"/>
  <c r="M3153" i="20"/>
  <c r="L3153" i="20"/>
  <c r="P3153" i="20" s="1"/>
  <c r="M3152" i="20"/>
  <c r="L3152" i="20"/>
  <c r="P3152" i="20" s="1"/>
  <c r="M3151" i="20"/>
  <c r="L3151" i="20"/>
  <c r="P3151" i="20" s="1"/>
  <c r="M3150" i="20"/>
  <c r="L3150" i="20"/>
  <c r="M3149" i="20"/>
  <c r="L3149" i="20"/>
  <c r="P3149" i="20" s="1"/>
  <c r="M3148" i="20"/>
  <c r="L3148" i="20"/>
  <c r="P3148" i="20" s="1"/>
  <c r="M3147" i="20"/>
  <c r="L3147" i="20"/>
  <c r="P3147" i="20" s="1"/>
  <c r="M3146" i="20"/>
  <c r="L3146" i="20"/>
  <c r="M3145" i="20"/>
  <c r="L3145" i="20"/>
  <c r="P3145" i="20" s="1"/>
  <c r="M3144" i="20"/>
  <c r="L3144" i="20"/>
  <c r="P3144" i="20" s="1"/>
  <c r="M3143" i="20"/>
  <c r="L3143" i="20"/>
  <c r="P3143" i="20" s="1"/>
  <c r="M3142" i="20"/>
  <c r="L3142" i="20"/>
  <c r="M3141" i="20"/>
  <c r="L3141" i="20"/>
  <c r="P3141" i="20" s="1"/>
  <c r="M3140" i="20"/>
  <c r="L3140" i="20"/>
  <c r="P3140" i="20" s="1"/>
  <c r="M3139" i="20"/>
  <c r="L3139" i="20"/>
  <c r="P3139" i="20" s="1"/>
  <c r="M3138" i="20"/>
  <c r="L3138" i="20"/>
  <c r="M3137" i="20"/>
  <c r="L3137" i="20"/>
  <c r="P3137" i="20" s="1"/>
  <c r="M3136" i="20"/>
  <c r="L3136" i="20"/>
  <c r="P3136" i="20" s="1"/>
  <c r="M3135" i="20"/>
  <c r="L3135" i="20"/>
  <c r="P3135" i="20" s="1"/>
  <c r="M3134" i="20"/>
  <c r="L3134" i="20"/>
  <c r="M3133" i="20"/>
  <c r="L3133" i="20"/>
  <c r="P3133" i="20" s="1"/>
  <c r="M3132" i="20"/>
  <c r="L3132" i="20"/>
  <c r="P3132" i="20" s="1"/>
  <c r="M3131" i="20"/>
  <c r="L3131" i="20"/>
  <c r="P3131" i="20" s="1"/>
  <c r="M3130" i="20"/>
  <c r="L3130" i="20"/>
  <c r="M3129" i="20"/>
  <c r="L3129" i="20"/>
  <c r="P3129" i="20" s="1"/>
  <c r="M3128" i="20"/>
  <c r="L3128" i="20"/>
  <c r="P3128" i="20" s="1"/>
  <c r="M3127" i="20"/>
  <c r="L3127" i="20"/>
  <c r="P3127" i="20" s="1"/>
  <c r="M3126" i="20"/>
  <c r="L3126" i="20"/>
  <c r="M3125" i="20"/>
  <c r="L3125" i="20"/>
  <c r="P3125" i="20" s="1"/>
  <c r="M3124" i="20"/>
  <c r="L3124" i="20"/>
  <c r="P3124" i="20" s="1"/>
  <c r="M3123" i="20"/>
  <c r="L3123" i="20"/>
  <c r="P3123" i="20" s="1"/>
  <c r="M3122" i="20"/>
  <c r="L3122" i="20"/>
  <c r="M3121" i="20"/>
  <c r="L3121" i="20"/>
  <c r="P3121" i="20" s="1"/>
  <c r="M3120" i="20"/>
  <c r="L3120" i="20"/>
  <c r="P3120" i="20" s="1"/>
  <c r="M3119" i="20"/>
  <c r="L3119" i="20"/>
  <c r="P3119" i="20" s="1"/>
  <c r="M3118" i="20"/>
  <c r="L3118" i="20"/>
  <c r="M3117" i="20"/>
  <c r="L3117" i="20"/>
  <c r="P3117" i="20" s="1"/>
  <c r="M3116" i="20"/>
  <c r="L3116" i="20"/>
  <c r="P3116" i="20" s="1"/>
  <c r="M3115" i="20"/>
  <c r="L3115" i="20"/>
  <c r="P3115" i="20" s="1"/>
  <c r="M3114" i="20"/>
  <c r="L3114" i="20"/>
  <c r="M3113" i="20"/>
  <c r="L3113" i="20"/>
  <c r="P3113" i="20" s="1"/>
  <c r="M3112" i="20"/>
  <c r="L3112" i="20"/>
  <c r="P3112" i="20" s="1"/>
  <c r="M3111" i="20"/>
  <c r="L3111" i="20"/>
  <c r="P3111" i="20" s="1"/>
  <c r="M3110" i="20"/>
  <c r="L3110" i="20"/>
  <c r="M3109" i="20"/>
  <c r="L3109" i="20"/>
  <c r="P3109" i="20" s="1"/>
  <c r="M3108" i="20"/>
  <c r="L3108" i="20"/>
  <c r="P3108" i="20" s="1"/>
  <c r="M3107" i="20"/>
  <c r="L3107" i="20"/>
  <c r="P3107" i="20" s="1"/>
  <c r="M3106" i="20"/>
  <c r="L3106" i="20"/>
  <c r="M3105" i="20"/>
  <c r="L3105" i="20"/>
  <c r="P3105" i="20" s="1"/>
  <c r="M3104" i="20"/>
  <c r="L3104" i="20"/>
  <c r="P3104" i="20" s="1"/>
  <c r="M3103" i="20"/>
  <c r="L3103" i="20"/>
  <c r="P3103" i="20" s="1"/>
  <c r="M3102" i="20"/>
  <c r="L3102" i="20"/>
  <c r="M3101" i="20"/>
  <c r="L3101" i="20"/>
  <c r="P3101" i="20" s="1"/>
  <c r="M3100" i="20"/>
  <c r="L3100" i="20"/>
  <c r="P3100" i="20" s="1"/>
  <c r="M3099" i="20"/>
  <c r="L3099" i="20"/>
  <c r="P3099" i="20" s="1"/>
  <c r="M3098" i="20"/>
  <c r="L3098" i="20"/>
  <c r="M3097" i="20"/>
  <c r="L3097" i="20"/>
  <c r="P3097" i="20" s="1"/>
  <c r="M3096" i="20"/>
  <c r="L3096" i="20"/>
  <c r="P3096" i="20" s="1"/>
  <c r="M3095" i="20"/>
  <c r="L3095" i="20"/>
  <c r="P3095" i="20" s="1"/>
  <c r="M3094" i="20"/>
  <c r="L3094" i="20"/>
  <c r="M3093" i="20"/>
  <c r="L3093" i="20"/>
  <c r="P3093" i="20" s="1"/>
  <c r="M3092" i="20"/>
  <c r="L3092" i="20"/>
  <c r="P3092" i="20" s="1"/>
  <c r="M3091" i="20"/>
  <c r="L3091" i="20"/>
  <c r="P3091" i="20" s="1"/>
  <c r="M3090" i="20"/>
  <c r="L3090" i="20"/>
  <c r="M3089" i="20"/>
  <c r="L3089" i="20"/>
  <c r="P3089" i="20" s="1"/>
  <c r="M3088" i="20"/>
  <c r="L3088" i="20"/>
  <c r="P3088" i="20" s="1"/>
  <c r="M3087" i="20"/>
  <c r="L3087" i="20"/>
  <c r="P3087" i="20" s="1"/>
  <c r="M3086" i="20"/>
  <c r="L3086" i="20"/>
  <c r="M3085" i="20"/>
  <c r="L3085" i="20"/>
  <c r="P3085" i="20" s="1"/>
  <c r="M3084" i="20"/>
  <c r="L3084" i="20"/>
  <c r="P3084" i="20" s="1"/>
  <c r="M3083" i="20"/>
  <c r="L3083" i="20"/>
  <c r="P3083" i="20" s="1"/>
  <c r="M3082" i="20"/>
  <c r="L3082" i="20"/>
  <c r="M3081" i="20"/>
  <c r="L3081" i="20"/>
  <c r="P3081" i="20" s="1"/>
  <c r="M3080" i="20"/>
  <c r="L3080" i="20"/>
  <c r="P3080" i="20" s="1"/>
  <c r="M3079" i="20"/>
  <c r="L3079" i="20"/>
  <c r="P3079" i="20" s="1"/>
  <c r="M3078" i="20"/>
  <c r="L3078" i="20"/>
  <c r="M3077" i="20"/>
  <c r="L3077" i="20"/>
  <c r="P3077" i="20" s="1"/>
  <c r="M3076" i="20"/>
  <c r="L3076" i="20"/>
  <c r="P3076" i="20" s="1"/>
  <c r="M3075" i="20"/>
  <c r="L3075" i="20"/>
  <c r="P3075" i="20" s="1"/>
  <c r="M3074" i="20"/>
  <c r="L3074" i="20"/>
  <c r="M3073" i="20"/>
  <c r="L3073" i="20"/>
  <c r="P3073" i="20" s="1"/>
  <c r="M3072" i="20"/>
  <c r="L3072" i="20"/>
  <c r="P3072" i="20" s="1"/>
  <c r="M3071" i="20"/>
  <c r="L3071" i="20"/>
  <c r="P3071" i="20" s="1"/>
  <c r="M3070" i="20"/>
  <c r="L3070" i="20"/>
  <c r="M3069" i="20"/>
  <c r="L3069" i="20"/>
  <c r="P3069" i="20" s="1"/>
  <c r="M3068" i="20"/>
  <c r="L3068" i="20"/>
  <c r="P3068" i="20" s="1"/>
  <c r="M3067" i="20"/>
  <c r="L3067" i="20"/>
  <c r="P3067" i="20" s="1"/>
  <c r="M3066" i="20"/>
  <c r="L3066" i="20"/>
  <c r="M3065" i="20"/>
  <c r="L3065" i="20"/>
  <c r="P3065" i="20" s="1"/>
  <c r="M3064" i="20"/>
  <c r="L3064" i="20"/>
  <c r="P3064" i="20" s="1"/>
  <c r="M3063" i="20"/>
  <c r="L3063" i="20"/>
  <c r="P3063" i="20" s="1"/>
  <c r="M3062" i="20"/>
  <c r="L3062" i="20"/>
  <c r="M3061" i="20"/>
  <c r="L3061" i="20"/>
  <c r="P3061" i="20" s="1"/>
  <c r="M3060" i="20"/>
  <c r="L3060" i="20"/>
  <c r="P3060" i="20" s="1"/>
  <c r="M3059" i="20"/>
  <c r="L3059" i="20"/>
  <c r="P3059" i="20" s="1"/>
  <c r="M3058" i="20"/>
  <c r="L3058" i="20"/>
  <c r="M3057" i="20"/>
  <c r="L3057" i="20"/>
  <c r="P3057" i="20" s="1"/>
  <c r="M3056" i="20"/>
  <c r="L3056" i="20"/>
  <c r="P3056" i="20" s="1"/>
  <c r="M3055" i="20"/>
  <c r="L3055" i="20"/>
  <c r="P3055" i="20" s="1"/>
  <c r="M3054" i="20"/>
  <c r="L3054" i="20"/>
  <c r="M3053" i="20"/>
  <c r="L3053" i="20"/>
  <c r="P3053" i="20" s="1"/>
  <c r="M3052" i="20"/>
  <c r="L3052" i="20"/>
  <c r="P3052" i="20" s="1"/>
  <c r="M3051" i="20"/>
  <c r="L3051" i="20"/>
  <c r="P3051" i="20" s="1"/>
  <c r="M3050" i="20"/>
  <c r="L3050" i="20"/>
  <c r="M3049" i="20"/>
  <c r="L3049" i="20"/>
  <c r="P3049" i="20" s="1"/>
  <c r="M3048" i="20"/>
  <c r="L3048" i="20"/>
  <c r="P3048" i="20" s="1"/>
  <c r="M3047" i="20"/>
  <c r="L3047" i="20"/>
  <c r="P3047" i="20" s="1"/>
  <c r="M3046" i="20"/>
  <c r="L3046" i="20"/>
  <c r="M3045" i="20"/>
  <c r="L3045" i="20"/>
  <c r="P3045" i="20" s="1"/>
  <c r="M3044" i="20"/>
  <c r="L3044" i="20"/>
  <c r="P3044" i="20" s="1"/>
  <c r="M3043" i="20"/>
  <c r="L3043" i="20"/>
  <c r="P3043" i="20" s="1"/>
  <c r="M3042" i="20"/>
  <c r="L3042" i="20"/>
  <c r="M3041" i="20"/>
  <c r="L3041" i="20"/>
  <c r="P3041" i="20" s="1"/>
  <c r="M3040" i="20"/>
  <c r="L3040" i="20"/>
  <c r="P3040" i="20" s="1"/>
  <c r="M3039" i="20"/>
  <c r="L3039" i="20"/>
  <c r="P3039" i="20" s="1"/>
  <c r="M3038" i="20"/>
  <c r="L3038" i="20"/>
  <c r="M3037" i="20"/>
  <c r="L3037" i="20"/>
  <c r="P3037" i="20" s="1"/>
  <c r="M3036" i="20"/>
  <c r="L3036" i="20"/>
  <c r="P3036" i="20" s="1"/>
  <c r="M3035" i="20"/>
  <c r="L3035" i="20"/>
  <c r="P3035" i="20" s="1"/>
  <c r="M3034" i="20"/>
  <c r="L3034" i="20"/>
  <c r="M3033" i="20"/>
  <c r="L3033" i="20"/>
  <c r="P3033" i="20" s="1"/>
  <c r="M3032" i="20"/>
  <c r="L3032" i="20"/>
  <c r="P3032" i="20" s="1"/>
  <c r="M3031" i="20"/>
  <c r="L3031" i="20"/>
  <c r="P3031" i="20" s="1"/>
  <c r="M3030" i="20"/>
  <c r="L3030" i="20"/>
  <c r="M3029" i="20"/>
  <c r="L3029" i="20"/>
  <c r="P3029" i="20" s="1"/>
  <c r="M3028" i="20"/>
  <c r="L3028" i="20"/>
  <c r="P3028" i="20" s="1"/>
  <c r="M3027" i="20"/>
  <c r="L3027" i="20"/>
  <c r="P3027" i="20" s="1"/>
  <c r="M3026" i="20"/>
  <c r="L3026" i="20"/>
  <c r="M3025" i="20"/>
  <c r="L3025" i="20"/>
  <c r="P3025" i="20" s="1"/>
  <c r="M3024" i="20"/>
  <c r="L3024" i="20"/>
  <c r="P3024" i="20" s="1"/>
  <c r="M3023" i="20"/>
  <c r="L3023" i="20"/>
  <c r="P3023" i="20" s="1"/>
  <c r="M3022" i="20"/>
  <c r="L3022" i="20"/>
  <c r="M3021" i="20"/>
  <c r="L3021" i="20"/>
  <c r="P3021" i="20" s="1"/>
  <c r="M3020" i="20"/>
  <c r="L3020" i="20"/>
  <c r="P3020" i="20" s="1"/>
  <c r="M3019" i="20"/>
  <c r="L3019" i="20"/>
  <c r="P3019" i="20" s="1"/>
  <c r="M3018" i="20"/>
  <c r="L3018" i="20"/>
  <c r="M3017" i="20"/>
  <c r="L3017" i="20"/>
  <c r="P3017" i="20" s="1"/>
  <c r="M3016" i="20"/>
  <c r="L3016" i="20"/>
  <c r="P3016" i="20" s="1"/>
  <c r="M3015" i="20"/>
  <c r="L3015" i="20"/>
  <c r="P3015" i="20" s="1"/>
  <c r="M3014" i="20"/>
  <c r="L3014" i="20"/>
  <c r="M3013" i="20"/>
  <c r="L3013" i="20"/>
  <c r="P3013" i="20" s="1"/>
  <c r="M3012" i="20"/>
  <c r="L3012" i="20"/>
  <c r="P3012" i="20" s="1"/>
  <c r="M3011" i="20"/>
  <c r="L3011" i="20"/>
  <c r="P3011" i="20" s="1"/>
  <c r="M3010" i="20"/>
  <c r="L3010" i="20"/>
  <c r="M3009" i="20"/>
  <c r="L3009" i="20"/>
  <c r="P3009" i="20" s="1"/>
  <c r="M3008" i="20"/>
  <c r="L3008" i="20"/>
  <c r="P3008" i="20" s="1"/>
  <c r="M3007" i="20"/>
  <c r="L3007" i="20"/>
  <c r="P3007" i="20" s="1"/>
  <c r="M3006" i="20"/>
  <c r="L3006" i="20"/>
  <c r="M3005" i="20"/>
  <c r="L3005" i="20"/>
  <c r="P3005" i="20" s="1"/>
  <c r="M3004" i="20"/>
  <c r="L3004" i="20"/>
  <c r="P3004" i="20" s="1"/>
  <c r="M3003" i="20"/>
  <c r="L3003" i="20"/>
  <c r="P3003" i="20" s="1"/>
  <c r="M3002" i="20"/>
  <c r="L3002" i="20"/>
  <c r="M3001" i="20"/>
  <c r="L3001" i="20"/>
  <c r="P3001" i="20" s="1"/>
  <c r="M3000" i="20"/>
  <c r="L3000" i="20"/>
  <c r="P3000" i="20" s="1"/>
  <c r="M2999" i="20"/>
  <c r="L2999" i="20"/>
  <c r="P2999" i="20" s="1"/>
  <c r="M2998" i="20"/>
  <c r="L2998" i="20"/>
  <c r="M2997" i="20"/>
  <c r="L2997" i="20"/>
  <c r="P2997" i="20" s="1"/>
  <c r="M2996" i="20"/>
  <c r="L2996" i="20"/>
  <c r="P2996" i="20" s="1"/>
  <c r="M2995" i="20"/>
  <c r="L2995" i="20"/>
  <c r="P2995" i="20" s="1"/>
  <c r="M2994" i="20"/>
  <c r="L2994" i="20"/>
  <c r="M2993" i="20"/>
  <c r="L2993" i="20"/>
  <c r="P2993" i="20" s="1"/>
  <c r="M2992" i="20"/>
  <c r="L2992" i="20"/>
  <c r="P2992" i="20" s="1"/>
  <c r="M2991" i="20"/>
  <c r="L2991" i="20"/>
  <c r="P2991" i="20" s="1"/>
  <c r="M2990" i="20"/>
  <c r="L2990" i="20"/>
  <c r="M2989" i="20"/>
  <c r="L2989" i="20"/>
  <c r="P2989" i="20" s="1"/>
  <c r="M2988" i="20"/>
  <c r="L2988" i="20"/>
  <c r="P2988" i="20" s="1"/>
  <c r="M2987" i="20"/>
  <c r="L2987" i="20"/>
  <c r="P2987" i="20" s="1"/>
  <c r="M2986" i="20"/>
  <c r="L2986" i="20"/>
  <c r="M2985" i="20"/>
  <c r="L2985" i="20"/>
  <c r="P2985" i="20" s="1"/>
  <c r="M2984" i="20"/>
  <c r="L2984" i="20"/>
  <c r="P2984" i="20" s="1"/>
  <c r="M2983" i="20"/>
  <c r="L2983" i="20"/>
  <c r="P2983" i="20" s="1"/>
  <c r="M2982" i="20"/>
  <c r="L2982" i="20"/>
  <c r="M2981" i="20"/>
  <c r="L2981" i="20"/>
  <c r="P2981" i="20" s="1"/>
  <c r="M2980" i="20"/>
  <c r="L2980" i="20"/>
  <c r="P2980" i="20" s="1"/>
  <c r="M2979" i="20"/>
  <c r="L2979" i="20"/>
  <c r="P2979" i="20" s="1"/>
  <c r="M2978" i="20"/>
  <c r="L2978" i="20"/>
  <c r="M2977" i="20"/>
  <c r="L2977" i="20"/>
  <c r="P2977" i="20" s="1"/>
  <c r="M2976" i="20"/>
  <c r="L2976" i="20"/>
  <c r="P2976" i="20" s="1"/>
  <c r="M2975" i="20"/>
  <c r="L2975" i="20"/>
  <c r="P2975" i="20" s="1"/>
  <c r="M2974" i="20"/>
  <c r="L2974" i="20"/>
  <c r="M2973" i="20"/>
  <c r="L2973" i="20"/>
  <c r="P2973" i="20" s="1"/>
  <c r="M2972" i="20"/>
  <c r="L2972" i="20"/>
  <c r="P2972" i="20" s="1"/>
  <c r="M2971" i="20"/>
  <c r="L2971" i="20"/>
  <c r="P2971" i="20" s="1"/>
  <c r="M2970" i="20"/>
  <c r="L2970" i="20"/>
  <c r="M2969" i="20"/>
  <c r="L2969" i="20"/>
  <c r="P2969" i="20" s="1"/>
  <c r="M2968" i="20"/>
  <c r="L2968" i="20"/>
  <c r="P2968" i="20" s="1"/>
  <c r="M2967" i="20"/>
  <c r="L2967" i="20"/>
  <c r="P2967" i="20" s="1"/>
  <c r="M2966" i="20"/>
  <c r="L2966" i="20"/>
  <c r="M2965" i="20"/>
  <c r="L2965" i="20"/>
  <c r="P2965" i="20" s="1"/>
  <c r="M2964" i="20"/>
  <c r="L2964" i="20"/>
  <c r="P2964" i="20" s="1"/>
  <c r="M2963" i="20"/>
  <c r="L2963" i="20"/>
  <c r="P2963" i="20" s="1"/>
  <c r="M2962" i="20"/>
  <c r="L2962" i="20"/>
  <c r="M2961" i="20"/>
  <c r="L2961" i="20"/>
  <c r="P2961" i="20" s="1"/>
  <c r="M2960" i="20"/>
  <c r="L2960" i="20"/>
  <c r="P2960" i="20" s="1"/>
  <c r="M2959" i="20"/>
  <c r="L2959" i="20"/>
  <c r="P2959" i="20" s="1"/>
  <c r="M2958" i="20"/>
  <c r="L2958" i="20"/>
  <c r="M2957" i="20"/>
  <c r="L2957" i="20"/>
  <c r="P2957" i="20" s="1"/>
  <c r="M2956" i="20"/>
  <c r="L2956" i="20"/>
  <c r="P2956" i="20" s="1"/>
  <c r="M2955" i="20"/>
  <c r="L2955" i="20"/>
  <c r="P2955" i="20" s="1"/>
  <c r="M2954" i="20"/>
  <c r="L2954" i="20"/>
  <c r="M2953" i="20"/>
  <c r="L2953" i="20"/>
  <c r="P2953" i="20" s="1"/>
  <c r="M2952" i="20"/>
  <c r="L2952" i="20"/>
  <c r="P2952" i="20" s="1"/>
  <c r="M2951" i="20"/>
  <c r="L2951" i="20"/>
  <c r="P2951" i="20" s="1"/>
  <c r="M2950" i="20"/>
  <c r="L2950" i="20"/>
  <c r="M2949" i="20"/>
  <c r="L2949" i="20"/>
  <c r="P2949" i="20" s="1"/>
  <c r="M2948" i="20"/>
  <c r="L2948" i="20"/>
  <c r="P2948" i="20" s="1"/>
  <c r="M2947" i="20"/>
  <c r="L2947" i="20"/>
  <c r="P2947" i="20" s="1"/>
  <c r="M2946" i="20"/>
  <c r="L2946" i="20"/>
  <c r="M2945" i="20"/>
  <c r="L2945" i="20"/>
  <c r="P2945" i="20" s="1"/>
  <c r="M2944" i="20"/>
  <c r="L2944" i="20"/>
  <c r="P2944" i="20" s="1"/>
  <c r="M2943" i="20"/>
  <c r="L2943" i="20"/>
  <c r="P2943" i="20" s="1"/>
  <c r="M2942" i="20"/>
  <c r="L2942" i="20"/>
  <c r="M2941" i="20"/>
  <c r="L2941" i="20"/>
  <c r="P2941" i="20" s="1"/>
  <c r="M2940" i="20"/>
  <c r="L2940" i="20"/>
  <c r="P2940" i="20" s="1"/>
  <c r="M2939" i="20"/>
  <c r="L2939" i="20"/>
  <c r="P2939" i="20" s="1"/>
  <c r="M2938" i="20"/>
  <c r="L2938" i="20"/>
  <c r="M2937" i="20"/>
  <c r="L2937" i="20"/>
  <c r="P2937" i="20" s="1"/>
  <c r="M2936" i="20"/>
  <c r="L2936" i="20"/>
  <c r="P2936" i="20" s="1"/>
  <c r="M2935" i="20"/>
  <c r="L2935" i="20"/>
  <c r="P2935" i="20" s="1"/>
  <c r="M2934" i="20"/>
  <c r="L2934" i="20"/>
  <c r="M2933" i="20"/>
  <c r="L2933" i="20"/>
  <c r="P2933" i="20" s="1"/>
  <c r="M2932" i="20"/>
  <c r="L2932" i="20"/>
  <c r="P2932" i="20" s="1"/>
  <c r="M2931" i="20"/>
  <c r="L2931" i="20"/>
  <c r="P2931" i="20" s="1"/>
  <c r="M2930" i="20"/>
  <c r="L2930" i="20"/>
  <c r="M2929" i="20"/>
  <c r="L2929" i="20"/>
  <c r="P2929" i="20" s="1"/>
  <c r="M2928" i="20"/>
  <c r="L2928" i="20"/>
  <c r="P2928" i="20" s="1"/>
  <c r="M2927" i="20"/>
  <c r="L2927" i="20"/>
  <c r="P2927" i="20" s="1"/>
  <c r="M2926" i="20"/>
  <c r="L2926" i="20"/>
  <c r="M2925" i="20"/>
  <c r="L2925" i="20"/>
  <c r="P2925" i="20" s="1"/>
  <c r="M2924" i="20"/>
  <c r="L2924" i="20"/>
  <c r="P2924" i="20" s="1"/>
  <c r="M2923" i="20"/>
  <c r="L2923" i="20"/>
  <c r="P2923" i="20" s="1"/>
  <c r="M2922" i="20"/>
  <c r="L2922" i="20"/>
  <c r="M2921" i="20"/>
  <c r="L2921" i="20"/>
  <c r="P2921" i="20" s="1"/>
  <c r="M2920" i="20"/>
  <c r="L2920" i="20"/>
  <c r="P2920" i="20" s="1"/>
  <c r="M2919" i="20"/>
  <c r="L2919" i="20"/>
  <c r="P2919" i="20" s="1"/>
  <c r="M2918" i="20"/>
  <c r="L2918" i="20"/>
  <c r="M2917" i="20"/>
  <c r="L2917" i="20"/>
  <c r="P2917" i="20" s="1"/>
  <c r="M2916" i="20"/>
  <c r="L2916" i="20"/>
  <c r="P2916" i="20" s="1"/>
  <c r="M2915" i="20"/>
  <c r="L2915" i="20"/>
  <c r="P2915" i="20" s="1"/>
  <c r="M2914" i="20"/>
  <c r="L2914" i="20"/>
  <c r="M2913" i="20"/>
  <c r="L2913" i="20"/>
  <c r="P2913" i="20" s="1"/>
  <c r="M2912" i="20"/>
  <c r="L2912" i="20"/>
  <c r="P2912" i="20" s="1"/>
  <c r="M2911" i="20"/>
  <c r="L2911" i="20"/>
  <c r="P2911" i="20" s="1"/>
  <c r="M2910" i="20"/>
  <c r="L2910" i="20"/>
  <c r="M2909" i="20"/>
  <c r="L2909" i="20"/>
  <c r="P2909" i="20" s="1"/>
  <c r="M2908" i="20"/>
  <c r="L2908" i="20"/>
  <c r="P2908" i="20" s="1"/>
  <c r="M2907" i="20"/>
  <c r="L2907" i="20"/>
  <c r="P2907" i="20" s="1"/>
  <c r="M2906" i="20"/>
  <c r="L2906" i="20"/>
  <c r="M2905" i="20"/>
  <c r="L2905" i="20"/>
  <c r="P2905" i="20" s="1"/>
  <c r="M2904" i="20"/>
  <c r="L2904" i="20"/>
  <c r="P2904" i="20" s="1"/>
  <c r="M2903" i="20"/>
  <c r="L2903" i="20"/>
  <c r="P2903" i="20" s="1"/>
  <c r="M2902" i="20"/>
  <c r="L2902" i="20"/>
  <c r="M2901" i="20"/>
  <c r="L2901" i="20"/>
  <c r="P2901" i="20" s="1"/>
  <c r="M2900" i="20"/>
  <c r="L2900" i="20"/>
  <c r="P2900" i="20" s="1"/>
  <c r="M2899" i="20"/>
  <c r="L2899" i="20"/>
  <c r="P2899" i="20" s="1"/>
  <c r="M2898" i="20"/>
  <c r="L2898" i="20"/>
  <c r="M2897" i="20"/>
  <c r="L2897" i="20"/>
  <c r="P2897" i="20" s="1"/>
  <c r="M2896" i="20"/>
  <c r="L2896" i="20"/>
  <c r="P2896" i="20" s="1"/>
  <c r="M2895" i="20"/>
  <c r="L2895" i="20"/>
  <c r="P2895" i="20" s="1"/>
  <c r="M2894" i="20"/>
  <c r="L2894" i="20"/>
  <c r="M2893" i="20"/>
  <c r="L2893" i="20"/>
  <c r="P2893" i="20" s="1"/>
  <c r="M2892" i="20"/>
  <c r="L2892" i="20"/>
  <c r="P2892" i="20" s="1"/>
  <c r="M2891" i="20"/>
  <c r="L2891" i="20"/>
  <c r="P2891" i="20" s="1"/>
  <c r="M2890" i="20"/>
  <c r="L2890" i="20"/>
  <c r="M2889" i="20"/>
  <c r="L2889" i="20"/>
  <c r="P2889" i="20" s="1"/>
  <c r="M2888" i="20"/>
  <c r="L2888" i="20"/>
  <c r="P2888" i="20" s="1"/>
  <c r="M2887" i="20"/>
  <c r="L2887" i="20"/>
  <c r="P2887" i="20" s="1"/>
  <c r="M2886" i="20"/>
  <c r="L2886" i="20"/>
  <c r="M2885" i="20"/>
  <c r="L2885" i="20"/>
  <c r="P2885" i="20" s="1"/>
  <c r="M2884" i="20"/>
  <c r="L2884" i="20"/>
  <c r="P2884" i="20" s="1"/>
  <c r="M2883" i="20"/>
  <c r="L2883" i="20"/>
  <c r="P2883" i="20" s="1"/>
  <c r="M2882" i="20"/>
  <c r="L2882" i="20"/>
  <c r="M2881" i="20"/>
  <c r="L2881" i="20"/>
  <c r="P2881" i="20" s="1"/>
  <c r="M2880" i="20"/>
  <c r="L2880" i="20"/>
  <c r="P2880" i="20" s="1"/>
  <c r="M2879" i="20"/>
  <c r="L2879" i="20"/>
  <c r="P2879" i="20" s="1"/>
  <c r="M2878" i="20"/>
  <c r="L2878" i="20"/>
  <c r="M2877" i="20"/>
  <c r="L2877" i="20"/>
  <c r="P2877" i="20" s="1"/>
  <c r="M2876" i="20"/>
  <c r="L2876" i="20"/>
  <c r="P2876" i="20" s="1"/>
  <c r="M2875" i="20"/>
  <c r="L2875" i="20"/>
  <c r="P2875" i="20" s="1"/>
  <c r="M2874" i="20"/>
  <c r="L2874" i="20"/>
  <c r="M2873" i="20"/>
  <c r="L2873" i="20"/>
  <c r="P2873" i="20" s="1"/>
  <c r="M2872" i="20"/>
  <c r="L2872" i="20"/>
  <c r="P2872" i="20" s="1"/>
  <c r="M2871" i="20"/>
  <c r="L2871" i="20"/>
  <c r="P2871" i="20" s="1"/>
  <c r="M2870" i="20"/>
  <c r="L2870" i="20"/>
  <c r="M2869" i="20"/>
  <c r="L2869" i="20"/>
  <c r="P2869" i="20" s="1"/>
  <c r="M2868" i="20"/>
  <c r="L2868" i="20"/>
  <c r="P2868" i="20" s="1"/>
  <c r="M2867" i="20"/>
  <c r="L2867" i="20"/>
  <c r="P2867" i="20" s="1"/>
  <c r="M2866" i="20"/>
  <c r="L2866" i="20"/>
  <c r="M2865" i="20"/>
  <c r="L2865" i="20"/>
  <c r="P2865" i="20" s="1"/>
  <c r="M2864" i="20"/>
  <c r="L2864" i="20"/>
  <c r="P2864" i="20" s="1"/>
  <c r="M2863" i="20"/>
  <c r="L2863" i="20"/>
  <c r="P2863" i="20" s="1"/>
  <c r="M2862" i="20"/>
  <c r="L2862" i="20"/>
  <c r="M2861" i="20"/>
  <c r="L2861" i="20"/>
  <c r="P2861" i="20" s="1"/>
  <c r="M2860" i="20"/>
  <c r="L2860" i="20"/>
  <c r="P2860" i="20" s="1"/>
  <c r="M2859" i="20"/>
  <c r="L2859" i="20"/>
  <c r="P2859" i="20" s="1"/>
  <c r="M2858" i="20"/>
  <c r="L2858" i="20"/>
  <c r="M2857" i="20"/>
  <c r="L2857" i="20"/>
  <c r="P2857" i="20" s="1"/>
  <c r="M2856" i="20"/>
  <c r="L2856" i="20"/>
  <c r="P2856" i="20" s="1"/>
  <c r="M2855" i="20"/>
  <c r="L2855" i="20"/>
  <c r="P2855" i="20" s="1"/>
  <c r="M2854" i="20"/>
  <c r="L2854" i="20"/>
  <c r="M2853" i="20"/>
  <c r="L2853" i="20"/>
  <c r="P2853" i="20" s="1"/>
  <c r="M2852" i="20"/>
  <c r="L2852" i="20"/>
  <c r="P2852" i="20" s="1"/>
  <c r="M2851" i="20"/>
  <c r="L2851" i="20"/>
  <c r="P2851" i="20" s="1"/>
  <c r="M2850" i="20"/>
  <c r="L2850" i="20"/>
  <c r="M2849" i="20"/>
  <c r="L2849" i="20"/>
  <c r="P2849" i="20" s="1"/>
  <c r="M2848" i="20"/>
  <c r="L2848" i="20"/>
  <c r="P2848" i="20" s="1"/>
  <c r="M2847" i="20"/>
  <c r="L2847" i="20"/>
  <c r="P2847" i="20" s="1"/>
  <c r="M2846" i="20"/>
  <c r="L2846" i="20"/>
  <c r="M2845" i="20"/>
  <c r="L2845" i="20"/>
  <c r="P2845" i="20" s="1"/>
  <c r="M2844" i="20"/>
  <c r="L2844" i="20"/>
  <c r="P2844" i="20" s="1"/>
  <c r="M2843" i="20"/>
  <c r="L2843" i="20"/>
  <c r="P2843" i="20" s="1"/>
  <c r="M2842" i="20"/>
  <c r="L2842" i="20"/>
  <c r="M2841" i="20"/>
  <c r="L2841" i="20"/>
  <c r="P2841" i="20" s="1"/>
  <c r="M2840" i="20"/>
  <c r="L2840" i="20"/>
  <c r="P2840" i="20" s="1"/>
  <c r="M2839" i="20"/>
  <c r="L2839" i="20"/>
  <c r="P2839" i="20" s="1"/>
  <c r="M2838" i="20"/>
  <c r="L2838" i="20"/>
  <c r="M2837" i="20"/>
  <c r="L2837" i="20"/>
  <c r="P2837" i="20" s="1"/>
  <c r="M2836" i="20"/>
  <c r="L2836" i="20"/>
  <c r="P2836" i="20" s="1"/>
  <c r="M2835" i="20"/>
  <c r="L2835" i="20"/>
  <c r="P2835" i="20" s="1"/>
  <c r="M2834" i="20"/>
  <c r="L2834" i="20"/>
  <c r="M2833" i="20"/>
  <c r="L2833" i="20"/>
  <c r="P2833" i="20" s="1"/>
  <c r="M2832" i="20"/>
  <c r="L2832" i="20"/>
  <c r="P2832" i="20" s="1"/>
  <c r="M2831" i="20"/>
  <c r="L2831" i="20"/>
  <c r="P2831" i="20" s="1"/>
  <c r="M2830" i="20"/>
  <c r="L2830" i="20"/>
  <c r="M2829" i="20"/>
  <c r="L2829" i="20"/>
  <c r="P2829" i="20" s="1"/>
  <c r="M2828" i="20"/>
  <c r="L2828" i="20"/>
  <c r="P2828" i="20" s="1"/>
  <c r="M2827" i="20"/>
  <c r="L2827" i="20"/>
  <c r="P2827" i="20" s="1"/>
  <c r="M2826" i="20"/>
  <c r="L2826" i="20"/>
  <c r="M2825" i="20"/>
  <c r="L2825" i="20"/>
  <c r="P2825" i="20" s="1"/>
  <c r="M2824" i="20"/>
  <c r="L2824" i="20"/>
  <c r="P2824" i="20" s="1"/>
  <c r="M2823" i="20"/>
  <c r="L2823" i="20"/>
  <c r="P2823" i="20" s="1"/>
  <c r="M2822" i="20"/>
  <c r="L2822" i="20"/>
  <c r="M2821" i="20"/>
  <c r="L2821" i="20"/>
  <c r="P2821" i="20" s="1"/>
  <c r="M2820" i="20"/>
  <c r="L2820" i="20"/>
  <c r="P2820" i="20" s="1"/>
  <c r="M2819" i="20"/>
  <c r="L2819" i="20"/>
  <c r="P2819" i="20" s="1"/>
  <c r="M2818" i="20"/>
  <c r="L2818" i="20"/>
  <c r="M2817" i="20"/>
  <c r="L2817" i="20"/>
  <c r="P2817" i="20" s="1"/>
  <c r="M2816" i="20"/>
  <c r="L2816" i="20"/>
  <c r="P2816" i="20" s="1"/>
  <c r="M2815" i="20"/>
  <c r="L2815" i="20"/>
  <c r="P2815" i="20" s="1"/>
  <c r="M2814" i="20"/>
  <c r="L2814" i="20"/>
  <c r="M2813" i="20"/>
  <c r="L2813" i="20"/>
  <c r="P2813" i="20" s="1"/>
  <c r="M2812" i="20"/>
  <c r="L2812" i="20"/>
  <c r="P2812" i="20" s="1"/>
  <c r="M2811" i="20"/>
  <c r="L2811" i="20"/>
  <c r="P2811" i="20" s="1"/>
  <c r="M2810" i="20"/>
  <c r="L2810" i="20"/>
  <c r="M2809" i="20"/>
  <c r="L2809" i="20"/>
  <c r="P2809" i="20" s="1"/>
  <c r="M2808" i="20"/>
  <c r="L2808" i="20"/>
  <c r="P2808" i="20" s="1"/>
  <c r="M2807" i="20"/>
  <c r="L2807" i="20"/>
  <c r="P2807" i="20" s="1"/>
  <c r="M2806" i="20"/>
  <c r="L2806" i="20"/>
  <c r="M2805" i="20"/>
  <c r="L2805" i="20"/>
  <c r="P2805" i="20" s="1"/>
  <c r="M2804" i="20"/>
  <c r="L2804" i="20"/>
  <c r="P2804" i="20" s="1"/>
  <c r="M2803" i="20"/>
  <c r="L2803" i="20"/>
  <c r="P2803" i="20" s="1"/>
  <c r="M2802" i="20"/>
  <c r="L2802" i="20"/>
  <c r="M2801" i="20"/>
  <c r="L2801" i="20"/>
  <c r="P2801" i="20" s="1"/>
  <c r="M2800" i="20"/>
  <c r="L2800" i="20"/>
  <c r="P2800" i="20" s="1"/>
  <c r="M2799" i="20"/>
  <c r="L2799" i="20"/>
  <c r="P2799" i="20" s="1"/>
  <c r="M2798" i="20"/>
  <c r="L2798" i="20"/>
  <c r="M2797" i="20"/>
  <c r="L2797" i="20"/>
  <c r="P2797" i="20" s="1"/>
  <c r="M2796" i="20"/>
  <c r="L2796" i="20"/>
  <c r="P2796" i="20" s="1"/>
  <c r="M2795" i="20"/>
  <c r="L2795" i="20"/>
  <c r="P2795" i="20" s="1"/>
  <c r="M2794" i="20"/>
  <c r="L2794" i="20"/>
  <c r="M2793" i="20"/>
  <c r="L2793" i="20"/>
  <c r="P2793" i="20" s="1"/>
  <c r="M2792" i="20"/>
  <c r="L2792" i="20"/>
  <c r="P2792" i="20" s="1"/>
  <c r="M2791" i="20"/>
  <c r="L2791" i="20"/>
  <c r="P2791" i="20" s="1"/>
  <c r="M2790" i="20"/>
  <c r="L2790" i="20"/>
  <c r="M2789" i="20"/>
  <c r="L2789" i="20"/>
  <c r="P2789" i="20" s="1"/>
  <c r="M2788" i="20"/>
  <c r="L2788" i="20"/>
  <c r="P2788" i="20" s="1"/>
  <c r="M2787" i="20"/>
  <c r="L2787" i="20"/>
  <c r="P2787" i="20" s="1"/>
  <c r="M2786" i="20"/>
  <c r="L2786" i="20"/>
  <c r="M2785" i="20"/>
  <c r="L2785" i="20"/>
  <c r="P2785" i="20" s="1"/>
  <c r="M2784" i="20"/>
  <c r="L2784" i="20"/>
  <c r="P2784" i="20" s="1"/>
  <c r="M2783" i="20"/>
  <c r="L2783" i="20"/>
  <c r="P2783" i="20" s="1"/>
  <c r="M2782" i="20"/>
  <c r="L2782" i="20"/>
  <c r="M2781" i="20"/>
  <c r="L2781" i="20"/>
  <c r="P2781" i="20" s="1"/>
  <c r="M2780" i="20"/>
  <c r="L2780" i="20"/>
  <c r="P2780" i="20" s="1"/>
  <c r="M2779" i="20"/>
  <c r="L2779" i="20"/>
  <c r="P2779" i="20" s="1"/>
  <c r="M2778" i="20"/>
  <c r="L2778" i="20"/>
  <c r="M2777" i="20"/>
  <c r="L2777" i="20"/>
  <c r="P2777" i="20" s="1"/>
  <c r="M2776" i="20"/>
  <c r="L2776" i="20"/>
  <c r="P2776" i="20" s="1"/>
  <c r="M2775" i="20"/>
  <c r="L2775" i="20"/>
  <c r="P2775" i="20" s="1"/>
  <c r="M2774" i="20"/>
  <c r="L2774" i="20"/>
  <c r="M2773" i="20"/>
  <c r="L2773" i="20"/>
  <c r="P2773" i="20" s="1"/>
  <c r="M2772" i="20"/>
  <c r="L2772" i="20"/>
  <c r="P2772" i="20" s="1"/>
  <c r="M2771" i="20"/>
  <c r="L2771" i="20"/>
  <c r="P2771" i="20" s="1"/>
  <c r="M2770" i="20"/>
  <c r="L2770" i="20"/>
  <c r="M2769" i="20"/>
  <c r="L2769" i="20"/>
  <c r="P2769" i="20" s="1"/>
  <c r="M2768" i="20"/>
  <c r="L2768" i="20"/>
  <c r="P2768" i="20" s="1"/>
  <c r="M2767" i="20"/>
  <c r="L2767" i="20"/>
  <c r="P2767" i="20" s="1"/>
  <c r="M2766" i="20"/>
  <c r="L2766" i="20"/>
  <c r="M2765" i="20"/>
  <c r="L2765" i="20"/>
  <c r="P2765" i="20" s="1"/>
  <c r="M2764" i="20"/>
  <c r="L2764" i="20"/>
  <c r="P2764" i="20" s="1"/>
  <c r="M2763" i="20"/>
  <c r="L2763" i="20"/>
  <c r="P2763" i="20" s="1"/>
  <c r="M2762" i="20"/>
  <c r="L2762" i="20"/>
  <c r="M2761" i="20"/>
  <c r="L2761" i="20"/>
  <c r="P2761" i="20" s="1"/>
  <c r="M2760" i="20"/>
  <c r="L2760" i="20"/>
  <c r="P2760" i="20" s="1"/>
  <c r="M2759" i="20"/>
  <c r="L2759" i="20"/>
  <c r="P2759" i="20" s="1"/>
  <c r="M2758" i="20"/>
  <c r="L2758" i="20"/>
  <c r="M2757" i="20"/>
  <c r="L2757" i="20"/>
  <c r="P2757" i="20" s="1"/>
  <c r="M2756" i="20"/>
  <c r="L2756" i="20"/>
  <c r="P2756" i="20" s="1"/>
  <c r="M2755" i="20"/>
  <c r="L2755" i="20"/>
  <c r="P2755" i="20" s="1"/>
  <c r="M2754" i="20"/>
  <c r="L2754" i="20"/>
  <c r="M2753" i="20"/>
  <c r="L2753" i="20"/>
  <c r="P2753" i="20" s="1"/>
  <c r="M2752" i="20"/>
  <c r="L2752" i="20"/>
  <c r="P2752" i="20" s="1"/>
  <c r="M2751" i="20"/>
  <c r="L2751" i="20"/>
  <c r="P2751" i="20" s="1"/>
  <c r="M2750" i="20"/>
  <c r="L2750" i="20"/>
  <c r="M2749" i="20"/>
  <c r="L2749" i="20"/>
  <c r="P2749" i="20" s="1"/>
  <c r="M2748" i="20"/>
  <c r="L2748" i="20"/>
  <c r="P2748" i="20" s="1"/>
  <c r="M2747" i="20"/>
  <c r="L2747" i="20"/>
  <c r="P2747" i="20" s="1"/>
  <c r="M2746" i="20"/>
  <c r="L2746" i="20"/>
  <c r="M2745" i="20"/>
  <c r="L2745" i="20"/>
  <c r="P2745" i="20" s="1"/>
  <c r="M2744" i="20"/>
  <c r="L2744" i="20"/>
  <c r="P2744" i="20" s="1"/>
  <c r="M2743" i="20"/>
  <c r="L2743" i="20"/>
  <c r="P2743" i="20" s="1"/>
  <c r="M2742" i="20"/>
  <c r="L2742" i="20"/>
  <c r="M2741" i="20"/>
  <c r="L2741" i="20"/>
  <c r="P2741" i="20" s="1"/>
  <c r="M2740" i="20"/>
  <c r="L2740" i="20"/>
  <c r="P2740" i="20" s="1"/>
  <c r="M2739" i="20"/>
  <c r="L2739" i="20"/>
  <c r="P2739" i="20" s="1"/>
  <c r="M2738" i="20"/>
  <c r="L2738" i="20"/>
  <c r="M2737" i="20"/>
  <c r="L2737" i="20"/>
  <c r="P2737" i="20" s="1"/>
  <c r="M2736" i="20"/>
  <c r="L2736" i="20"/>
  <c r="P2736" i="20" s="1"/>
  <c r="M2735" i="20"/>
  <c r="L2735" i="20"/>
  <c r="P2735" i="20" s="1"/>
  <c r="M2734" i="20"/>
  <c r="L2734" i="20"/>
  <c r="M2733" i="20"/>
  <c r="L2733" i="20"/>
  <c r="P2733" i="20" s="1"/>
  <c r="M2732" i="20"/>
  <c r="L2732" i="20"/>
  <c r="P2732" i="20" s="1"/>
  <c r="M2731" i="20"/>
  <c r="L2731" i="20"/>
  <c r="P2731" i="20" s="1"/>
  <c r="M2730" i="20"/>
  <c r="L2730" i="20"/>
  <c r="M2729" i="20"/>
  <c r="L2729" i="20"/>
  <c r="P2729" i="20" s="1"/>
  <c r="M2728" i="20"/>
  <c r="L2728" i="20"/>
  <c r="P2728" i="20" s="1"/>
  <c r="M2727" i="20"/>
  <c r="L2727" i="20"/>
  <c r="P2727" i="20" s="1"/>
  <c r="M2726" i="20"/>
  <c r="L2726" i="20"/>
  <c r="M2725" i="20"/>
  <c r="L2725" i="20"/>
  <c r="P2725" i="20" s="1"/>
  <c r="M2724" i="20"/>
  <c r="L2724" i="20"/>
  <c r="P2724" i="20" s="1"/>
  <c r="M2723" i="20"/>
  <c r="L2723" i="20"/>
  <c r="P2723" i="20" s="1"/>
  <c r="M2722" i="20"/>
  <c r="L2722" i="20"/>
  <c r="M2721" i="20"/>
  <c r="L2721" i="20"/>
  <c r="P2721" i="20" s="1"/>
  <c r="M2720" i="20"/>
  <c r="L2720" i="20"/>
  <c r="P2720" i="20" s="1"/>
  <c r="M2719" i="20"/>
  <c r="L2719" i="20"/>
  <c r="P2719" i="20" s="1"/>
  <c r="M2718" i="20"/>
  <c r="L2718" i="20"/>
  <c r="M2717" i="20"/>
  <c r="L2717" i="20"/>
  <c r="P2717" i="20" s="1"/>
  <c r="M2716" i="20"/>
  <c r="L2716" i="20"/>
  <c r="P2716" i="20" s="1"/>
  <c r="M2715" i="20"/>
  <c r="L2715" i="20"/>
  <c r="P2715" i="20" s="1"/>
  <c r="M2714" i="20"/>
  <c r="L2714" i="20"/>
  <c r="M2713" i="20"/>
  <c r="L2713" i="20"/>
  <c r="P2713" i="20" s="1"/>
  <c r="M2712" i="20"/>
  <c r="L2712" i="20"/>
  <c r="P2712" i="20" s="1"/>
  <c r="M2711" i="20"/>
  <c r="L2711" i="20"/>
  <c r="P2711" i="20" s="1"/>
  <c r="M2710" i="20"/>
  <c r="L2710" i="20"/>
  <c r="M2709" i="20"/>
  <c r="L2709" i="20"/>
  <c r="P2709" i="20" s="1"/>
  <c r="M2708" i="20"/>
  <c r="L2708" i="20"/>
  <c r="P2708" i="20" s="1"/>
  <c r="M2707" i="20"/>
  <c r="L2707" i="20"/>
  <c r="P2707" i="20" s="1"/>
  <c r="M2706" i="20"/>
  <c r="L2706" i="20"/>
  <c r="M2705" i="20"/>
  <c r="L2705" i="20"/>
  <c r="P2705" i="20" s="1"/>
  <c r="M2704" i="20"/>
  <c r="L2704" i="20"/>
  <c r="P2704" i="20" s="1"/>
  <c r="M2703" i="20"/>
  <c r="L2703" i="20"/>
  <c r="P2703" i="20" s="1"/>
  <c r="M2702" i="20"/>
  <c r="L2702" i="20"/>
  <c r="M2701" i="20"/>
  <c r="L2701" i="20"/>
  <c r="P2701" i="20" s="1"/>
  <c r="M2700" i="20"/>
  <c r="L2700" i="20"/>
  <c r="P2700" i="20" s="1"/>
  <c r="M2699" i="20"/>
  <c r="L2699" i="20"/>
  <c r="P2699" i="20" s="1"/>
  <c r="M2698" i="20"/>
  <c r="L2698" i="20"/>
  <c r="M2697" i="20"/>
  <c r="L2697" i="20"/>
  <c r="P2697" i="20" s="1"/>
  <c r="M2696" i="20"/>
  <c r="L2696" i="20"/>
  <c r="P2696" i="20" s="1"/>
  <c r="M2695" i="20"/>
  <c r="L2695" i="20"/>
  <c r="P2695" i="20" s="1"/>
  <c r="M2694" i="20"/>
  <c r="L2694" i="20"/>
  <c r="M2693" i="20"/>
  <c r="L2693" i="20"/>
  <c r="P2693" i="20" s="1"/>
  <c r="M2692" i="20"/>
  <c r="L2692" i="20"/>
  <c r="P2692" i="20" s="1"/>
  <c r="M2691" i="20"/>
  <c r="L2691" i="20"/>
  <c r="P2691" i="20" s="1"/>
  <c r="M2690" i="20"/>
  <c r="L2690" i="20"/>
  <c r="M2689" i="20"/>
  <c r="L2689" i="20"/>
  <c r="P2689" i="20" s="1"/>
  <c r="M2688" i="20"/>
  <c r="L2688" i="20"/>
  <c r="P2688" i="20" s="1"/>
  <c r="M2687" i="20"/>
  <c r="L2687" i="20"/>
  <c r="P2687" i="20" s="1"/>
  <c r="M2686" i="20"/>
  <c r="L2686" i="20"/>
  <c r="M2685" i="20"/>
  <c r="L2685" i="20"/>
  <c r="P2685" i="20" s="1"/>
  <c r="M2684" i="20"/>
  <c r="L2684" i="20"/>
  <c r="P2684" i="20" s="1"/>
  <c r="M2683" i="20"/>
  <c r="L2683" i="20"/>
  <c r="P2683" i="20" s="1"/>
  <c r="M2682" i="20"/>
  <c r="L2682" i="20"/>
  <c r="M2681" i="20"/>
  <c r="L2681" i="20"/>
  <c r="P2681" i="20" s="1"/>
  <c r="M2680" i="20"/>
  <c r="L2680" i="20"/>
  <c r="P2680" i="20" s="1"/>
  <c r="M2679" i="20"/>
  <c r="L2679" i="20"/>
  <c r="P2679" i="20" s="1"/>
  <c r="M2678" i="20"/>
  <c r="L2678" i="20"/>
  <c r="M2677" i="20"/>
  <c r="L2677" i="20"/>
  <c r="P2677" i="20" s="1"/>
  <c r="M2676" i="20"/>
  <c r="L2676" i="20"/>
  <c r="P2676" i="20" s="1"/>
  <c r="M2675" i="20"/>
  <c r="L2675" i="20"/>
  <c r="P2675" i="20" s="1"/>
  <c r="M2674" i="20"/>
  <c r="L2674" i="20"/>
  <c r="M2673" i="20"/>
  <c r="L2673" i="20"/>
  <c r="P2673" i="20" s="1"/>
  <c r="M2672" i="20"/>
  <c r="L2672" i="20"/>
  <c r="P2672" i="20" s="1"/>
  <c r="M2671" i="20"/>
  <c r="L2671" i="20"/>
  <c r="P2671" i="20" s="1"/>
  <c r="M2670" i="20"/>
  <c r="L2670" i="20"/>
  <c r="M2669" i="20"/>
  <c r="L2669" i="20"/>
  <c r="P2669" i="20" s="1"/>
  <c r="M2668" i="20"/>
  <c r="L2668" i="20"/>
  <c r="P2668" i="20" s="1"/>
  <c r="M2667" i="20"/>
  <c r="L2667" i="20"/>
  <c r="P2667" i="20" s="1"/>
  <c r="M2666" i="20"/>
  <c r="L2666" i="20"/>
  <c r="M2665" i="20"/>
  <c r="L2665" i="20"/>
  <c r="P2665" i="20" s="1"/>
  <c r="M2664" i="20"/>
  <c r="L2664" i="20"/>
  <c r="P2664" i="20" s="1"/>
  <c r="M2663" i="20"/>
  <c r="L2663" i="20"/>
  <c r="P2663" i="20" s="1"/>
  <c r="M2662" i="20"/>
  <c r="L2662" i="20"/>
  <c r="M2661" i="20"/>
  <c r="L2661" i="20"/>
  <c r="P2661" i="20" s="1"/>
  <c r="M2660" i="20"/>
  <c r="L2660" i="20"/>
  <c r="P2660" i="20" s="1"/>
  <c r="M2659" i="20"/>
  <c r="L2659" i="20"/>
  <c r="P2659" i="20" s="1"/>
  <c r="M2658" i="20"/>
  <c r="L2658" i="20"/>
  <c r="M2657" i="20"/>
  <c r="L2657" i="20"/>
  <c r="P2657" i="20" s="1"/>
  <c r="M2656" i="20"/>
  <c r="L2656" i="20"/>
  <c r="P2656" i="20" s="1"/>
  <c r="M2655" i="20"/>
  <c r="L2655" i="20"/>
  <c r="P2655" i="20" s="1"/>
  <c r="M2654" i="20"/>
  <c r="L2654" i="20"/>
  <c r="M2653" i="20"/>
  <c r="L2653" i="20"/>
  <c r="P2653" i="20" s="1"/>
  <c r="M2652" i="20"/>
  <c r="L2652" i="20"/>
  <c r="P2652" i="20" s="1"/>
  <c r="M2651" i="20"/>
  <c r="L2651" i="20"/>
  <c r="P2651" i="20" s="1"/>
  <c r="M2650" i="20"/>
  <c r="L2650" i="20"/>
  <c r="M2649" i="20"/>
  <c r="L2649" i="20"/>
  <c r="P2649" i="20" s="1"/>
  <c r="M2648" i="20"/>
  <c r="L2648" i="20"/>
  <c r="P2648" i="20" s="1"/>
  <c r="M2647" i="20"/>
  <c r="L2647" i="20"/>
  <c r="P2647" i="20" s="1"/>
  <c r="M2646" i="20"/>
  <c r="L2646" i="20"/>
  <c r="M2645" i="20"/>
  <c r="L2645" i="20"/>
  <c r="P2645" i="20" s="1"/>
  <c r="M2644" i="20"/>
  <c r="L2644" i="20"/>
  <c r="P2644" i="20" s="1"/>
  <c r="M2643" i="20"/>
  <c r="L2643" i="20"/>
  <c r="P2643" i="20" s="1"/>
  <c r="M2642" i="20"/>
  <c r="L2642" i="20"/>
  <c r="M2641" i="20"/>
  <c r="L2641" i="20"/>
  <c r="P2641" i="20" s="1"/>
  <c r="M2640" i="20"/>
  <c r="L2640" i="20"/>
  <c r="P2640" i="20" s="1"/>
  <c r="M2639" i="20"/>
  <c r="L2639" i="20"/>
  <c r="P2639" i="20" s="1"/>
  <c r="M2638" i="20"/>
  <c r="L2638" i="20"/>
  <c r="M2637" i="20"/>
  <c r="L2637" i="20"/>
  <c r="P2637" i="20" s="1"/>
  <c r="M2636" i="20"/>
  <c r="L2636" i="20"/>
  <c r="P2636" i="20" s="1"/>
  <c r="M2635" i="20"/>
  <c r="L2635" i="20"/>
  <c r="P2635" i="20" s="1"/>
  <c r="M2634" i="20"/>
  <c r="L2634" i="20"/>
  <c r="M2633" i="20"/>
  <c r="L2633" i="20"/>
  <c r="P2633" i="20" s="1"/>
  <c r="M2632" i="20"/>
  <c r="L2632" i="20"/>
  <c r="P2632" i="20" s="1"/>
  <c r="M2631" i="20"/>
  <c r="L2631" i="20"/>
  <c r="P2631" i="20" s="1"/>
  <c r="M2630" i="20"/>
  <c r="L2630" i="20"/>
  <c r="M2629" i="20"/>
  <c r="L2629" i="20"/>
  <c r="P2629" i="20" s="1"/>
  <c r="M2628" i="20"/>
  <c r="L2628" i="20"/>
  <c r="P2628" i="20" s="1"/>
  <c r="M2627" i="20"/>
  <c r="L2627" i="20"/>
  <c r="P2627" i="20" s="1"/>
  <c r="M2626" i="20"/>
  <c r="L2626" i="20"/>
  <c r="M2625" i="20"/>
  <c r="L2625" i="20"/>
  <c r="P2625" i="20" s="1"/>
  <c r="M2624" i="20"/>
  <c r="L2624" i="20"/>
  <c r="P2624" i="20" s="1"/>
  <c r="M2623" i="20"/>
  <c r="L2623" i="20"/>
  <c r="P2623" i="20" s="1"/>
  <c r="M2622" i="20"/>
  <c r="L2622" i="20"/>
  <c r="M2621" i="20"/>
  <c r="L2621" i="20"/>
  <c r="P2621" i="20" s="1"/>
  <c r="M2620" i="20"/>
  <c r="L2620" i="20"/>
  <c r="P2620" i="20" s="1"/>
  <c r="M2619" i="20"/>
  <c r="L2619" i="20"/>
  <c r="P2619" i="20" s="1"/>
  <c r="M2618" i="20"/>
  <c r="L2618" i="20"/>
  <c r="M2617" i="20"/>
  <c r="L2617" i="20"/>
  <c r="P2617" i="20" s="1"/>
  <c r="M2616" i="20"/>
  <c r="L2616" i="20"/>
  <c r="P2616" i="20" s="1"/>
  <c r="M2615" i="20"/>
  <c r="L2615" i="20"/>
  <c r="P2615" i="20" s="1"/>
  <c r="M2614" i="20"/>
  <c r="L2614" i="20"/>
  <c r="M2613" i="20"/>
  <c r="L2613" i="20"/>
  <c r="P2613" i="20" s="1"/>
  <c r="M2612" i="20"/>
  <c r="L2612" i="20"/>
  <c r="P2612" i="20" s="1"/>
  <c r="M2611" i="20"/>
  <c r="L2611" i="20"/>
  <c r="P2611" i="20" s="1"/>
  <c r="M2610" i="20"/>
  <c r="L2610" i="20"/>
  <c r="M2609" i="20"/>
  <c r="L2609" i="20"/>
  <c r="P2609" i="20" s="1"/>
  <c r="M2608" i="20"/>
  <c r="L2608" i="20"/>
  <c r="P2608" i="20" s="1"/>
  <c r="M2607" i="20"/>
  <c r="L2607" i="20"/>
  <c r="P2607" i="20" s="1"/>
  <c r="M2606" i="20"/>
  <c r="L2606" i="20"/>
  <c r="M2605" i="20"/>
  <c r="L2605" i="20"/>
  <c r="P2605" i="20" s="1"/>
  <c r="M2604" i="20"/>
  <c r="L2604" i="20"/>
  <c r="P2604" i="20" s="1"/>
  <c r="M2603" i="20"/>
  <c r="L2603" i="20"/>
  <c r="P2603" i="20" s="1"/>
  <c r="M2602" i="20"/>
  <c r="L2602" i="20"/>
  <c r="M2601" i="20"/>
  <c r="L2601" i="20"/>
  <c r="P2601" i="20" s="1"/>
  <c r="M2600" i="20"/>
  <c r="L2600" i="20"/>
  <c r="P2600" i="20" s="1"/>
  <c r="M2599" i="20"/>
  <c r="L2599" i="20"/>
  <c r="P2599" i="20" s="1"/>
  <c r="M2598" i="20"/>
  <c r="L2598" i="20"/>
  <c r="M2597" i="20"/>
  <c r="L2597" i="20"/>
  <c r="P2597" i="20" s="1"/>
  <c r="M2596" i="20"/>
  <c r="L2596" i="20"/>
  <c r="P2596" i="20" s="1"/>
  <c r="M2595" i="20"/>
  <c r="L2595" i="20"/>
  <c r="P2595" i="20" s="1"/>
  <c r="M2594" i="20"/>
  <c r="L2594" i="20"/>
  <c r="M2593" i="20"/>
  <c r="L2593" i="20"/>
  <c r="P2593" i="20" s="1"/>
  <c r="M2592" i="20"/>
  <c r="L2592" i="20"/>
  <c r="P2592" i="20" s="1"/>
  <c r="M2591" i="20"/>
  <c r="L2591" i="20"/>
  <c r="P2591" i="20" s="1"/>
  <c r="M2590" i="20"/>
  <c r="L2590" i="20"/>
  <c r="M2589" i="20"/>
  <c r="L2589" i="20"/>
  <c r="P2589" i="20" s="1"/>
  <c r="M2588" i="20"/>
  <c r="L2588" i="20"/>
  <c r="P2588" i="20" s="1"/>
  <c r="M2587" i="20"/>
  <c r="L2587" i="20"/>
  <c r="P2587" i="20" s="1"/>
  <c r="M2586" i="20"/>
  <c r="L2586" i="20"/>
  <c r="M2585" i="20"/>
  <c r="L2585" i="20"/>
  <c r="P2585" i="20" s="1"/>
  <c r="M2584" i="20"/>
  <c r="L2584" i="20"/>
  <c r="P2584" i="20" s="1"/>
  <c r="M2583" i="20"/>
  <c r="L2583" i="20"/>
  <c r="P2583" i="20" s="1"/>
  <c r="M2582" i="20"/>
  <c r="L2582" i="20"/>
  <c r="M2581" i="20"/>
  <c r="L2581" i="20"/>
  <c r="P2581" i="20" s="1"/>
  <c r="M2580" i="20"/>
  <c r="L2580" i="20"/>
  <c r="P2580" i="20" s="1"/>
  <c r="M2579" i="20"/>
  <c r="L2579" i="20"/>
  <c r="P2579" i="20" s="1"/>
  <c r="M2578" i="20"/>
  <c r="L2578" i="20"/>
  <c r="M2577" i="20"/>
  <c r="L2577" i="20"/>
  <c r="P2577" i="20" s="1"/>
  <c r="M2576" i="20"/>
  <c r="L2576" i="20"/>
  <c r="P2576" i="20" s="1"/>
  <c r="M2575" i="20"/>
  <c r="L2575" i="20"/>
  <c r="P2575" i="20" s="1"/>
  <c r="M2574" i="20"/>
  <c r="L2574" i="20"/>
  <c r="M2573" i="20"/>
  <c r="L2573" i="20"/>
  <c r="P2573" i="20" s="1"/>
  <c r="M2572" i="20"/>
  <c r="L2572" i="20"/>
  <c r="P2572" i="20" s="1"/>
  <c r="M2571" i="20"/>
  <c r="L2571" i="20"/>
  <c r="P2571" i="20" s="1"/>
  <c r="M2570" i="20"/>
  <c r="L2570" i="20"/>
  <c r="M2569" i="20"/>
  <c r="L2569" i="20"/>
  <c r="P2569" i="20" s="1"/>
  <c r="M2568" i="20"/>
  <c r="L2568" i="20"/>
  <c r="P2568" i="20" s="1"/>
  <c r="M2567" i="20"/>
  <c r="L2567" i="20"/>
  <c r="P2567" i="20" s="1"/>
  <c r="M2566" i="20"/>
  <c r="L2566" i="20"/>
  <c r="M2565" i="20"/>
  <c r="L2565" i="20"/>
  <c r="P2565" i="20" s="1"/>
  <c r="M2564" i="20"/>
  <c r="L2564" i="20"/>
  <c r="P2564" i="20" s="1"/>
  <c r="M2563" i="20"/>
  <c r="L2563" i="20"/>
  <c r="P2563" i="20" s="1"/>
  <c r="M2562" i="20"/>
  <c r="L2562" i="20"/>
  <c r="M2561" i="20"/>
  <c r="L2561" i="20"/>
  <c r="P2561" i="20" s="1"/>
  <c r="M2560" i="20"/>
  <c r="L2560" i="20"/>
  <c r="P2560" i="20" s="1"/>
  <c r="M2559" i="20"/>
  <c r="L2559" i="20"/>
  <c r="P2559" i="20" s="1"/>
  <c r="M2558" i="20"/>
  <c r="L2558" i="20"/>
  <c r="M2557" i="20"/>
  <c r="L2557" i="20"/>
  <c r="P2557" i="20" s="1"/>
  <c r="M2556" i="20"/>
  <c r="L2556" i="20"/>
  <c r="P2556" i="20" s="1"/>
  <c r="M2555" i="20"/>
  <c r="L2555" i="20"/>
  <c r="P2555" i="20" s="1"/>
  <c r="M2554" i="20"/>
  <c r="L2554" i="20"/>
  <c r="M2553" i="20"/>
  <c r="L2553" i="20"/>
  <c r="P2553" i="20" s="1"/>
  <c r="M2552" i="20"/>
  <c r="L2552" i="20"/>
  <c r="P2552" i="20" s="1"/>
  <c r="M2551" i="20"/>
  <c r="L2551" i="20"/>
  <c r="P2551" i="20" s="1"/>
  <c r="M2550" i="20"/>
  <c r="L2550" i="20"/>
  <c r="M2549" i="20"/>
  <c r="L2549" i="20"/>
  <c r="P2549" i="20" s="1"/>
  <c r="M2548" i="20"/>
  <c r="L2548" i="20"/>
  <c r="P2548" i="20" s="1"/>
  <c r="M2547" i="20"/>
  <c r="L2547" i="20"/>
  <c r="P2547" i="20" s="1"/>
  <c r="M2546" i="20"/>
  <c r="L2546" i="20"/>
  <c r="M2545" i="20"/>
  <c r="L2545" i="20"/>
  <c r="P2545" i="20" s="1"/>
  <c r="M2544" i="20"/>
  <c r="L2544" i="20"/>
  <c r="P2544" i="20" s="1"/>
  <c r="M2543" i="20"/>
  <c r="L2543" i="20"/>
  <c r="P2543" i="20" s="1"/>
  <c r="M2542" i="20"/>
  <c r="L2542" i="20"/>
  <c r="M2541" i="20"/>
  <c r="L2541" i="20"/>
  <c r="P2541" i="20" s="1"/>
  <c r="M2540" i="20"/>
  <c r="L2540" i="20"/>
  <c r="P2540" i="20" s="1"/>
  <c r="M2539" i="20"/>
  <c r="L2539" i="20"/>
  <c r="P2539" i="20" s="1"/>
  <c r="M2538" i="20"/>
  <c r="L2538" i="20"/>
  <c r="M2537" i="20"/>
  <c r="L2537" i="20"/>
  <c r="P2537" i="20" s="1"/>
  <c r="M2536" i="20"/>
  <c r="L2536" i="20"/>
  <c r="P2536" i="20" s="1"/>
  <c r="M2535" i="20"/>
  <c r="L2535" i="20"/>
  <c r="P2535" i="20" s="1"/>
  <c r="M2534" i="20"/>
  <c r="L2534" i="20"/>
  <c r="M2533" i="20"/>
  <c r="L2533" i="20"/>
  <c r="P2533" i="20" s="1"/>
  <c r="M2532" i="20"/>
  <c r="L2532" i="20"/>
  <c r="P2532" i="20" s="1"/>
  <c r="M2531" i="20"/>
  <c r="L2531" i="20"/>
  <c r="P2531" i="20" s="1"/>
  <c r="M2530" i="20"/>
  <c r="L2530" i="20"/>
  <c r="M2529" i="20"/>
  <c r="L2529" i="20"/>
  <c r="P2529" i="20" s="1"/>
  <c r="M2528" i="20"/>
  <c r="L2528" i="20"/>
  <c r="P2528" i="20" s="1"/>
  <c r="M2527" i="20"/>
  <c r="L2527" i="20"/>
  <c r="P2527" i="20" s="1"/>
  <c r="M2526" i="20"/>
  <c r="L2526" i="20"/>
  <c r="M2525" i="20"/>
  <c r="L2525" i="20"/>
  <c r="P2525" i="20" s="1"/>
  <c r="M2524" i="20"/>
  <c r="L2524" i="20"/>
  <c r="P2524" i="20" s="1"/>
  <c r="M2523" i="20"/>
  <c r="L2523" i="20"/>
  <c r="P2523" i="20" s="1"/>
  <c r="M2522" i="20"/>
  <c r="L2522" i="20"/>
  <c r="M2521" i="20"/>
  <c r="L2521" i="20"/>
  <c r="P2521" i="20" s="1"/>
  <c r="M2520" i="20"/>
  <c r="L2520" i="20"/>
  <c r="P2520" i="20" s="1"/>
  <c r="M2519" i="20"/>
  <c r="L2519" i="20"/>
  <c r="P2519" i="20" s="1"/>
  <c r="M2518" i="20"/>
  <c r="L2518" i="20"/>
  <c r="M2517" i="20"/>
  <c r="L2517" i="20"/>
  <c r="P2517" i="20" s="1"/>
  <c r="M2516" i="20"/>
  <c r="L2516" i="20"/>
  <c r="P2516" i="20" s="1"/>
  <c r="M2515" i="20"/>
  <c r="L2515" i="20"/>
  <c r="P2515" i="20" s="1"/>
  <c r="M2514" i="20"/>
  <c r="L2514" i="20"/>
  <c r="M2513" i="20"/>
  <c r="L2513" i="20"/>
  <c r="P2513" i="20" s="1"/>
  <c r="M2512" i="20"/>
  <c r="L2512" i="20"/>
  <c r="P2512" i="20" s="1"/>
  <c r="M2511" i="20"/>
  <c r="L2511" i="20"/>
  <c r="P2511" i="20" s="1"/>
  <c r="M2510" i="20"/>
  <c r="L2510" i="20"/>
  <c r="M2509" i="20"/>
  <c r="L2509" i="20"/>
  <c r="P2509" i="20" s="1"/>
  <c r="M2508" i="20"/>
  <c r="L2508" i="20"/>
  <c r="P2508" i="20" s="1"/>
  <c r="M2507" i="20"/>
  <c r="L2507" i="20"/>
  <c r="P2507" i="20" s="1"/>
  <c r="M2506" i="20"/>
  <c r="L2506" i="20"/>
  <c r="M2505" i="20"/>
  <c r="L2505" i="20"/>
  <c r="P2505" i="20" s="1"/>
  <c r="M2504" i="20"/>
  <c r="L2504" i="20"/>
  <c r="P2504" i="20" s="1"/>
  <c r="M2503" i="20"/>
  <c r="L2503" i="20"/>
  <c r="P2503" i="20" s="1"/>
  <c r="M2502" i="20"/>
  <c r="L2502" i="20"/>
  <c r="M2501" i="20"/>
  <c r="L2501" i="20"/>
  <c r="P2501" i="20" s="1"/>
  <c r="M2500" i="20"/>
  <c r="L2500" i="20"/>
  <c r="P2500" i="20" s="1"/>
  <c r="M2499" i="20"/>
  <c r="L2499" i="20"/>
  <c r="P2499" i="20" s="1"/>
  <c r="M2498" i="20"/>
  <c r="L2498" i="20"/>
  <c r="M2497" i="20"/>
  <c r="L2497" i="20"/>
  <c r="P2497" i="20" s="1"/>
  <c r="M2496" i="20"/>
  <c r="L2496" i="20"/>
  <c r="P2496" i="20" s="1"/>
  <c r="M2495" i="20"/>
  <c r="L2495" i="20"/>
  <c r="P2495" i="20" s="1"/>
  <c r="M2494" i="20"/>
  <c r="L2494" i="20"/>
  <c r="M2493" i="20"/>
  <c r="L2493" i="20"/>
  <c r="P2493" i="20" s="1"/>
  <c r="M2492" i="20"/>
  <c r="L2492" i="20"/>
  <c r="P2492" i="20" s="1"/>
  <c r="M2491" i="20"/>
  <c r="L2491" i="20"/>
  <c r="P2491" i="20" s="1"/>
  <c r="M2490" i="20"/>
  <c r="L2490" i="20"/>
  <c r="M2489" i="20"/>
  <c r="L2489" i="20"/>
  <c r="P2489" i="20" s="1"/>
  <c r="M2488" i="20"/>
  <c r="L2488" i="20"/>
  <c r="P2488" i="20" s="1"/>
  <c r="M2487" i="20"/>
  <c r="L2487" i="20"/>
  <c r="P2487" i="20" s="1"/>
  <c r="M2486" i="20"/>
  <c r="L2486" i="20"/>
  <c r="M2485" i="20"/>
  <c r="L2485" i="20"/>
  <c r="P2485" i="20" s="1"/>
  <c r="M2484" i="20"/>
  <c r="L2484" i="20"/>
  <c r="P2484" i="20" s="1"/>
  <c r="M2483" i="20"/>
  <c r="L2483" i="20"/>
  <c r="P2483" i="20" s="1"/>
  <c r="M2482" i="20"/>
  <c r="L2482" i="20"/>
  <c r="M2481" i="20"/>
  <c r="L2481" i="20"/>
  <c r="P2481" i="20" s="1"/>
  <c r="M2480" i="20"/>
  <c r="L2480" i="20"/>
  <c r="P2480" i="20" s="1"/>
  <c r="M2479" i="20"/>
  <c r="L2479" i="20"/>
  <c r="P2479" i="20" s="1"/>
  <c r="M2478" i="20"/>
  <c r="L2478" i="20"/>
  <c r="M2477" i="20"/>
  <c r="L2477" i="20"/>
  <c r="P2477" i="20" s="1"/>
  <c r="M2476" i="20"/>
  <c r="L2476" i="20"/>
  <c r="P2476" i="20" s="1"/>
  <c r="M2475" i="20"/>
  <c r="L2475" i="20"/>
  <c r="P2475" i="20" s="1"/>
  <c r="M2474" i="20"/>
  <c r="L2474" i="20"/>
  <c r="M2473" i="20"/>
  <c r="L2473" i="20"/>
  <c r="P2473" i="20" s="1"/>
  <c r="M2472" i="20"/>
  <c r="L2472" i="20"/>
  <c r="P2472" i="20" s="1"/>
  <c r="M2471" i="20"/>
  <c r="L2471" i="20"/>
  <c r="P2471" i="20" s="1"/>
  <c r="M2470" i="20"/>
  <c r="L2470" i="20"/>
  <c r="M2469" i="20"/>
  <c r="L2469" i="20"/>
  <c r="P2469" i="20" s="1"/>
  <c r="M2468" i="20"/>
  <c r="L2468" i="20"/>
  <c r="P2468" i="20" s="1"/>
  <c r="M2467" i="20"/>
  <c r="L2467" i="20"/>
  <c r="P2467" i="20" s="1"/>
  <c r="M2466" i="20"/>
  <c r="L2466" i="20"/>
  <c r="M2465" i="20"/>
  <c r="L2465" i="20"/>
  <c r="P2465" i="20" s="1"/>
  <c r="M2464" i="20"/>
  <c r="L2464" i="20"/>
  <c r="P2464" i="20" s="1"/>
  <c r="M2463" i="20"/>
  <c r="L2463" i="20"/>
  <c r="P2463" i="20" s="1"/>
  <c r="M2462" i="20"/>
  <c r="L2462" i="20"/>
  <c r="M2461" i="20"/>
  <c r="L2461" i="20"/>
  <c r="P2461" i="20" s="1"/>
  <c r="M2460" i="20"/>
  <c r="L2460" i="20"/>
  <c r="P2460" i="20" s="1"/>
  <c r="M2459" i="20"/>
  <c r="L2459" i="20"/>
  <c r="P2459" i="20" s="1"/>
  <c r="M2458" i="20"/>
  <c r="L2458" i="20"/>
  <c r="M2457" i="20"/>
  <c r="L2457" i="20"/>
  <c r="P2457" i="20" s="1"/>
  <c r="M2456" i="20"/>
  <c r="L2456" i="20"/>
  <c r="P2456" i="20" s="1"/>
  <c r="M2455" i="20"/>
  <c r="L2455" i="20"/>
  <c r="P2455" i="20" s="1"/>
  <c r="M2454" i="20"/>
  <c r="L2454" i="20"/>
  <c r="M2453" i="20"/>
  <c r="L2453" i="20"/>
  <c r="P2453" i="20" s="1"/>
  <c r="M2452" i="20"/>
  <c r="L2452" i="20"/>
  <c r="P2452" i="20" s="1"/>
  <c r="M2451" i="20"/>
  <c r="L2451" i="20"/>
  <c r="P2451" i="20" s="1"/>
  <c r="M2450" i="20"/>
  <c r="L2450" i="20"/>
  <c r="M2449" i="20"/>
  <c r="L2449" i="20"/>
  <c r="P2449" i="20" s="1"/>
  <c r="M2448" i="20"/>
  <c r="L2448" i="20"/>
  <c r="P2448" i="20" s="1"/>
  <c r="M2447" i="20"/>
  <c r="L2447" i="20"/>
  <c r="P2447" i="20" s="1"/>
  <c r="M2446" i="20"/>
  <c r="L2446" i="20"/>
  <c r="M2445" i="20"/>
  <c r="L2445" i="20"/>
  <c r="P2445" i="20" s="1"/>
  <c r="M2444" i="20"/>
  <c r="L2444" i="20"/>
  <c r="P2444" i="20" s="1"/>
  <c r="M2443" i="20"/>
  <c r="L2443" i="20"/>
  <c r="P2443" i="20" s="1"/>
  <c r="M2442" i="20"/>
  <c r="L2442" i="20"/>
  <c r="M2441" i="20"/>
  <c r="L2441" i="20"/>
  <c r="P2441" i="20" s="1"/>
  <c r="M2440" i="20"/>
  <c r="L2440" i="20"/>
  <c r="P2440" i="20" s="1"/>
  <c r="M2439" i="20"/>
  <c r="L2439" i="20"/>
  <c r="P2439" i="20" s="1"/>
  <c r="M2438" i="20"/>
  <c r="L2438" i="20"/>
  <c r="M2437" i="20"/>
  <c r="L2437" i="20"/>
  <c r="P2437" i="20" s="1"/>
  <c r="M2436" i="20"/>
  <c r="L2436" i="20"/>
  <c r="P2436" i="20" s="1"/>
  <c r="M2435" i="20"/>
  <c r="L2435" i="20"/>
  <c r="P2435" i="20" s="1"/>
  <c r="M2434" i="20"/>
  <c r="L2434" i="20"/>
  <c r="M2433" i="20"/>
  <c r="L2433" i="20"/>
  <c r="P2433" i="20" s="1"/>
  <c r="M2432" i="20"/>
  <c r="L2432" i="20"/>
  <c r="P2432" i="20" s="1"/>
  <c r="M2431" i="20"/>
  <c r="L2431" i="20"/>
  <c r="P2431" i="20" s="1"/>
  <c r="M2430" i="20"/>
  <c r="L2430" i="20"/>
  <c r="M2429" i="20"/>
  <c r="L2429" i="20"/>
  <c r="P2429" i="20" s="1"/>
  <c r="M2428" i="20"/>
  <c r="L2428" i="20"/>
  <c r="P2428" i="20" s="1"/>
  <c r="M2427" i="20"/>
  <c r="L2427" i="20"/>
  <c r="P2427" i="20" s="1"/>
  <c r="M2426" i="20"/>
  <c r="L2426" i="20"/>
  <c r="M2425" i="20"/>
  <c r="L2425" i="20"/>
  <c r="P2425" i="20" s="1"/>
  <c r="M2424" i="20"/>
  <c r="L2424" i="20"/>
  <c r="P2424" i="20" s="1"/>
  <c r="M2423" i="20"/>
  <c r="L2423" i="20"/>
  <c r="P2423" i="20" s="1"/>
  <c r="M2422" i="20"/>
  <c r="L2422" i="20"/>
  <c r="M2421" i="20"/>
  <c r="L2421" i="20"/>
  <c r="P2421" i="20" s="1"/>
  <c r="M2420" i="20"/>
  <c r="L2420" i="20"/>
  <c r="P2420" i="20" s="1"/>
  <c r="M2419" i="20"/>
  <c r="L2419" i="20"/>
  <c r="P2419" i="20" s="1"/>
  <c r="M2418" i="20"/>
  <c r="L2418" i="20"/>
  <c r="M2417" i="20"/>
  <c r="L2417" i="20"/>
  <c r="P2417" i="20" s="1"/>
  <c r="M2416" i="20"/>
  <c r="L2416" i="20"/>
  <c r="P2416" i="20" s="1"/>
  <c r="M2415" i="20"/>
  <c r="L2415" i="20"/>
  <c r="P2415" i="20" s="1"/>
  <c r="M2414" i="20"/>
  <c r="L2414" i="20"/>
  <c r="M2413" i="20"/>
  <c r="L2413" i="20"/>
  <c r="P2413" i="20" s="1"/>
  <c r="M2412" i="20"/>
  <c r="L2412" i="20"/>
  <c r="P2412" i="20" s="1"/>
  <c r="M2411" i="20"/>
  <c r="L2411" i="20"/>
  <c r="P2411" i="20" s="1"/>
  <c r="M2410" i="20"/>
  <c r="L2410" i="20"/>
  <c r="M2409" i="20"/>
  <c r="L2409" i="20"/>
  <c r="P2409" i="20" s="1"/>
  <c r="M2408" i="20"/>
  <c r="L2408" i="20"/>
  <c r="P2408" i="20" s="1"/>
  <c r="M2407" i="20"/>
  <c r="L2407" i="20"/>
  <c r="P2407" i="20" s="1"/>
  <c r="M2406" i="20"/>
  <c r="L2406" i="20"/>
  <c r="M2405" i="20"/>
  <c r="L2405" i="20"/>
  <c r="P2405" i="20" s="1"/>
  <c r="M2404" i="20"/>
  <c r="L2404" i="20"/>
  <c r="P2404" i="20" s="1"/>
  <c r="M2403" i="20"/>
  <c r="L2403" i="20"/>
  <c r="P2403" i="20" s="1"/>
  <c r="M2402" i="20"/>
  <c r="L2402" i="20"/>
  <c r="M2401" i="20"/>
  <c r="L2401" i="20"/>
  <c r="P2401" i="20" s="1"/>
  <c r="M2400" i="20"/>
  <c r="L2400" i="20"/>
  <c r="P2400" i="20" s="1"/>
  <c r="M2399" i="20"/>
  <c r="L2399" i="20"/>
  <c r="P2399" i="20" s="1"/>
  <c r="M2398" i="20"/>
  <c r="L2398" i="20"/>
  <c r="M2397" i="20"/>
  <c r="L2397" i="20"/>
  <c r="P2397" i="20" s="1"/>
  <c r="M2396" i="20"/>
  <c r="L2396" i="20"/>
  <c r="P2396" i="20" s="1"/>
  <c r="M2395" i="20"/>
  <c r="L2395" i="20"/>
  <c r="P2395" i="20" s="1"/>
  <c r="M2394" i="20"/>
  <c r="L2394" i="20"/>
  <c r="M2393" i="20"/>
  <c r="L2393" i="20"/>
  <c r="P2393" i="20" s="1"/>
  <c r="M2392" i="20"/>
  <c r="L2392" i="20"/>
  <c r="P2392" i="20" s="1"/>
  <c r="M2391" i="20"/>
  <c r="L2391" i="20"/>
  <c r="P2391" i="20" s="1"/>
  <c r="M2390" i="20"/>
  <c r="L2390" i="20"/>
  <c r="M2389" i="20"/>
  <c r="L2389" i="20"/>
  <c r="P2389" i="20" s="1"/>
  <c r="M2388" i="20"/>
  <c r="L2388" i="20"/>
  <c r="P2388" i="20" s="1"/>
  <c r="M2387" i="20"/>
  <c r="L2387" i="20"/>
  <c r="P2387" i="20" s="1"/>
  <c r="M2386" i="20"/>
  <c r="L2386" i="20"/>
  <c r="M2385" i="20"/>
  <c r="L2385" i="20"/>
  <c r="P2385" i="20" s="1"/>
  <c r="M2384" i="20"/>
  <c r="L2384" i="20"/>
  <c r="P2384" i="20" s="1"/>
  <c r="M2383" i="20"/>
  <c r="L2383" i="20"/>
  <c r="P2383" i="20" s="1"/>
  <c r="M2382" i="20"/>
  <c r="L2382" i="20"/>
  <c r="M2381" i="20"/>
  <c r="L2381" i="20"/>
  <c r="P2381" i="20" s="1"/>
  <c r="M2380" i="20"/>
  <c r="L2380" i="20"/>
  <c r="P2380" i="20" s="1"/>
  <c r="M2379" i="20"/>
  <c r="L2379" i="20"/>
  <c r="P2379" i="20" s="1"/>
  <c r="M2378" i="20"/>
  <c r="L2378" i="20"/>
  <c r="M2377" i="20"/>
  <c r="L2377" i="20"/>
  <c r="P2377" i="20" s="1"/>
  <c r="M2376" i="20"/>
  <c r="L2376" i="20"/>
  <c r="P2376" i="20" s="1"/>
  <c r="M2375" i="20"/>
  <c r="L2375" i="20"/>
  <c r="P2375" i="20" s="1"/>
  <c r="M2374" i="20"/>
  <c r="L2374" i="20"/>
  <c r="M2373" i="20"/>
  <c r="L2373" i="20"/>
  <c r="P2373" i="20" s="1"/>
  <c r="M2372" i="20"/>
  <c r="L2372" i="20"/>
  <c r="P2372" i="20" s="1"/>
  <c r="M2371" i="20"/>
  <c r="L2371" i="20"/>
  <c r="P2371" i="20" s="1"/>
  <c r="M2370" i="20"/>
  <c r="L2370" i="20"/>
  <c r="M2369" i="20"/>
  <c r="L2369" i="20"/>
  <c r="P2369" i="20" s="1"/>
  <c r="M2368" i="20"/>
  <c r="L2368" i="20"/>
  <c r="P2368" i="20" s="1"/>
  <c r="M2367" i="20"/>
  <c r="L2367" i="20"/>
  <c r="P2367" i="20" s="1"/>
  <c r="M2366" i="20"/>
  <c r="L2366" i="20"/>
  <c r="M2365" i="20"/>
  <c r="L2365" i="20"/>
  <c r="P2365" i="20" s="1"/>
  <c r="M2364" i="20"/>
  <c r="L2364" i="20"/>
  <c r="P2364" i="20" s="1"/>
  <c r="M2363" i="20"/>
  <c r="L2363" i="20"/>
  <c r="P2363" i="20" s="1"/>
  <c r="M2362" i="20"/>
  <c r="L2362" i="20"/>
  <c r="M2361" i="20"/>
  <c r="L2361" i="20"/>
  <c r="P2361" i="20" s="1"/>
  <c r="M2360" i="20"/>
  <c r="L2360" i="20"/>
  <c r="P2360" i="20" s="1"/>
  <c r="M2359" i="20"/>
  <c r="L2359" i="20"/>
  <c r="P2359" i="20" s="1"/>
  <c r="M2358" i="20"/>
  <c r="L2358" i="20"/>
  <c r="M2357" i="20"/>
  <c r="L2357" i="20"/>
  <c r="P2357" i="20" s="1"/>
  <c r="M2356" i="20"/>
  <c r="L2356" i="20"/>
  <c r="P2356" i="20" s="1"/>
  <c r="M2355" i="20"/>
  <c r="L2355" i="20"/>
  <c r="P2355" i="20" s="1"/>
  <c r="M2354" i="20"/>
  <c r="L2354" i="20"/>
  <c r="M2353" i="20"/>
  <c r="L2353" i="20"/>
  <c r="P2353" i="20" s="1"/>
  <c r="M2352" i="20"/>
  <c r="L2352" i="20"/>
  <c r="P2352" i="20" s="1"/>
  <c r="M2351" i="20"/>
  <c r="L2351" i="20"/>
  <c r="P2351" i="20" s="1"/>
  <c r="M2350" i="20"/>
  <c r="L2350" i="20"/>
  <c r="M2349" i="20"/>
  <c r="L2349" i="20"/>
  <c r="P2349" i="20" s="1"/>
  <c r="M2348" i="20"/>
  <c r="L2348" i="20"/>
  <c r="P2348" i="20" s="1"/>
  <c r="M2347" i="20"/>
  <c r="L2347" i="20"/>
  <c r="P2347" i="20" s="1"/>
  <c r="M2346" i="20"/>
  <c r="L2346" i="20"/>
  <c r="M2345" i="20"/>
  <c r="L2345" i="20"/>
  <c r="P2345" i="20" s="1"/>
  <c r="M2344" i="20"/>
  <c r="L2344" i="20"/>
  <c r="P2344" i="20" s="1"/>
  <c r="M2343" i="20"/>
  <c r="L2343" i="20"/>
  <c r="P2343" i="20" s="1"/>
  <c r="M2342" i="20"/>
  <c r="L2342" i="20"/>
  <c r="M2341" i="20"/>
  <c r="L2341" i="20"/>
  <c r="P2341" i="20" s="1"/>
  <c r="M2340" i="20"/>
  <c r="L2340" i="20"/>
  <c r="P2340" i="20" s="1"/>
  <c r="M2339" i="20"/>
  <c r="L2339" i="20"/>
  <c r="P2339" i="20" s="1"/>
  <c r="M2338" i="20"/>
  <c r="L2338" i="20"/>
  <c r="M2337" i="20"/>
  <c r="L2337" i="20"/>
  <c r="P2337" i="20" s="1"/>
  <c r="M2336" i="20"/>
  <c r="L2336" i="20"/>
  <c r="P2336" i="20" s="1"/>
  <c r="M2335" i="20"/>
  <c r="L2335" i="20"/>
  <c r="P2335" i="20" s="1"/>
  <c r="M2334" i="20"/>
  <c r="L2334" i="20"/>
  <c r="M2333" i="20"/>
  <c r="L2333" i="20"/>
  <c r="P2333" i="20" s="1"/>
  <c r="M2332" i="20"/>
  <c r="L2332" i="20"/>
  <c r="P2332" i="20" s="1"/>
  <c r="M2331" i="20"/>
  <c r="L2331" i="20"/>
  <c r="P2331" i="20" s="1"/>
  <c r="M2330" i="20"/>
  <c r="L2330" i="20"/>
  <c r="M2329" i="20"/>
  <c r="L2329" i="20"/>
  <c r="P2329" i="20" s="1"/>
  <c r="M2328" i="20"/>
  <c r="L2328" i="20"/>
  <c r="P2328" i="20" s="1"/>
  <c r="M2327" i="20"/>
  <c r="L2327" i="20"/>
  <c r="P2327" i="20" s="1"/>
  <c r="M2326" i="20"/>
  <c r="L2326" i="20"/>
  <c r="M2325" i="20"/>
  <c r="L2325" i="20"/>
  <c r="P2325" i="20" s="1"/>
  <c r="M2324" i="20"/>
  <c r="L2324" i="20"/>
  <c r="P2324" i="20" s="1"/>
  <c r="M2323" i="20"/>
  <c r="L2323" i="20"/>
  <c r="P2323" i="20" s="1"/>
  <c r="M2322" i="20"/>
  <c r="L2322" i="20"/>
  <c r="M2321" i="20"/>
  <c r="L2321" i="20"/>
  <c r="P2321" i="20" s="1"/>
  <c r="M2320" i="20"/>
  <c r="L2320" i="20"/>
  <c r="P2320" i="20" s="1"/>
  <c r="M2319" i="20"/>
  <c r="L2319" i="20"/>
  <c r="P2319" i="20" s="1"/>
  <c r="M2318" i="20"/>
  <c r="L2318" i="20"/>
  <c r="M2317" i="20"/>
  <c r="L2317" i="20"/>
  <c r="P2317" i="20" s="1"/>
  <c r="M2316" i="20"/>
  <c r="L2316" i="20"/>
  <c r="P2316" i="20" s="1"/>
  <c r="M2315" i="20"/>
  <c r="L2315" i="20"/>
  <c r="P2315" i="20" s="1"/>
  <c r="M2314" i="20"/>
  <c r="L2314" i="20"/>
  <c r="M2313" i="20"/>
  <c r="L2313" i="20"/>
  <c r="P2313" i="20" s="1"/>
  <c r="M2312" i="20"/>
  <c r="L2312" i="20"/>
  <c r="P2312" i="20" s="1"/>
  <c r="M2311" i="20"/>
  <c r="L2311" i="20"/>
  <c r="P2311" i="20" s="1"/>
  <c r="M2310" i="20"/>
  <c r="L2310" i="20"/>
  <c r="M2309" i="20"/>
  <c r="L2309" i="20"/>
  <c r="P2309" i="20" s="1"/>
  <c r="M2308" i="20"/>
  <c r="L2308" i="20"/>
  <c r="P2308" i="20" s="1"/>
  <c r="M2307" i="20"/>
  <c r="L2307" i="20"/>
  <c r="P2307" i="20" s="1"/>
  <c r="M2306" i="20"/>
  <c r="L2306" i="20"/>
  <c r="M2305" i="20"/>
  <c r="L2305" i="20"/>
  <c r="P2305" i="20" s="1"/>
  <c r="M2304" i="20"/>
  <c r="L2304" i="20"/>
  <c r="P2304" i="20" s="1"/>
  <c r="M2303" i="20"/>
  <c r="L2303" i="20"/>
  <c r="P2303" i="20" s="1"/>
  <c r="M2302" i="20"/>
  <c r="L2302" i="20"/>
  <c r="M2301" i="20"/>
  <c r="L2301" i="20"/>
  <c r="P2301" i="20" s="1"/>
  <c r="M2300" i="20"/>
  <c r="L2300" i="20"/>
  <c r="P2300" i="20" s="1"/>
  <c r="M2299" i="20"/>
  <c r="L2299" i="20"/>
  <c r="P2299" i="20" s="1"/>
  <c r="M2298" i="20"/>
  <c r="L2298" i="20"/>
  <c r="M2297" i="20"/>
  <c r="L2297" i="20"/>
  <c r="P2297" i="20" s="1"/>
  <c r="M2296" i="20"/>
  <c r="L2296" i="20"/>
  <c r="P2296" i="20" s="1"/>
  <c r="M2295" i="20"/>
  <c r="L2295" i="20"/>
  <c r="P2295" i="20" s="1"/>
  <c r="M2294" i="20"/>
  <c r="L2294" i="20"/>
  <c r="M2293" i="20"/>
  <c r="L2293" i="20"/>
  <c r="P2293" i="20" s="1"/>
  <c r="M2292" i="20"/>
  <c r="L2292" i="20"/>
  <c r="P2292" i="20" s="1"/>
  <c r="M2291" i="20"/>
  <c r="L2291" i="20"/>
  <c r="P2291" i="20" s="1"/>
  <c r="M2290" i="20"/>
  <c r="L2290" i="20"/>
  <c r="M2289" i="20"/>
  <c r="L2289" i="20"/>
  <c r="P2289" i="20" s="1"/>
  <c r="M2288" i="20"/>
  <c r="L2288" i="20"/>
  <c r="P2288" i="20" s="1"/>
  <c r="M2287" i="20"/>
  <c r="L2287" i="20"/>
  <c r="P2287" i="20" s="1"/>
  <c r="M2286" i="20"/>
  <c r="L2286" i="20"/>
  <c r="M2285" i="20"/>
  <c r="L2285" i="20"/>
  <c r="P2285" i="20" s="1"/>
  <c r="M2284" i="20"/>
  <c r="L2284" i="20"/>
  <c r="P2284" i="20" s="1"/>
  <c r="M2283" i="20"/>
  <c r="L2283" i="20"/>
  <c r="P2283" i="20" s="1"/>
  <c r="M2282" i="20"/>
  <c r="L2282" i="20"/>
  <c r="M2281" i="20"/>
  <c r="L2281" i="20"/>
  <c r="P2281" i="20" s="1"/>
  <c r="M2280" i="20"/>
  <c r="L2280" i="20"/>
  <c r="P2280" i="20" s="1"/>
  <c r="M2279" i="20"/>
  <c r="L2279" i="20"/>
  <c r="P2279" i="20" s="1"/>
  <c r="M2278" i="20"/>
  <c r="L2278" i="20"/>
  <c r="M2277" i="20"/>
  <c r="L2277" i="20"/>
  <c r="P2277" i="20" s="1"/>
  <c r="M2276" i="20"/>
  <c r="L2276" i="20"/>
  <c r="P2276" i="20" s="1"/>
  <c r="M2275" i="20"/>
  <c r="L2275" i="20"/>
  <c r="P2275" i="20" s="1"/>
  <c r="M2274" i="20"/>
  <c r="L2274" i="20"/>
  <c r="M2273" i="20"/>
  <c r="L2273" i="20"/>
  <c r="P2273" i="20" s="1"/>
  <c r="M2272" i="20"/>
  <c r="L2272" i="20"/>
  <c r="P2272" i="20" s="1"/>
  <c r="M2271" i="20"/>
  <c r="L2271" i="20"/>
  <c r="P2271" i="20" s="1"/>
  <c r="M2270" i="20"/>
  <c r="L2270" i="20"/>
  <c r="M2269" i="20"/>
  <c r="L2269" i="20"/>
  <c r="P2269" i="20" s="1"/>
  <c r="M2268" i="20"/>
  <c r="L2268" i="20"/>
  <c r="P2268" i="20" s="1"/>
  <c r="M2267" i="20"/>
  <c r="L2267" i="20"/>
  <c r="P2267" i="20" s="1"/>
  <c r="M2266" i="20"/>
  <c r="L2266" i="20"/>
  <c r="M2265" i="20"/>
  <c r="L2265" i="20"/>
  <c r="P2265" i="20" s="1"/>
  <c r="M2264" i="20"/>
  <c r="L2264" i="20"/>
  <c r="P2264" i="20" s="1"/>
  <c r="M2263" i="20"/>
  <c r="L2263" i="20"/>
  <c r="P2263" i="20" s="1"/>
  <c r="M2262" i="20"/>
  <c r="L2262" i="20"/>
  <c r="M2261" i="20"/>
  <c r="L2261" i="20"/>
  <c r="P2261" i="20" s="1"/>
  <c r="M2260" i="20"/>
  <c r="L2260" i="20"/>
  <c r="P2260" i="20" s="1"/>
  <c r="M2259" i="20"/>
  <c r="L2259" i="20"/>
  <c r="P2259" i="20" s="1"/>
  <c r="M2258" i="20"/>
  <c r="L2258" i="20"/>
  <c r="M2257" i="20"/>
  <c r="L2257" i="20"/>
  <c r="P2257" i="20" s="1"/>
  <c r="M2256" i="20"/>
  <c r="L2256" i="20"/>
  <c r="P2256" i="20" s="1"/>
  <c r="M2255" i="20"/>
  <c r="L2255" i="20"/>
  <c r="P2255" i="20" s="1"/>
  <c r="M2254" i="20"/>
  <c r="L2254" i="20"/>
  <c r="M2253" i="20"/>
  <c r="L2253" i="20"/>
  <c r="P2253" i="20" s="1"/>
  <c r="M2252" i="20"/>
  <c r="L2252" i="20"/>
  <c r="P2252" i="20" s="1"/>
  <c r="M2251" i="20"/>
  <c r="L2251" i="20"/>
  <c r="P2251" i="20" s="1"/>
  <c r="M2250" i="20"/>
  <c r="L2250" i="20"/>
  <c r="M2249" i="20"/>
  <c r="L2249" i="20"/>
  <c r="P2249" i="20" s="1"/>
  <c r="M2248" i="20"/>
  <c r="L2248" i="20"/>
  <c r="P2248" i="20" s="1"/>
  <c r="M2247" i="20"/>
  <c r="L2247" i="20"/>
  <c r="P2247" i="20" s="1"/>
  <c r="M2246" i="20"/>
  <c r="L2246" i="20"/>
  <c r="M2245" i="20"/>
  <c r="L2245" i="20"/>
  <c r="P2245" i="20" s="1"/>
  <c r="M2244" i="20"/>
  <c r="L2244" i="20"/>
  <c r="P2244" i="20" s="1"/>
  <c r="M2243" i="20"/>
  <c r="L2243" i="20"/>
  <c r="P2243" i="20" s="1"/>
  <c r="M2242" i="20"/>
  <c r="L2242" i="20"/>
  <c r="M2241" i="20"/>
  <c r="L2241" i="20"/>
  <c r="P2241" i="20" s="1"/>
  <c r="M2240" i="20"/>
  <c r="L2240" i="20"/>
  <c r="P2240" i="20" s="1"/>
  <c r="M2239" i="20"/>
  <c r="L2239" i="20"/>
  <c r="P2239" i="20" s="1"/>
  <c r="M2238" i="20"/>
  <c r="L2238" i="20"/>
  <c r="M2237" i="20"/>
  <c r="L2237" i="20"/>
  <c r="P2237" i="20" s="1"/>
  <c r="M2236" i="20"/>
  <c r="L2236" i="20"/>
  <c r="P2236" i="20" s="1"/>
  <c r="M2235" i="20"/>
  <c r="L2235" i="20"/>
  <c r="P2235" i="20" s="1"/>
  <c r="M2234" i="20"/>
  <c r="L2234" i="20"/>
  <c r="M2233" i="20"/>
  <c r="L2233" i="20"/>
  <c r="P2233" i="20" s="1"/>
  <c r="M2232" i="20"/>
  <c r="L2232" i="20"/>
  <c r="P2232" i="20" s="1"/>
  <c r="M2231" i="20"/>
  <c r="L2231" i="20"/>
  <c r="P2231" i="20" s="1"/>
  <c r="M2230" i="20"/>
  <c r="L2230" i="20"/>
  <c r="M2229" i="20"/>
  <c r="L2229" i="20"/>
  <c r="P2229" i="20" s="1"/>
  <c r="M2228" i="20"/>
  <c r="L2228" i="20"/>
  <c r="P2228" i="20" s="1"/>
  <c r="M2227" i="20"/>
  <c r="L2227" i="20"/>
  <c r="P2227" i="20" s="1"/>
  <c r="M2226" i="20"/>
  <c r="L2226" i="20"/>
  <c r="M2225" i="20"/>
  <c r="L2225" i="20"/>
  <c r="P2225" i="20" s="1"/>
  <c r="M2224" i="20"/>
  <c r="L2224" i="20"/>
  <c r="P2224" i="20" s="1"/>
  <c r="M2223" i="20"/>
  <c r="L2223" i="20"/>
  <c r="P2223" i="20" s="1"/>
  <c r="M2222" i="20"/>
  <c r="L2222" i="20"/>
  <c r="M2221" i="20"/>
  <c r="L2221" i="20"/>
  <c r="P2221" i="20" s="1"/>
  <c r="M2220" i="20"/>
  <c r="L2220" i="20"/>
  <c r="P2220" i="20" s="1"/>
  <c r="M2219" i="20"/>
  <c r="L2219" i="20"/>
  <c r="P2219" i="20" s="1"/>
  <c r="M2218" i="20"/>
  <c r="L2218" i="20"/>
  <c r="M2217" i="20"/>
  <c r="L2217" i="20"/>
  <c r="P2217" i="20" s="1"/>
  <c r="M2216" i="20"/>
  <c r="L2216" i="20"/>
  <c r="P2216" i="20" s="1"/>
  <c r="M2215" i="20"/>
  <c r="L2215" i="20"/>
  <c r="P2215" i="20" s="1"/>
  <c r="M2214" i="20"/>
  <c r="L2214" i="20"/>
  <c r="M2213" i="20"/>
  <c r="L2213" i="20"/>
  <c r="P2213" i="20" s="1"/>
  <c r="M2212" i="20"/>
  <c r="L2212" i="20"/>
  <c r="P2212" i="20" s="1"/>
  <c r="M2211" i="20"/>
  <c r="L2211" i="20"/>
  <c r="P2211" i="20" s="1"/>
  <c r="M2210" i="20"/>
  <c r="L2210" i="20"/>
  <c r="M2209" i="20"/>
  <c r="L2209" i="20"/>
  <c r="P2209" i="20" s="1"/>
  <c r="M2208" i="20"/>
  <c r="L2208" i="20"/>
  <c r="P2208" i="20" s="1"/>
  <c r="M2207" i="20"/>
  <c r="L2207" i="20"/>
  <c r="P2207" i="20" s="1"/>
  <c r="M2206" i="20"/>
  <c r="L2206" i="20"/>
  <c r="M2205" i="20"/>
  <c r="L2205" i="20"/>
  <c r="P2205" i="20" s="1"/>
  <c r="M2204" i="20"/>
  <c r="L2204" i="20"/>
  <c r="P2204" i="20" s="1"/>
  <c r="M2203" i="20"/>
  <c r="L2203" i="20"/>
  <c r="P2203" i="20" s="1"/>
  <c r="M2202" i="20"/>
  <c r="L2202" i="20"/>
  <c r="M2201" i="20"/>
  <c r="L2201" i="20"/>
  <c r="P2201" i="20" s="1"/>
  <c r="M2200" i="20"/>
  <c r="L2200" i="20"/>
  <c r="P2200" i="20" s="1"/>
  <c r="M2199" i="20"/>
  <c r="L2199" i="20"/>
  <c r="P2199" i="20" s="1"/>
  <c r="M2198" i="20"/>
  <c r="L2198" i="20"/>
  <c r="M2197" i="20"/>
  <c r="L2197" i="20"/>
  <c r="P2197" i="20" s="1"/>
  <c r="M2196" i="20"/>
  <c r="L2196" i="20"/>
  <c r="P2196" i="20" s="1"/>
  <c r="M2195" i="20"/>
  <c r="L2195" i="20"/>
  <c r="P2195" i="20" s="1"/>
  <c r="M2194" i="20"/>
  <c r="L2194" i="20"/>
  <c r="M2193" i="20"/>
  <c r="L2193" i="20"/>
  <c r="P2193" i="20" s="1"/>
  <c r="M2192" i="20"/>
  <c r="L2192" i="20"/>
  <c r="P2192" i="20" s="1"/>
  <c r="M2191" i="20"/>
  <c r="L2191" i="20"/>
  <c r="P2191" i="20" s="1"/>
  <c r="M2190" i="20"/>
  <c r="L2190" i="20"/>
  <c r="M2189" i="20"/>
  <c r="L2189" i="20"/>
  <c r="P2189" i="20" s="1"/>
  <c r="M2188" i="20"/>
  <c r="L2188" i="20"/>
  <c r="P2188" i="20" s="1"/>
  <c r="M2187" i="20"/>
  <c r="L2187" i="20"/>
  <c r="P2187" i="20" s="1"/>
  <c r="M2186" i="20"/>
  <c r="L2186" i="20"/>
  <c r="M2185" i="20"/>
  <c r="L2185" i="20"/>
  <c r="P2185" i="20" s="1"/>
  <c r="M2184" i="20"/>
  <c r="L2184" i="20"/>
  <c r="P2184" i="20" s="1"/>
  <c r="M2183" i="20"/>
  <c r="L2183" i="20"/>
  <c r="P2183" i="20" s="1"/>
  <c r="M2182" i="20"/>
  <c r="L2182" i="20"/>
  <c r="M2181" i="20"/>
  <c r="L2181" i="20"/>
  <c r="P2181" i="20" s="1"/>
  <c r="M2180" i="20"/>
  <c r="L2180" i="20"/>
  <c r="P2180" i="20" s="1"/>
  <c r="M2179" i="20"/>
  <c r="L2179" i="20"/>
  <c r="P2179" i="20" s="1"/>
  <c r="M2178" i="20"/>
  <c r="L2178" i="20"/>
  <c r="M2177" i="20"/>
  <c r="L2177" i="20"/>
  <c r="P2177" i="20" s="1"/>
  <c r="M2176" i="20"/>
  <c r="L2176" i="20"/>
  <c r="P2176" i="20" s="1"/>
  <c r="M2175" i="20"/>
  <c r="L2175" i="20"/>
  <c r="P2175" i="20" s="1"/>
  <c r="M2174" i="20"/>
  <c r="L2174" i="20"/>
  <c r="M2173" i="20"/>
  <c r="L2173" i="20"/>
  <c r="P2173" i="20" s="1"/>
  <c r="M2172" i="20"/>
  <c r="L2172" i="20"/>
  <c r="P2172" i="20" s="1"/>
  <c r="M2171" i="20"/>
  <c r="L2171" i="20"/>
  <c r="P2171" i="20" s="1"/>
  <c r="M2170" i="20"/>
  <c r="L2170" i="20"/>
  <c r="M2169" i="20"/>
  <c r="L2169" i="20"/>
  <c r="P2169" i="20" s="1"/>
  <c r="M2168" i="20"/>
  <c r="L2168" i="20"/>
  <c r="P2168" i="20" s="1"/>
  <c r="M2167" i="20"/>
  <c r="L2167" i="20"/>
  <c r="P2167" i="20" s="1"/>
  <c r="M2166" i="20"/>
  <c r="L2166" i="20"/>
  <c r="M2165" i="20"/>
  <c r="L2165" i="20"/>
  <c r="P2165" i="20" s="1"/>
  <c r="M2164" i="20"/>
  <c r="L2164" i="20"/>
  <c r="P2164" i="20" s="1"/>
  <c r="M2163" i="20"/>
  <c r="L2163" i="20"/>
  <c r="P2163" i="20" s="1"/>
  <c r="M2162" i="20"/>
  <c r="L2162" i="20"/>
  <c r="M2161" i="20"/>
  <c r="L2161" i="20"/>
  <c r="P2161" i="20" s="1"/>
  <c r="M2160" i="20"/>
  <c r="L2160" i="20"/>
  <c r="P2160" i="20" s="1"/>
  <c r="M2159" i="20"/>
  <c r="L2159" i="20"/>
  <c r="P2159" i="20" s="1"/>
  <c r="M2158" i="20"/>
  <c r="L2158" i="20"/>
  <c r="M2157" i="20"/>
  <c r="L2157" i="20"/>
  <c r="P2157" i="20" s="1"/>
  <c r="M2156" i="20"/>
  <c r="L2156" i="20"/>
  <c r="P2156" i="20" s="1"/>
  <c r="M2155" i="20"/>
  <c r="L2155" i="20"/>
  <c r="P2155" i="20" s="1"/>
  <c r="M2154" i="20"/>
  <c r="L2154" i="20"/>
  <c r="M2153" i="20"/>
  <c r="L2153" i="20"/>
  <c r="P2153" i="20" s="1"/>
  <c r="M2152" i="20"/>
  <c r="L2152" i="20"/>
  <c r="P2152" i="20" s="1"/>
  <c r="M2151" i="20"/>
  <c r="L2151" i="20"/>
  <c r="P2151" i="20" s="1"/>
  <c r="M2150" i="20"/>
  <c r="L2150" i="20"/>
  <c r="M2149" i="20"/>
  <c r="L2149" i="20"/>
  <c r="P2149" i="20" s="1"/>
  <c r="M2148" i="20"/>
  <c r="L2148" i="20"/>
  <c r="P2148" i="20" s="1"/>
  <c r="M2147" i="20"/>
  <c r="L2147" i="20"/>
  <c r="P2147" i="20" s="1"/>
  <c r="M2146" i="20"/>
  <c r="L2146" i="20"/>
  <c r="M2145" i="20"/>
  <c r="L2145" i="20"/>
  <c r="P2145" i="20" s="1"/>
  <c r="M2144" i="20"/>
  <c r="L2144" i="20"/>
  <c r="P2144" i="20" s="1"/>
  <c r="M2143" i="20"/>
  <c r="L2143" i="20"/>
  <c r="P2143" i="20" s="1"/>
  <c r="M2142" i="20"/>
  <c r="L2142" i="20"/>
  <c r="M2141" i="20"/>
  <c r="L2141" i="20"/>
  <c r="P2141" i="20" s="1"/>
  <c r="M2140" i="20"/>
  <c r="L2140" i="20"/>
  <c r="P2140" i="20" s="1"/>
  <c r="M2139" i="20"/>
  <c r="L2139" i="20"/>
  <c r="P2139" i="20" s="1"/>
  <c r="M2138" i="20"/>
  <c r="L2138" i="20"/>
  <c r="M2137" i="20"/>
  <c r="L2137" i="20"/>
  <c r="P2137" i="20" s="1"/>
  <c r="M2136" i="20"/>
  <c r="L2136" i="20"/>
  <c r="P2136" i="20" s="1"/>
  <c r="M2135" i="20"/>
  <c r="L2135" i="20"/>
  <c r="P2135" i="20" s="1"/>
  <c r="M2134" i="20"/>
  <c r="L2134" i="20"/>
  <c r="M2133" i="20"/>
  <c r="L2133" i="20"/>
  <c r="P2133" i="20" s="1"/>
  <c r="M2132" i="20"/>
  <c r="L2132" i="20"/>
  <c r="P2132" i="20" s="1"/>
  <c r="M2131" i="20"/>
  <c r="L2131" i="20"/>
  <c r="P2131" i="20" s="1"/>
  <c r="M2130" i="20"/>
  <c r="L2130" i="20"/>
  <c r="M2129" i="20"/>
  <c r="L2129" i="20"/>
  <c r="P2129" i="20" s="1"/>
  <c r="M2128" i="20"/>
  <c r="L2128" i="20"/>
  <c r="P2128" i="20" s="1"/>
  <c r="M2127" i="20"/>
  <c r="L2127" i="20"/>
  <c r="P2127" i="20" s="1"/>
  <c r="M2126" i="20"/>
  <c r="L2126" i="20"/>
  <c r="M2125" i="20"/>
  <c r="L2125" i="20"/>
  <c r="P2125" i="20" s="1"/>
  <c r="M2124" i="20"/>
  <c r="L2124" i="20"/>
  <c r="P2124" i="20" s="1"/>
  <c r="M2123" i="20"/>
  <c r="L2123" i="20"/>
  <c r="P2123" i="20" s="1"/>
  <c r="M2122" i="20"/>
  <c r="L2122" i="20"/>
  <c r="M2121" i="20"/>
  <c r="L2121" i="20"/>
  <c r="P2121" i="20" s="1"/>
  <c r="M2120" i="20"/>
  <c r="L2120" i="20"/>
  <c r="P2120" i="20" s="1"/>
  <c r="M2119" i="20"/>
  <c r="L2119" i="20"/>
  <c r="P2119" i="20" s="1"/>
  <c r="M2118" i="20"/>
  <c r="L2118" i="20"/>
  <c r="M2117" i="20"/>
  <c r="L2117" i="20"/>
  <c r="P2117" i="20" s="1"/>
  <c r="M2116" i="20"/>
  <c r="L2116" i="20"/>
  <c r="P2116" i="20" s="1"/>
  <c r="M2115" i="20"/>
  <c r="L2115" i="20"/>
  <c r="P2115" i="20" s="1"/>
  <c r="M2114" i="20"/>
  <c r="L2114" i="20"/>
  <c r="M2113" i="20"/>
  <c r="L2113" i="20"/>
  <c r="P2113" i="20" s="1"/>
  <c r="M2112" i="20"/>
  <c r="L2112" i="20"/>
  <c r="P2112" i="20" s="1"/>
  <c r="M2111" i="20"/>
  <c r="L2111" i="20"/>
  <c r="P2111" i="20" s="1"/>
  <c r="M2110" i="20"/>
  <c r="L2110" i="20"/>
  <c r="M2109" i="20"/>
  <c r="L2109" i="20"/>
  <c r="P2109" i="20" s="1"/>
  <c r="M2108" i="20"/>
  <c r="L2108" i="20"/>
  <c r="P2108" i="20" s="1"/>
  <c r="M2107" i="20"/>
  <c r="L2107" i="20"/>
  <c r="P2107" i="20" s="1"/>
  <c r="M2106" i="20"/>
  <c r="L2106" i="20"/>
  <c r="M2105" i="20"/>
  <c r="L2105" i="20"/>
  <c r="P2105" i="20" s="1"/>
  <c r="M2104" i="20"/>
  <c r="L2104" i="20"/>
  <c r="P2104" i="20" s="1"/>
  <c r="M2103" i="20"/>
  <c r="L2103" i="20"/>
  <c r="P2103" i="20" s="1"/>
  <c r="M2102" i="20"/>
  <c r="L2102" i="20"/>
  <c r="M2101" i="20"/>
  <c r="L2101" i="20"/>
  <c r="P2101" i="20" s="1"/>
  <c r="M2100" i="20"/>
  <c r="L2100" i="20"/>
  <c r="P2100" i="20" s="1"/>
  <c r="M2099" i="20"/>
  <c r="L2099" i="20"/>
  <c r="P2099" i="20" s="1"/>
  <c r="M2098" i="20"/>
  <c r="L2098" i="20"/>
  <c r="M2097" i="20"/>
  <c r="L2097" i="20"/>
  <c r="P2097" i="20" s="1"/>
  <c r="M2096" i="20"/>
  <c r="L2096" i="20"/>
  <c r="P2096" i="20" s="1"/>
  <c r="M2095" i="20"/>
  <c r="L2095" i="20"/>
  <c r="P2095" i="20" s="1"/>
  <c r="M2094" i="20"/>
  <c r="L2094" i="20"/>
  <c r="M2093" i="20"/>
  <c r="L2093" i="20"/>
  <c r="P2093" i="20" s="1"/>
  <c r="M2092" i="20"/>
  <c r="L2092" i="20"/>
  <c r="P2092" i="20" s="1"/>
  <c r="M2091" i="20"/>
  <c r="L2091" i="20"/>
  <c r="P2091" i="20" s="1"/>
  <c r="M2090" i="20"/>
  <c r="L2090" i="20"/>
  <c r="M2089" i="20"/>
  <c r="L2089" i="20"/>
  <c r="P2089" i="20" s="1"/>
  <c r="M2088" i="20"/>
  <c r="L2088" i="20"/>
  <c r="P2088" i="20" s="1"/>
  <c r="M2087" i="20"/>
  <c r="L2087" i="20"/>
  <c r="P2087" i="20" s="1"/>
  <c r="M2086" i="20"/>
  <c r="L2086" i="20"/>
  <c r="M2085" i="20"/>
  <c r="L2085" i="20"/>
  <c r="P2085" i="20" s="1"/>
  <c r="M2084" i="20"/>
  <c r="L2084" i="20"/>
  <c r="P2084" i="20" s="1"/>
  <c r="M2083" i="20"/>
  <c r="L2083" i="20"/>
  <c r="P2083" i="20" s="1"/>
  <c r="M2082" i="20"/>
  <c r="L2082" i="20"/>
  <c r="M2081" i="20"/>
  <c r="L2081" i="20"/>
  <c r="P2081" i="20" s="1"/>
  <c r="M2080" i="20"/>
  <c r="L2080" i="20"/>
  <c r="P2080" i="20" s="1"/>
  <c r="M2079" i="20"/>
  <c r="L2079" i="20"/>
  <c r="P2079" i="20" s="1"/>
  <c r="M2078" i="20"/>
  <c r="L2078" i="20"/>
  <c r="M2077" i="20"/>
  <c r="L2077" i="20"/>
  <c r="P2077" i="20" s="1"/>
  <c r="M2076" i="20"/>
  <c r="L2076" i="20"/>
  <c r="P2076" i="20" s="1"/>
  <c r="M2075" i="20"/>
  <c r="L2075" i="20"/>
  <c r="P2075" i="20" s="1"/>
  <c r="M2074" i="20"/>
  <c r="L2074" i="20"/>
  <c r="M2073" i="20"/>
  <c r="L2073" i="20"/>
  <c r="P2073" i="20" s="1"/>
  <c r="M2072" i="20"/>
  <c r="L2072" i="20"/>
  <c r="P2072" i="20" s="1"/>
  <c r="M2071" i="20"/>
  <c r="L2071" i="20"/>
  <c r="P2071" i="20" s="1"/>
  <c r="M2070" i="20"/>
  <c r="L2070" i="20"/>
  <c r="M2069" i="20"/>
  <c r="L2069" i="20"/>
  <c r="P2069" i="20" s="1"/>
  <c r="M2068" i="20"/>
  <c r="L2068" i="20"/>
  <c r="P2068" i="20" s="1"/>
  <c r="M2067" i="20"/>
  <c r="L2067" i="20"/>
  <c r="P2067" i="20" s="1"/>
  <c r="M2066" i="20"/>
  <c r="L2066" i="20"/>
  <c r="M2065" i="20"/>
  <c r="L2065" i="20"/>
  <c r="P2065" i="20" s="1"/>
  <c r="M2064" i="20"/>
  <c r="L2064" i="20"/>
  <c r="P2064" i="20" s="1"/>
  <c r="M2063" i="20"/>
  <c r="L2063" i="20"/>
  <c r="P2063" i="20" s="1"/>
  <c r="M2062" i="20"/>
  <c r="L2062" i="20"/>
  <c r="M2061" i="20"/>
  <c r="L2061" i="20"/>
  <c r="P2061" i="20" s="1"/>
  <c r="M2060" i="20"/>
  <c r="L2060" i="20"/>
  <c r="P2060" i="20" s="1"/>
  <c r="M2059" i="20"/>
  <c r="L2059" i="20"/>
  <c r="P2059" i="20" s="1"/>
  <c r="M2058" i="20"/>
  <c r="L2058" i="20"/>
  <c r="M2057" i="20"/>
  <c r="L2057" i="20"/>
  <c r="P2057" i="20" s="1"/>
  <c r="M2056" i="20"/>
  <c r="L2056" i="20"/>
  <c r="P2056" i="20" s="1"/>
  <c r="M2055" i="20"/>
  <c r="L2055" i="20"/>
  <c r="P2055" i="20" s="1"/>
  <c r="M2054" i="20"/>
  <c r="L2054" i="20"/>
  <c r="M2053" i="20"/>
  <c r="L2053" i="20"/>
  <c r="P2053" i="20" s="1"/>
  <c r="M2052" i="20"/>
  <c r="L2052" i="20"/>
  <c r="P2052" i="20" s="1"/>
  <c r="M2051" i="20"/>
  <c r="L2051" i="20"/>
  <c r="P2051" i="20" s="1"/>
  <c r="M2050" i="20"/>
  <c r="L2050" i="20"/>
  <c r="M2049" i="20"/>
  <c r="L2049" i="20"/>
  <c r="P2049" i="20" s="1"/>
  <c r="M2048" i="20"/>
  <c r="L2048" i="20"/>
  <c r="P2048" i="20" s="1"/>
  <c r="M2047" i="20"/>
  <c r="L2047" i="20"/>
  <c r="P2047" i="20" s="1"/>
  <c r="M2046" i="20"/>
  <c r="L2046" i="20"/>
  <c r="M2045" i="20"/>
  <c r="L2045" i="20"/>
  <c r="P2045" i="20" s="1"/>
  <c r="M2044" i="20"/>
  <c r="L2044" i="20"/>
  <c r="P2044" i="20" s="1"/>
  <c r="M2043" i="20"/>
  <c r="L2043" i="20"/>
  <c r="P2043" i="20" s="1"/>
  <c r="M2042" i="20"/>
  <c r="L2042" i="20"/>
  <c r="M2041" i="20"/>
  <c r="L2041" i="20"/>
  <c r="P2041" i="20" s="1"/>
  <c r="M2040" i="20"/>
  <c r="L2040" i="20"/>
  <c r="P2040" i="20" s="1"/>
  <c r="M2039" i="20"/>
  <c r="L2039" i="20"/>
  <c r="P2039" i="20" s="1"/>
  <c r="M2038" i="20"/>
  <c r="L2038" i="20"/>
  <c r="M2037" i="20"/>
  <c r="L2037" i="20"/>
  <c r="P2037" i="20" s="1"/>
  <c r="M2036" i="20"/>
  <c r="L2036" i="20"/>
  <c r="P2036" i="20" s="1"/>
  <c r="M2035" i="20"/>
  <c r="L2035" i="20"/>
  <c r="P2035" i="20" s="1"/>
  <c r="M2034" i="20"/>
  <c r="L2034" i="20"/>
  <c r="M2033" i="20"/>
  <c r="L2033" i="20"/>
  <c r="P2033" i="20" s="1"/>
  <c r="M2032" i="20"/>
  <c r="L2032" i="20"/>
  <c r="P2032" i="20" s="1"/>
  <c r="M2031" i="20"/>
  <c r="L2031" i="20"/>
  <c r="P2031" i="20" s="1"/>
  <c r="M2030" i="20"/>
  <c r="L2030" i="20"/>
  <c r="M2029" i="20"/>
  <c r="L2029" i="20"/>
  <c r="P2029" i="20" s="1"/>
  <c r="M2028" i="20"/>
  <c r="L2028" i="20"/>
  <c r="P2028" i="20" s="1"/>
  <c r="M2027" i="20"/>
  <c r="L2027" i="20"/>
  <c r="P2027" i="20" s="1"/>
  <c r="M2026" i="20"/>
  <c r="L2026" i="20"/>
  <c r="M2025" i="20"/>
  <c r="L2025" i="20"/>
  <c r="P2025" i="20" s="1"/>
  <c r="M2024" i="20"/>
  <c r="L2024" i="20"/>
  <c r="P2024" i="20" s="1"/>
  <c r="M2023" i="20"/>
  <c r="L2023" i="20"/>
  <c r="P2023" i="20" s="1"/>
  <c r="M2022" i="20"/>
  <c r="L2022" i="20"/>
  <c r="M2021" i="20"/>
  <c r="L2021" i="20"/>
  <c r="P2021" i="20" s="1"/>
  <c r="M2020" i="20"/>
  <c r="L2020" i="20"/>
  <c r="P2020" i="20" s="1"/>
  <c r="M2019" i="20"/>
  <c r="L2019" i="20"/>
  <c r="P2019" i="20" s="1"/>
  <c r="M2018" i="20"/>
  <c r="L2018" i="20"/>
  <c r="M2017" i="20"/>
  <c r="L2017" i="20"/>
  <c r="P2017" i="20" s="1"/>
  <c r="M2016" i="20"/>
  <c r="L2016" i="20"/>
  <c r="P2016" i="20" s="1"/>
  <c r="M2015" i="20"/>
  <c r="L2015" i="20"/>
  <c r="P2015" i="20" s="1"/>
  <c r="M2014" i="20"/>
  <c r="L2014" i="20"/>
  <c r="M2013" i="20"/>
  <c r="L2013" i="20"/>
  <c r="P2013" i="20" s="1"/>
  <c r="M2012" i="20"/>
  <c r="L2012" i="20"/>
  <c r="P2012" i="20" s="1"/>
  <c r="M2011" i="20"/>
  <c r="L2011" i="20"/>
  <c r="P2011" i="20" s="1"/>
  <c r="M2010" i="20"/>
  <c r="L2010" i="20"/>
  <c r="M2009" i="20"/>
  <c r="L2009" i="20"/>
  <c r="P2009" i="20" s="1"/>
  <c r="M2008" i="20"/>
  <c r="L2008" i="20"/>
  <c r="P2008" i="20" s="1"/>
  <c r="M2007" i="20"/>
  <c r="L2007" i="20"/>
  <c r="P2007" i="20" s="1"/>
  <c r="M2006" i="20"/>
  <c r="L2006" i="20"/>
  <c r="M2005" i="20"/>
  <c r="L2005" i="20"/>
  <c r="P2005" i="20" s="1"/>
  <c r="M2004" i="20"/>
  <c r="L2004" i="20"/>
  <c r="P2004" i="20" s="1"/>
  <c r="M2003" i="20"/>
  <c r="L2003" i="20"/>
  <c r="P2003" i="20" s="1"/>
  <c r="M2002" i="20"/>
  <c r="L2002" i="20"/>
  <c r="M2001" i="20"/>
  <c r="L2001" i="20"/>
  <c r="P2001" i="20" s="1"/>
  <c r="M2000" i="20"/>
  <c r="L2000" i="20"/>
  <c r="P2000" i="20" s="1"/>
  <c r="M1999" i="20"/>
  <c r="L1999" i="20"/>
  <c r="P1999" i="20" s="1"/>
  <c r="M1998" i="20"/>
  <c r="L1998" i="20"/>
  <c r="M1997" i="20"/>
  <c r="L1997" i="20"/>
  <c r="P1997" i="20" s="1"/>
  <c r="M1996" i="20"/>
  <c r="L1996" i="20"/>
  <c r="P1996" i="20" s="1"/>
  <c r="M1995" i="20"/>
  <c r="L1995" i="20"/>
  <c r="P1995" i="20" s="1"/>
  <c r="M1994" i="20"/>
  <c r="L1994" i="20"/>
  <c r="M1993" i="20"/>
  <c r="L1993" i="20"/>
  <c r="P1993" i="20" s="1"/>
  <c r="M1992" i="20"/>
  <c r="L1992" i="20"/>
  <c r="P1992" i="20" s="1"/>
  <c r="M1991" i="20"/>
  <c r="L1991" i="20"/>
  <c r="P1991" i="20" s="1"/>
  <c r="M1990" i="20"/>
  <c r="L1990" i="20"/>
  <c r="M1989" i="20"/>
  <c r="L1989" i="20"/>
  <c r="P1989" i="20" s="1"/>
  <c r="M1988" i="20"/>
  <c r="L1988" i="20"/>
  <c r="P1988" i="20" s="1"/>
  <c r="M1987" i="20"/>
  <c r="L1987" i="20"/>
  <c r="P1987" i="20" s="1"/>
  <c r="M1986" i="20"/>
  <c r="L1986" i="20"/>
  <c r="M1985" i="20"/>
  <c r="L1985" i="20"/>
  <c r="P1985" i="20" s="1"/>
  <c r="M1984" i="20"/>
  <c r="L1984" i="20"/>
  <c r="P1984" i="20" s="1"/>
  <c r="M1983" i="20"/>
  <c r="L1983" i="20"/>
  <c r="P1983" i="20" s="1"/>
  <c r="M1982" i="20"/>
  <c r="L1982" i="20"/>
  <c r="M1981" i="20"/>
  <c r="L1981" i="20"/>
  <c r="P1981" i="20" s="1"/>
  <c r="M1980" i="20"/>
  <c r="L1980" i="20"/>
  <c r="P1980" i="20" s="1"/>
  <c r="M1979" i="20"/>
  <c r="L1979" i="20"/>
  <c r="P1979" i="20" s="1"/>
  <c r="M1978" i="20"/>
  <c r="L1978" i="20"/>
  <c r="M1977" i="20"/>
  <c r="L1977" i="20"/>
  <c r="P1977" i="20" s="1"/>
  <c r="M1976" i="20"/>
  <c r="L1976" i="20"/>
  <c r="P1976" i="20" s="1"/>
  <c r="M1975" i="20"/>
  <c r="L1975" i="20"/>
  <c r="P1975" i="20" s="1"/>
  <c r="M1974" i="20"/>
  <c r="L1974" i="20"/>
  <c r="M1973" i="20"/>
  <c r="L1973" i="20"/>
  <c r="P1973" i="20" s="1"/>
  <c r="M1972" i="20"/>
  <c r="L1972" i="20"/>
  <c r="P1972" i="20" s="1"/>
  <c r="M1971" i="20"/>
  <c r="L1971" i="20"/>
  <c r="P1971" i="20" s="1"/>
  <c r="M1970" i="20"/>
  <c r="L1970" i="20"/>
  <c r="M1969" i="20"/>
  <c r="L1969" i="20"/>
  <c r="P1969" i="20" s="1"/>
  <c r="M1968" i="20"/>
  <c r="L1968" i="20"/>
  <c r="P1968" i="20" s="1"/>
  <c r="M1967" i="20"/>
  <c r="L1967" i="20"/>
  <c r="P1967" i="20" s="1"/>
  <c r="M1966" i="20"/>
  <c r="L1966" i="20"/>
  <c r="M1965" i="20"/>
  <c r="L1965" i="20"/>
  <c r="P1965" i="20" s="1"/>
  <c r="M1964" i="20"/>
  <c r="L1964" i="20"/>
  <c r="P1964" i="20" s="1"/>
  <c r="M1963" i="20"/>
  <c r="L1963" i="20"/>
  <c r="P1963" i="20" s="1"/>
  <c r="M1962" i="20"/>
  <c r="L1962" i="20"/>
  <c r="M1961" i="20"/>
  <c r="L1961" i="20"/>
  <c r="P1961" i="20" s="1"/>
  <c r="M1960" i="20"/>
  <c r="L1960" i="20"/>
  <c r="P1960" i="20" s="1"/>
  <c r="M1959" i="20"/>
  <c r="L1959" i="20"/>
  <c r="P1959" i="20" s="1"/>
  <c r="M1958" i="20"/>
  <c r="L1958" i="20"/>
  <c r="M1957" i="20"/>
  <c r="L1957" i="20"/>
  <c r="P1957" i="20" s="1"/>
  <c r="M1956" i="20"/>
  <c r="L1956" i="20"/>
  <c r="P1956" i="20" s="1"/>
  <c r="M1955" i="20"/>
  <c r="L1955" i="20"/>
  <c r="P1955" i="20" s="1"/>
  <c r="M1954" i="20"/>
  <c r="L1954" i="20"/>
  <c r="M1953" i="20"/>
  <c r="L1953" i="20"/>
  <c r="P1953" i="20" s="1"/>
  <c r="M1952" i="20"/>
  <c r="L1952" i="20"/>
  <c r="P1952" i="20" s="1"/>
  <c r="M1951" i="20"/>
  <c r="L1951" i="20"/>
  <c r="P1951" i="20" s="1"/>
  <c r="M1950" i="20"/>
  <c r="L1950" i="20"/>
  <c r="M1949" i="20"/>
  <c r="L1949" i="20"/>
  <c r="P1949" i="20" s="1"/>
  <c r="M1948" i="20"/>
  <c r="L1948" i="20"/>
  <c r="P1948" i="20" s="1"/>
  <c r="M1947" i="20"/>
  <c r="L1947" i="20"/>
  <c r="P1947" i="20" s="1"/>
  <c r="M1946" i="20"/>
  <c r="L1946" i="20"/>
  <c r="M1945" i="20"/>
  <c r="L1945" i="20"/>
  <c r="P1945" i="20" s="1"/>
  <c r="M1944" i="20"/>
  <c r="L1944" i="20"/>
  <c r="P1944" i="20" s="1"/>
  <c r="M1943" i="20"/>
  <c r="L1943" i="20"/>
  <c r="P1943" i="20" s="1"/>
  <c r="M1942" i="20"/>
  <c r="L1942" i="20"/>
  <c r="M1941" i="20"/>
  <c r="L1941" i="20"/>
  <c r="P1941" i="20" s="1"/>
  <c r="M1940" i="20"/>
  <c r="L1940" i="20"/>
  <c r="P1940" i="20" s="1"/>
  <c r="M1939" i="20"/>
  <c r="L1939" i="20"/>
  <c r="P1939" i="20" s="1"/>
  <c r="M1938" i="20"/>
  <c r="L1938" i="20"/>
  <c r="M1937" i="20"/>
  <c r="L1937" i="20"/>
  <c r="P1937" i="20" s="1"/>
  <c r="M1936" i="20"/>
  <c r="L1936" i="20"/>
  <c r="P1936" i="20" s="1"/>
  <c r="M1935" i="20"/>
  <c r="L1935" i="20"/>
  <c r="P1935" i="20" s="1"/>
  <c r="M1934" i="20"/>
  <c r="L1934" i="20"/>
  <c r="M1933" i="20"/>
  <c r="L1933" i="20"/>
  <c r="P1933" i="20" s="1"/>
  <c r="M1932" i="20"/>
  <c r="L1932" i="20"/>
  <c r="P1932" i="20" s="1"/>
  <c r="M1931" i="20"/>
  <c r="L1931" i="20"/>
  <c r="P1931" i="20" s="1"/>
  <c r="M1930" i="20"/>
  <c r="L1930" i="20"/>
  <c r="M1929" i="20"/>
  <c r="L1929" i="20"/>
  <c r="P1929" i="20" s="1"/>
  <c r="M1928" i="20"/>
  <c r="L1928" i="20"/>
  <c r="P1928" i="20" s="1"/>
  <c r="M1927" i="20"/>
  <c r="L1927" i="20"/>
  <c r="P1927" i="20" s="1"/>
  <c r="M1926" i="20"/>
  <c r="L1926" i="20"/>
  <c r="M1925" i="20"/>
  <c r="L1925" i="20"/>
  <c r="P1925" i="20" s="1"/>
  <c r="M1924" i="20"/>
  <c r="L1924" i="20"/>
  <c r="P1924" i="20" s="1"/>
  <c r="M1923" i="20"/>
  <c r="L1923" i="20"/>
  <c r="P1923" i="20" s="1"/>
  <c r="M1922" i="20"/>
  <c r="L1922" i="20"/>
  <c r="M1921" i="20"/>
  <c r="L1921" i="20"/>
  <c r="P1921" i="20" s="1"/>
  <c r="M1920" i="20"/>
  <c r="L1920" i="20"/>
  <c r="P1920" i="20" s="1"/>
  <c r="M1919" i="20"/>
  <c r="L1919" i="20"/>
  <c r="P1919" i="20" s="1"/>
  <c r="M1918" i="20"/>
  <c r="L1918" i="20"/>
  <c r="M1917" i="20"/>
  <c r="L1917" i="20"/>
  <c r="P1917" i="20" s="1"/>
  <c r="M1916" i="20"/>
  <c r="L1916" i="20"/>
  <c r="P1916" i="20" s="1"/>
  <c r="M1915" i="20"/>
  <c r="L1915" i="20"/>
  <c r="P1915" i="20" s="1"/>
  <c r="M1914" i="20"/>
  <c r="L1914" i="20"/>
  <c r="M1913" i="20"/>
  <c r="L1913" i="20"/>
  <c r="P1913" i="20" s="1"/>
  <c r="M1912" i="20"/>
  <c r="L1912" i="20"/>
  <c r="P1912" i="20" s="1"/>
  <c r="M1911" i="20"/>
  <c r="L1911" i="20"/>
  <c r="P1911" i="20" s="1"/>
  <c r="M1910" i="20"/>
  <c r="L1910" i="20"/>
  <c r="M1909" i="20"/>
  <c r="L1909" i="20"/>
  <c r="P1909" i="20" s="1"/>
  <c r="M1908" i="20"/>
  <c r="L1908" i="20"/>
  <c r="P1908" i="20" s="1"/>
  <c r="M1907" i="20"/>
  <c r="L1907" i="20"/>
  <c r="P1907" i="20" s="1"/>
  <c r="M1906" i="20"/>
  <c r="L1906" i="20"/>
  <c r="M1905" i="20"/>
  <c r="L1905" i="20"/>
  <c r="P1905" i="20" s="1"/>
  <c r="M1904" i="20"/>
  <c r="L1904" i="20"/>
  <c r="P1904" i="20" s="1"/>
  <c r="M1903" i="20"/>
  <c r="L1903" i="20"/>
  <c r="P1903" i="20" s="1"/>
  <c r="M1902" i="20"/>
  <c r="L1902" i="20"/>
  <c r="M1901" i="20"/>
  <c r="L1901" i="20"/>
  <c r="P1901" i="20" s="1"/>
  <c r="M1900" i="20"/>
  <c r="L1900" i="20"/>
  <c r="P1900" i="20" s="1"/>
  <c r="M1899" i="20"/>
  <c r="L1899" i="20"/>
  <c r="P1899" i="20" s="1"/>
  <c r="M1898" i="20"/>
  <c r="L1898" i="20"/>
  <c r="M1897" i="20"/>
  <c r="L1897" i="20"/>
  <c r="P1897" i="20" s="1"/>
  <c r="M1896" i="20"/>
  <c r="L1896" i="20"/>
  <c r="P1896" i="20" s="1"/>
  <c r="M1895" i="20"/>
  <c r="L1895" i="20"/>
  <c r="P1895" i="20" s="1"/>
  <c r="M1894" i="20"/>
  <c r="L1894" i="20"/>
  <c r="M1893" i="20"/>
  <c r="L1893" i="20"/>
  <c r="P1893" i="20" s="1"/>
  <c r="M1892" i="20"/>
  <c r="L1892" i="20"/>
  <c r="P1892" i="20" s="1"/>
  <c r="M1891" i="20"/>
  <c r="L1891" i="20"/>
  <c r="P1891" i="20" s="1"/>
  <c r="M1890" i="20"/>
  <c r="L1890" i="20"/>
  <c r="M1889" i="20"/>
  <c r="L1889" i="20"/>
  <c r="P1889" i="20" s="1"/>
  <c r="M1888" i="20"/>
  <c r="L1888" i="20"/>
  <c r="P1888" i="20" s="1"/>
  <c r="M1887" i="20"/>
  <c r="L1887" i="20"/>
  <c r="P1887" i="20" s="1"/>
  <c r="M1886" i="20"/>
  <c r="L1886" i="20"/>
  <c r="M1885" i="20"/>
  <c r="L1885" i="20"/>
  <c r="P1885" i="20" s="1"/>
  <c r="M1884" i="20"/>
  <c r="L1884" i="20"/>
  <c r="P1884" i="20" s="1"/>
  <c r="M1883" i="20"/>
  <c r="L1883" i="20"/>
  <c r="P1883" i="20" s="1"/>
  <c r="M1882" i="20"/>
  <c r="L1882" i="20"/>
  <c r="M1881" i="20"/>
  <c r="L1881" i="20"/>
  <c r="P1881" i="20" s="1"/>
  <c r="M1880" i="20"/>
  <c r="L1880" i="20"/>
  <c r="P1880" i="20" s="1"/>
  <c r="M1879" i="20"/>
  <c r="L1879" i="20"/>
  <c r="P1879" i="20" s="1"/>
  <c r="M1878" i="20"/>
  <c r="L1878" i="20"/>
  <c r="M1877" i="20"/>
  <c r="L1877" i="20"/>
  <c r="P1877" i="20" s="1"/>
  <c r="M1876" i="20"/>
  <c r="L1876" i="20"/>
  <c r="P1876" i="20" s="1"/>
  <c r="M1875" i="20"/>
  <c r="L1875" i="20"/>
  <c r="P1875" i="20" s="1"/>
  <c r="M1874" i="20"/>
  <c r="L1874" i="20"/>
  <c r="M1873" i="20"/>
  <c r="L1873" i="20"/>
  <c r="P1873" i="20" s="1"/>
  <c r="M1872" i="20"/>
  <c r="L1872" i="20"/>
  <c r="P1872" i="20" s="1"/>
  <c r="M1871" i="20"/>
  <c r="L1871" i="20"/>
  <c r="P1871" i="20" s="1"/>
  <c r="M1870" i="20"/>
  <c r="L1870" i="20"/>
  <c r="M1869" i="20"/>
  <c r="L1869" i="20"/>
  <c r="P1869" i="20" s="1"/>
  <c r="M1868" i="20"/>
  <c r="L1868" i="20"/>
  <c r="P1868" i="20" s="1"/>
  <c r="M1867" i="20"/>
  <c r="L1867" i="20"/>
  <c r="P1867" i="20" s="1"/>
  <c r="M1866" i="20"/>
  <c r="L1866" i="20"/>
  <c r="M1865" i="20"/>
  <c r="L1865" i="20"/>
  <c r="P1865" i="20" s="1"/>
  <c r="M1864" i="20"/>
  <c r="L1864" i="20"/>
  <c r="P1864" i="20" s="1"/>
  <c r="M1863" i="20"/>
  <c r="L1863" i="20"/>
  <c r="P1863" i="20" s="1"/>
  <c r="M1862" i="20"/>
  <c r="L1862" i="20"/>
  <c r="M1861" i="20"/>
  <c r="L1861" i="20"/>
  <c r="P1861" i="20" s="1"/>
  <c r="M1860" i="20"/>
  <c r="L1860" i="20"/>
  <c r="P1860" i="20" s="1"/>
  <c r="M1859" i="20"/>
  <c r="L1859" i="20"/>
  <c r="P1859" i="20" s="1"/>
  <c r="M1858" i="20"/>
  <c r="L1858" i="20"/>
  <c r="M1857" i="20"/>
  <c r="L1857" i="20"/>
  <c r="P1857" i="20" s="1"/>
  <c r="M1856" i="20"/>
  <c r="L1856" i="20"/>
  <c r="P1856" i="20" s="1"/>
  <c r="M1855" i="20"/>
  <c r="L1855" i="20"/>
  <c r="P1855" i="20" s="1"/>
  <c r="M1854" i="20"/>
  <c r="L1854" i="20"/>
  <c r="M1853" i="20"/>
  <c r="L1853" i="20"/>
  <c r="P1853" i="20" s="1"/>
  <c r="M1852" i="20"/>
  <c r="L1852" i="20"/>
  <c r="P1852" i="20" s="1"/>
  <c r="M1851" i="20"/>
  <c r="L1851" i="20"/>
  <c r="P1851" i="20" s="1"/>
  <c r="M1850" i="20"/>
  <c r="L1850" i="20"/>
  <c r="M1849" i="20"/>
  <c r="L1849" i="20"/>
  <c r="P1849" i="20" s="1"/>
  <c r="M1848" i="20"/>
  <c r="L1848" i="20"/>
  <c r="P1848" i="20" s="1"/>
  <c r="M1847" i="20"/>
  <c r="L1847" i="20"/>
  <c r="P1847" i="20" s="1"/>
  <c r="M1846" i="20"/>
  <c r="L1846" i="20"/>
  <c r="M1845" i="20"/>
  <c r="L1845" i="20"/>
  <c r="P1845" i="20" s="1"/>
  <c r="M1844" i="20"/>
  <c r="L1844" i="20"/>
  <c r="P1844" i="20" s="1"/>
  <c r="M1843" i="20"/>
  <c r="L1843" i="20"/>
  <c r="P1843" i="20" s="1"/>
  <c r="M1842" i="20"/>
  <c r="L1842" i="20"/>
  <c r="M1841" i="20"/>
  <c r="L1841" i="20"/>
  <c r="P1841" i="20" s="1"/>
  <c r="M1840" i="20"/>
  <c r="L1840" i="20"/>
  <c r="P1840" i="20" s="1"/>
  <c r="M1839" i="20"/>
  <c r="L1839" i="20"/>
  <c r="P1839" i="20" s="1"/>
  <c r="M1838" i="20"/>
  <c r="L1838" i="20"/>
  <c r="M1837" i="20"/>
  <c r="L1837" i="20"/>
  <c r="P1837" i="20" s="1"/>
  <c r="M1836" i="20"/>
  <c r="L1836" i="20"/>
  <c r="P1836" i="20" s="1"/>
  <c r="M1835" i="20"/>
  <c r="L1835" i="20"/>
  <c r="P1835" i="20" s="1"/>
  <c r="M1834" i="20"/>
  <c r="L1834" i="20"/>
  <c r="M1833" i="20"/>
  <c r="L1833" i="20"/>
  <c r="P1833" i="20" s="1"/>
  <c r="M1832" i="20"/>
  <c r="L1832" i="20"/>
  <c r="P1832" i="20" s="1"/>
  <c r="M1831" i="20"/>
  <c r="L1831" i="20"/>
  <c r="P1831" i="20" s="1"/>
  <c r="M1830" i="20"/>
  <c r="L1830" i="20"/>
  <c r="M1829" i="20"/>
  <c r="L1829" i="20"/>
  <c r="P1829" i="20" s="1"/>
  <c r="M1828" i="20"/>
  <c r="L1828" i="20"/>
  <c r="P1828" i="20" s="1"/>
  <c r="M1827" i="20"/>
  <c r="L1827" i="20"/>
  <c r="P1827" i="20" s="1"/>
  <c r="M1826" i="20"/>
  <c r="L1826" i="20"/>
  <c r="M1825" i="20"/>
  <c r="L1825" i="20"/>
  <c r="P1825" i="20" s="1"/>
  <c r="M1824" i="20"/>
  <c r="L1824" i="20"/>
  <c r="P1824" i="20" s="1"/>
  <c r="M1823" i="20"/>
  <c r="L1823" i="20"/>
  <c r="P1823" i="20" s="1"/>
  <c r="M1822" i="20"/>
  <c r="L1822" i="20"/>
  <c r="M1821" i="20"/>
  <c r="L1821" i="20"/>
  <c r="P1821" i="20" s="1"/>
  <c r="M1820" i="20"/>
  <c r="L1820" i="20"/>
  <c r="P1820" i="20" s="1"/>
  <c r="M1819" i="20"/>
  <c r="L1819" i="20"/>
  <c r="P1819" i="20" s="1"/>
  <c r="M1818" i="20"/>
  <c r="L1818" i="20"/>
  <c r="M1817" i="20"/>
  <c r="L1817" i="20"/>
  <c r="P1817" i="20" s="1"/>
  <c r="M1816" i="20"/>
  <c r="L1816" i="20"/>
  <c r="P1816" i="20" s="1"/>
  <c r="M1815" i="20"/>
  <c r="L1815" i="20"/>
  <c r="P1815" i="20" s="1"/>
  <c r="M1814" i="20"/>
  <c r="L1814" i="20"/>
  <c r="M1813" i="20"/>
  <c r="L1813" i="20"/>
  <c r="P1813" i="20" s="1"/>
  <c r="M1812" i="20"/>
  <c r="L1812" i="20"/>
  <c r="P1812" i="20" s="1"/>
  <c r="M1811" i="20"/>
  <c r="L1811" i="20"/>
  <c r="P1811" i="20" s="1"/>
  <c r="M1810" i="20"/>
  <c r="L1810" i="20"/>
  <c r="M1809" i="20"/>
  <c r="L1809" i="20"/>
  <c r="P1809" i="20" s="1"/>
  <c r="M1808" i="20"/>
  <c r="L1808" i="20"/>
  <c r="P1808" i="20" s="1"/>
  <c r="M1807" i="20"/>
  <c r="L1807" i="20"/>
  <c r="P1807" i="20" s="1"/>
  <c r="M1806" i="20"/>
  <c r="L1806" i="20"/>
  <c r="M1805" i="20"/>
  <c r="L1805" i="20"/>
  <c r="P1805" i="20" s="1"/>
  <c r="M1804" i="20"/>
  <c r="L1804" i="20"/>
  <c r="P1804" i="20" s="1"/>
  <c r="M1803" i="20"/>
  <c r="L1803" i="20"/>
  <c r="P1803" i="20" s="1"/>
  <c r="M1802" i="20"/>
  <c r="L1802" i="20"/>
  <c r="M1801" i="20"/>
  <c r="L1801" i="20"/>
  <c r="P1801" i="20" s="1"/>
  <c r="M1800" i="20"/>
  <c r="L1800" i="20"/>
  <c r="P1800" i="20" s="1"/>
  <c r="M1799" i="20"/>
  <c r="L1799" i="20"/>
  <c r="P1799" i="20" s="1"/>
  <c r="M1798" i="20"/>
  <c r="L1798" i="20"/>
  <c r="M1797" i="20"/>
  <c r="L1797" i="20"/>
  <c r="P1797" i="20" s="1"/>
  <c r="M1796" i="20"/>
  <c r="L1796" i="20"/>
  <c r="P1796" i="20" s="1"/>
  <c r="M1795" i="20"/>
  <c r="L1795" i="20"/>
  <c r="P1795" i="20" s="1"/>
  <c r="M1794" i="20"/>
  <c r="L1794" i="20"/>
  <c r="M1793" i="20"/>
  <c r="L1793" i="20"/>
  <c r="P1793" i="20" s="1"/>
  <c r="M1792" i="20"/>
  <c r="L1792" i="20"/>
  <c r="P1792" i="20" s="1"/>
  <c r="M1791" i="20"/>
  <c r="L1791" i="20"/>
  <c r="P1791" i="20" s="1"/>
  <c r="M1790" i="20"/>
  <c r="L1790" i="20"/>
  <c r="M1789" i="20"/>
  <c r="L1789" i="20"/>
  <c r="P1789" i="20" s="1"/>
  <c r="M1788" i="20"/>
  <c r="L1788" i="20"/>
  <c r="P1788" i="20" s="1"/>
  <c r="M1787" i="20"/>
  <c r="L1787" i="20"/>
  <c r="P1787" i="20" s="1"/>
  <c r="M1786" i="20"/>
  <c r="L1786" i="20"/>
  <c r="M1785" i="20"/>
  <c r="L1785" i="20"/>
  <c r="P1785" i="20" s="1"/>
  <c r="M1784" i="20"/>
  <c r="L1784" i="20"/>
  <c r="P1784" i="20" s="1"/>
  <c r="M1783" i="20"/>
  <c r="L1783" i="20"/>
  <c r="P1783" i="20" s="1"/>
  <c r="M1782" i="20"/>
  <c r="L1782" i="20"/>
  <c r="M1781" i="20"/>
  <c r="L1781" i="20"/>
  <c r="P1781" i="20" s="1"/>
  <c r="M1780" i="20"/>
  <c r="L1780" i="20"/>
  <c r="P1780" i="20" s="1"/>
  <c r="M1779" i="20"/>
  <c r="L1779" i="20"/>
  <c r="P1779" i="20" s="1"/>
  <c r="M1778" i="20"/>
  <c r="L1778" i="20"/>
  <c r="M1777" i="20"/>
  <c r="L1777" i="20"/>
  <c r="P1777" i="20" s="1"/>
  <c r="M1776" i="20"/>
  <c r="L1776" i="20"/>
  <c r="P1776" i="20" s="1"/>
  <c r="M1775" i="20"/>
  <c r="L1775" i="20"/>
  <c r="P1775" i="20" s="1"/>
  <c r="M1774" i="20"/>
  <c r="L1774" i="20"/>
  <c r="M1773" i="20"/>
  <c r="L1773" i="20"/>
  <c r="P1773" i="20" s="1"/>
  <c r="M1772" i="20"/>
  <c r="L1772" i="20"/>
  <c r="P1772" i="20" s="1"/>
  <c r="M1771" i="20"/>
  <c r="L1771" i="20"/>
  <c r="P1771" i="20" s="1"/>
  <c r="M1770" i="20"/>
  <c r="L1770" i="20"/>
  <c r="M1769" i="20"/>
  <c r="L1769" i="20"/>
  <c r="P1769" i="20" s="1"/>
  <c r="M1768" i="20"/>
  <c r="L1768" i="20"/>
  <c r="P1768" i="20" s="1"/>
  <c r="M1767" i="20"/>
  <c r="L1767" i="20"/>
  <c r="P1767" i="20" s="1"/>
  <c r="M1766" i="20"/>
  <c r="L1766" i="20"/>
  <c r="M1765" i="20"/>
  <c r="L1765" i="20"/>
  <c r="P1765" i="20" s="1"/>
  <c r="M1764" i="20"/>
  <c r="L1764" i="20"/>
  <c r="P1764" i="20" s="1"/>
  <c r="M1763" i="20"/>
  <c r="L1763" i="20"/>
  <c r="P1763" i="20" s="1"/>
  <c r="M1762" i="20"/>
  <c r="L1762" i="20"/>
  <c r="M1761" i="20"/>
  <c r="L1761" i="20"/>
  <c r="P1761" i="20" s="1"/>
  <c r="M1760" i="20"/>
  <c r="L1760" i="20"/>
  <c r="P1760" i="20" s="1"/>
  <c r="M1759" i="20"/>
  <c r="L1759" i="20"/>
  <c r="P1759" i="20" s="1"/>
  <c r="M1758" i="20"/>
  <c r="L1758" i="20"/>
  <c r="M1757" i="20"/>
  <c r="L1757" i="20"/>
  <c r="P1757" i="20" s="1"/>
  <c r="M1756" i="20"/>
  <c r="L1756" i="20"/>
  <c r="P1756" i="20" s="1"/>
  <c r="M1755" i="20"/>
  <c r="L1755" i="20"/>
  <c r="P1755" i="20" s="1"/>
  <c r="M1754" i="20"/>
  <c r="L1754" i="20"/>
  <c r="M1753" i="20"/>
  <c r="L1753" i="20"/>
  <c r="P1753" i="20" s="1"/>
  <c r="M1752" i="20"/>
  <c r="L1752" i="20"/>
  <c r="P1752" i="20" s="1"/>
  <c r="M1751" i="20"/>
  <c r="L1751" i="20"/>
  <c r="P1751" i="20" s="1"/>
  <c r="M1750" i="20"/>
  <c r="L1750" i="20"/>
  <c r="M1749" i="20"/>
  <c r="L1749" i="20"/>
  <c r="P1749" i="20" s="1"/>
  <c r="M1748" i="20"/>
  <c r="L1748" i="20"/>
  <c r="P1748" i="20" s="1"/>
  <c r="M1747" i="20"/>
  <c r="L1747" i="20"/>
  <c r="P1747" i="20" s="1"/>
  <c r="M1746" i="20"/>
  <c r="L1746" i="20"/>
  <c r="M1745" i="20"/>
  <c r="L1745" i="20"/>
  <c r="P1745" i="20" s="1"/>
  <c r="M1744" i="20"/>
  <c r="L1744" i="20"/>
  <c r="P1744" i="20" s="1"/>
  <c r="M1743" i="20"/>
  <c r="L1743" i="20"/>
  <c r="P1743" i="20" s="1"/>
  <c r="M1742" i="20"/>
  <c r="L1742" i="20"/>
  <c r="M1741" i="20"/>
  <c r="L1741" i="20"/>
  <c r="P1741" i="20" s="1"/>
  <c r="M1740" i="20"/>
  <c r="L1740" i="20"/>
  <c r="P1740" i="20" s="1"/>
  <c r="M1739" i="20"/>
  <c r="L1739" i="20"/>
  <c r="P1739" i="20" s="1"/>
  <c r="M1738" i="20"/>
  <c r="L1738" i="20"/>
  <c r="M1737" i="20"/>
  <c r="L1737" i="20"/>
  <c r="P1737" i="20" s="1"/>
  <c r="M1736" i="20"/>
  <c r="L1736" i="20"/>
  <c r="P1736" i="20" s="1"/>
  <c r="M1735" i="20"/>
  <c r="L1735" i="20"/>
  <c r="P1735" i="20" s="1"/>
  <c r="M1734" i="20"/>
  <c r="L1734" i="20"/>
  <c r="M1733" i="20"/>
  <c r="L1733" i="20"/>
  <c r="P1733" i="20" s="1"/>
  <c r="M1732" i="20"/>
  <c r="L1732" i="20"/>
  <c r="P1732" i="20" s="1"/>
  <c r="M1731" i="20"/>
  <c r="L1731" i="20"/>
  <c r="P1731" i="20" s="1"/>
  <c r="M1730" i="20"/>
  <c r="L1730" i="20"/>
  <c r="M1729" i="20"/>
  <c r="L1729" i="20"/>
  <c r="P1729" i="20" s="1"/>
  <c r="M1728" i="20"/>
  <c r="L1728" i="20"/>
  <c r="P1728" i="20" s="1"/>
  <c r="M1727" i="20"/>
  <c r="L1727" i="20"/>
  <c r="P1727" i="20" s="1"/>
  <c r="M1726" i="20"/>
  <c r="L1726" i="20"/>
  <c r="M1725" i="20"/>
  <c r="L1725" i="20"/>
  <c r="P1725" i="20" s="1"/>
  <c r="M1724" i="20"/>
  <c r="L1724" i="20"/>
  <c r="P1724" i="20" s="1"/>
  <c r="M1723" i="20"/>
  <c r="L1723" i="20"/>
  <c r="P1723" i="20" s="1"/>
  <c r="M1722" i="20"/>
  <c r="L1722" i="20"/>
  <c r="M1721" i="20"/>
  <c r="L1721" i="20"/>
  <c r="P1721" i="20" s="1"/>
  <c r="M1720" i="20"/>
  <c r="L1720" i="20"/>
  <c r="P1720" i="20" s="1"/>
  <c r="M1719" i="20"/>
  <c r="L1719" i="20"/>
  <c r="P1719" i="20" s="1"/>
  <c r="M1718" i="20"/>
  <c r="L1718" i="20"/>
  <c r="M1717" i="20"/>
  <c r="L1717" i="20"/>
  <c r="P1717" i="20" s="1"/>
  <c r="M1716" i="20"/>
  <c r="L1716" i="20"/>
  <c r="P1716" i="20" s="1"/>
  <c r="M1715" i="20"/>
  <c r="L1715" i="20"/>
  <c r="P1715" i="20" s="1"/>
  <c r="M1714" i="20"/>
  <c r="L1714" i="20"/>
  <c r="M1713" i="20"/>
  <c r="L1713" i="20"/>
  <c r="P1713" i="20" s="1"/>
  <c r="M1712" i="20"/>
  <c r="L1712" i="20"/>
  <c r="P1712" i="20" s="1"/>
  <c r="M1711" i="20"/>
  <c r="L1711" i="20"/>
  <c r="P1711" i="20" s="1"/>
  <c r="M1710" i="20"/>
  <c r="L1710" i="20"/>
  <c r="M1709" i="20"/>
  <c r="L1709" i="20"/>
  <c r="P1709" i="20" s="1"/>
  <c r="M1708" i="20"/>
  <c r="L1708" i="20"/>
  <c r="P1708" i="20" s="1"/>
  <c r="M1707" i="20"/>
  <c r="L1707" i="20"/>
  <c r="P1707" i="20" s="1"/>
  <c r="M1706" i="20"/>
  <c r="L1706" i="20"/>
  <c r="M1705" i="20"/>
  <c r="L1705" i="20"/>
  <c r="P1705" i="20" s="1"/>
  <c r="M1704" i="20"/>
  <c r="L1704" i="20"/>
  <c r="P1704" i="20" s="1"/>
  <c r="M1703" i="20"/>
  <c r="L1703" i="20"/>
  <c r="P1703" i="20" s="1"/>
  <c r="M1702" i="20"/>
  <c r="L1702" i="20"/>
  <c r="M1701" i="20"/>
  <c r="L1701" i="20"/>
  <c r="P1701" i="20" s="1"/>
  <c r="M1700" i="20"/>
  <c r="L1700" i="20"/>
  <c r="P1700" i="20" s="1"/>
  <c r="M1699" i="20"/>
  <c r="L1699" i="20"/>
  <c r="P1699" i="20" s="1"/>
  <c r="M1698" i="20"/>
  <c r="L1698" i="20"/>
  <c r="M1697" i="20"/>
  <c r="L1697" i="20"/>
  <c r="P1697" i="20" s="1"/>
  <c r="M1696" i="20"/>
  <c r="L1696" i="20"/>
  <c r="P1696" i="20" s="1"/>
  <c r="M1695" i="20"/>
  <c r="L1695" i="20"/>
  <c r="P1695" i="20" s="1"/>
  <c r="M1694" i="20"/>
  <c r="L1694" i="20"/>
  <c r="M1693" i="20"/>
  <c r="L1693" i="20"/>
  <c r="P1693" i="20" s="1"/>
  <c r="M1692" i="20"/>
  <c r="L1692" i="20"/>
  <c r="P1692" i="20" s="1"/>
  <c r="M1691" i="20"/>
  <c r="L1691" i="20"/>
  <c r="P1691" i="20" s="1"/>
  <c r="M1690" i="20"/>
  <c r="L1690" i="20"/>
  <c r="M1689" i="20"/>
  <c r="L1689" i="20"/>
  <c r="P1689" i="20" s="1"/>
  <c r="M1688" i="20"/>
  <c r="L1688" i="20"/>
  <c r="P1688" i="20" s="1"/>
  <c r="M1687" i="20"/>
  <c r="L1687" i="20"/>
  <c r="P1687" i="20" s="1"/>
  <c r="M1686" i="20"/>
  <c r="L1686" i="20"/>
  <c r="M1685" i="20"/>
  <c r="L1685" i="20"/>
  <c r="P1685" i="20" s="1"/>
  <c r="M1684" i="20"/>
  <c r="L1684" i="20"/>
  <c r="P1684" i="20" s="1"/>
  <c r="M1683" i="20"/>
  <c r="L1683" i="20"/>
  <c r="P1683" i="20" s="1"/>
  <c r="M1682" i="20"/>
  <c r="L1682" i="20"/>
  <c r="M1681" i="20"/>
  <c r="L1681" i="20"/>
  <c r="P1681" i="20" s="1"/>
  <c r="M1680" i="20"/>
  <c r="L1680" i="20"/>
  <c r="P1680" i="20" s="1"/>
  <c r="M1679" i="20"/>
  <c r="L1679" i="20"/>
  <c r="P1679" i="20" s="1"/>
  <c r="M1678" i="20"/>
  <c r="L1678" i="20"/>
  <c r="M1677" i="20"/>
  <c r="L1677" i="20"/>
  <c r="P1677" i="20" s="1"/>
  <c r="M1676" i="20"/>
  <c r="L1676" i="20"/>
  <c r="P1676" i="20" s="1"/>
  <c r="M1675" i="20"/>
  <c r="L1675" i="20"/>
  <c r="P1675" i="20" s="1"/>
  <c r="M1674" i="20"/>
  <c r="L1674" i="20"/>
  <c r="M1673" i="20"/>
  <c r="L1673" i="20"/>
  <c r="P1673" i="20" s="1"/>
  <c r="M1672" i="20"/>
  <c r="L1672" i="20"/>
  <c r="P1672" i="20" s="1"/>
  <c r="M1671" i="20"/>
  <c r="L1671" i="20"/>
  <c r="P1671" i="20" s="1"/>
  <c r="M1670" i="20"/>
  <c r="L1670" i="20"/>
  <c r="M1669" i="20"/>
  <c r="L1669" i="20"/>
  <c r="P1669" i="20" s="1"/>
  <c r="M1668" i="20"/>
  <c r="L1668" i="20"/>
  <c r="P1668" i="20" s="1"/>
  <c r="M1667" i="20"/>
  <c r="L1667" i="20"/>
  <c r="P1667" i="20" s="1"/>
  <c r="M1666" i="20"/>
  <c r="L1666" i="20"/>
  <c r="M1665" i="20"/>
  <c r="L1665" i="20"/>
  <c r="P1665" i="20" s="1"/>
  <c r="M1664" i="20"/>
  <c r="L1664" i="20"/>
  <c r="P1664" i="20" s="1"/>
  <c r="M1663" i="20"/>
  <c r="L1663" i="20"/>
  <c r="P1663" i="20" s="1"/>
  <c r="M1662" i="20"/>
  <c r="L1662" i="20"/>
  <c r="M1661" i="20"/>
  <c r="L1661" i="20"/>
  <c r="P1661" i="20" s="1"/>
  <c r="M1660" i="20"/>
  <c r="L1660" i="20"/>
  <c r="P1660" i="20" s="1"/>
  <c r="M1659" i="20"/>
  <c r="L1659" i="20"/>
  <c r="P1659" i="20" s="1"/>
  <c r="M1658" i="20"/>
  <c r="L1658" i="20"/>
  <c r="M1657" i="20"/>
  <c r="L1657" i="20"/>
  <c r="P1657" i="20" s="1"/>
  <c r="M1656" i="20"/>
  <c r="L1656" i="20"/>
  <c r="P1656" i="20" s="1"/>
  <c r="M1655" i="20"/>
  <c r="L1655" i="20"/>
  <c r="P1655" i="20" s="1"/>
  <c r="M1654" i="20"/>
  <c r="L1654" i="20"/>
  <c r="M1653" i="20"/>
  <c r="L1653" i="20"/>
  <c r="P1653" i="20" s="1"/>
  <c r="M1652" i="20"/>
  <c r="L1652" i="20"/>
  <c r="P1652" i="20" s="1"/>
  <c r="M1651" i="20"/>
  <c r="L1651" i="20"/>
  <c r="P1651" i="20" s="1"/>
  <c r="M1650" i="20"/>
  <c r="L1650" i="20"/>
  <c r="M1649" i="20"/>
  <c r="L1649" i="20"/>
  <c r="P1649" i="20" s="1"/>
  <c r="M1648" i="20"/>
  <c r="L1648" i="20"/>
  <c r="P1648" i="20" s="1"/>
  <c r="M1647" i="20"/>
  <c r="L1647" i="20"/>
  <c r="P1647" i="20" s="1"/>
  <c r="M1646" i="20"/>
  <c r="L1646" i="20"/>
  <c r="M1645" i="20"/>
  <c r="L1645" i="20"/>
  <c r="P1645" i="20" s="1"/>
  <c r="M1644" i="20"/>
  <c r="L1644" i="20"/>
  <c r="P1644" i="20" s="1"/>
  <c r="M1643" i="20"/>
  <c r="L1643" i="20"/>
  <c r="P1643" i="20" s="1"/>
  <c r="M1642" i="20"/>
  <c r="L1642" i="20"/>
  <c r="M1641" i="20"/>
  <c r="L1641" i="20"/>
  <c r="P1641" i="20" s="1"/>
  <c r="M1640" i="20"/>
  <c r="L1640" i="20"/>
  <c r="P1640" i="20" s="1"/>
  <c r="M1639" i="20"/>
  <c r="L1639" i="20"/>
  <c r="P1639" i="20" s="1"/>
  <c r="M1638" i="20"/>
  <c r="L1638" i="20"/>
  <c r="M1637" i="20"/>
  <c r="L1637" i="20"/>
  <c r="P1637" i="20" s="1"/>
  <c r="M1636" i="20"/>
  <c r="L1636" i="20"/>
  <c r="P1636" i="20" s="1"/>
  <c r="M1635" i="20"/>
  <c r="L1635" i="20"/>
  <c r="P1635" i="20" s="1"/>
  <c r="M1634" i="20"/>
  <c r="L1634" i="20"/>
  <c r="M1633" i="20"/>
  <c r="L1633" i="20"/>
  <c r="P1633" i="20" s="1"/>
  <c r="M1632" i="20"/>
  <c r="L1632" i="20"/>
  <c r="P1632" i="20" s="1"/>
  <c r="M1631" i="20"/>
  <c r="L1631" i="20"/>
  <c r="P1631" i="20" s="1"/>
  <c r="M1630" i="20"/>
  <c r="L1630" i="20"/>
  <c r="M1629" i="20"/>
  <c r="L1629" i="20"/>
  <c r="P1629" i="20" s="1"/>
  <c r="M1628" i="20"/>
  <c r="L1628" i="20"/>
  <c r="P1628" i="20" s="1"/>
  <c r="M1627" i="20"/>
  <c r="L1627" i="20"/>
  <c r="P1627" i="20" s="1"/>
  <c r="M1626" i="20"/>
  <c r="L1626" i="20"/>
  <c r="M1625" i="20"/>
  <c r="L1625" i="20"/>
  <c r="P1625" i="20" s="1"/>
  <c r="M1624" i="20"/>
  <c r="L1624" i="20"/>
  <c r="P1624" i="20" s="1"/>
  <c r="M1623" i="20"/>
  <c r="L1623" i="20"/>
  <c r="P1623" i="20" s="1"/>
  <c r="M1622" i="20"/>
  <c r="L1622" i="20"/>
  <c r="M1621" i="20"/>
  <c r="L1621" i="20"/>
  <c r="P1621" i="20" s="1"/>
  <c r="M1620" i="20"/>
  <c r="L1620" i="20"/>
  <c r="P1620" i="20" s="1"/>
  <c r="M1619" i="20"/>
  <c r="L1619" i="20"/>
  <c r="P1619" i="20" s="1"/>
  <c r="M1618" i="20"/>
  <c r="L1618" i="20"/>
  <c r="M1617" i="20"/>
  <c r="L1617" i="20"/>
  <c r="P1617" i="20" s="1"/>
  <c r="M1616" i="20"/>
  <c r="L1616" i="20"/>
  <c r="P1616" i="20" s="1"/>
  <c r="M1615" i="20"/>
  <c r="L1615" i="20"/>
  <c r="P1615" i="20" s="1"/>
  <c r="M1614" i="20"/>
  <c r="L1614" i="20"/>
  <c r="M1613" i="20"/>
  <c r="L1613" i="20"/>
  <c r="P1613" i="20" s="1"/>
  <c r="M1612" i="20"/>
  <c r="L1612" i="20"/>
  <c r="P1612" i="20" s="1"/>
  <c r="M1611" i="20"/>
  <c r="L1611" i="20"/>
  <c r="P1611" i="20" s="1"/>
  <c r="M1610" i="20"/>
  <c r="L1610" i="20"/>
  <c r="M1609" i="20"/>
  <c r="L1609" i="20"/>
  <c r="P1609" i="20" s="1"/>
  <c r="M1608" i="20"/>
  <c r="L1608" i="20"/>
  <c r="P1608" i="20" s="1"/>
  <c r="M1607" i="20"/>
  <c r="L1607" i="20"/>
  <c r="P1607" i="20" s="1"/>
  <c r="M1606" i="20"/>
  <c r="L1606" i="20"/>
  <c r="M1605" i="20"/>
  <c r="L1605" i="20"/>
  <c r="P1605" i="20" s="1"/>
  <c r="M1604" i="20"/>
  <c r="L1604" i="20"/>
  <c r="P1604" i="20" s="1"/>
  <c r="M1603" i="20"/>
  <c r="L1603" i="20"/>
  <c r="P1603" i="20" s="1"/>
  <c r="M1602" i="20"/>
  <c r="L1602" i="20"/>
  <c r="M1601" i="20"/>
  <c r="L1601" i="20"/>
  <c r="P1601" i="20" s="1"/>
  <c r="M1600" i="20"/>
  <c r="L1600" i="20"/>
  <c r="P1600" i="20" s="1"/>
  <c r="M1599" i="20"/>
  <c r="L1599" i="20"/>
  <c r="P1599" i="20" s="1"/>
  <c r="M1598" i="20"/>
  <c r="L1598" i="20"/>
  <c r="M1597" i="20"/>
  <c r="L1597" i="20"/>
  <c r="P1597" i="20" s="1"/>
  <c r="M1596" i="20"/>
  <c r="L1596" i="20"/>
  <c r="P1596" i="20" s="1"/>
  <c r="M1595" i="20"/>
  <c r="L1595" i="20"/>
  <c r="P1595" i="20" s="1"/>
  <c r="M1594" i="20"/>
  <c r="L1594" i="20"/>
  <c r="M1593" i="20"/>
  <c r="L1593" i="20"/>
  <c r="P1593" i="20" s="1"/>
  <c r="M1592" i="20"/>
  <c r="L1592" i="20"/>
  <c r="P1592" i="20" s="1"/>
  <c r="M1591" i="20"/>
  <c r="L1591" i="20"/>
  <c r="P1591" i="20" s="1"/>
  <c r="M1590" i="20"/>
  <c r="L1590" i="20"/>
  <c r="M1589" i="20"/>
  <c r="L1589" i="20"/>
  <c r="P1589" i="20" s="1"/>
  <c r="M1588" i="20"/>
  <c r="L1588" i="20"/>
  <c r="P1588" i="20" s="1"/>
  <c r="M1587" i="20"/>
  <c r="L1587" i="20"/>
  <c r="P1587" i="20" s="1"/>
  <c r="M1586" i="20"/>
  <c r="L1586" i="20"/>
  <c r="M1585" i="20"/>
  <c r="L1585" i="20"/>
  <c r="P1585" i="20" s="1"/>
  <c r="M1584" i="20"/>
  <c r="L1584" i="20"/>
  <c r="P1584" i="20" s="1"/>
  <c r="M1583" i="20"/>
  <c r="L1583" i="20"/>
  <c r="P1583" i="20" s="1"/>
  <c r="M1582" i="20"/>
  <c r="L1582" i="20"/>
  <c r="M1581" i="20"/>
  <c r="L1581" i="20"/>
  <c r="P1581" i="20" s="1"/>
  <c r="M1580" i="20"/>
  <c r="L1580" i="20"/>
  <c r="P1580" i="20" s="1"/>
  <c r="M1579" i="20"/>
  <c r="L1579" i="20"/>
  <c r="P1579" i="20" s="1"/>
  <c r="M1578" i="20"/>
  <c r="L1578" i="20"/>
  <c r="M1577" i="20"/>
  <c r="L1577" i="20"/>
  <c r="P1577" i="20" s="1"/>
  <c r="M1576" i="20"/>
  <c r="L1576" i="20"/>
  <c r="P1576" i="20" s="1"/>
  <c r="M1575" i="20"/>
  <c r="L1575" i="20"/>
  <c r="P1575" i="20" s="1"/>
  <c r="M1574" i="20"/>
  <c r="L1574" i="20"/>
  <c r="M1573" i="20"/>
  <c r="L1573" i="20"/>
  <c r="P1573" i="20" s="1"/>
  <c r="M1572" i="20"/>
  <c r="L1572" i="20"/>
  <c r="P1572" i="20" s="1"/>
  <c r="M1571" i="20"/>
  <c r="L1571" i="20"/>
  <c r="P1571" i="20" s="1"/>
  <c r="M1570" i="20"/>
  <c r="L1570" i="20"/>
  <c r="M1569" i="20"/>
  <c r="L1569" i="20"/>
  <c r="P1569" i="20" s="1"/>
  <c r="M1568" i="20"/>
  <c r="L1568" i="20"/>
  <c r="P1568" i="20" s="1"/>
  <c r="M1567" i="20"/>
  <c r="L1567" i="20"/>
  <c r="P1567" i="20" s="1"/>
  <c r="M1566" i="20"/>
  <c r="L1566" i="20"/>
  <c r="M1565" i="20"/>
  <c r="L1565" i="20"/>
  <c r="P1565" i="20" s="1"/>
  <c r="M1564" i="20"/>
  <c r="L1564" i="20"/>
  <c r="P1564" i="20" s="1"/>
  <c r="M1563" i="20"/>
  <c r="L1563" i="20"/>
  <c r="P1563" i="20" s="1"/>
  <c r="M1562" i="20"/>
  <c r="L1562" i="20"/>
  <c r="M1561" i="20"/>
  <c r="L1561" i="20"/>
  <c r="P1561" i="20" s="1"/>
  <c r="M1560" i="20"/>
  <c r="L1560" i="20"/>
  <c r="P1560" i="20" s="1"/>
  <c r="M1559" i="20"/>
  <c r="L1559" i="20"/>
  <c r="M1558" i="20"/>
  <c r="L1558" i="20"/>
  <c r="M1557" i="20"/>
  <c r="L1557" i="20"/>
  <c r="P1557" i="20" s="1"/>
  <c r="M1556" i="20"/>
  <c r="L1556" i="20"/>
  <c r="P1556" i="20" s="1"/>
  <c r="M1555" i="20"/>
  <c r="L1555" i="20"/>
  <c r="P1555" i="20" s="1"/>
  <c r="M1554" i="20"/>
  <c r="L1554" i="20"/>
  <c r="M1553" i="20"/>
  <c r="L1553" i="20"/>
  <c r="P1553" i="20" s="1"/>
  <c r="M1552" i="20"/>
  <c r="L1552" i="20"/>
  <c r="P1552" i="20" s="1"/>
  <c r="M1551" i="20"/>
  <c r="L1551" i="20"/>
  <c r="P1551" i="20" s="1"/>
  <c r="M1550" i="20"/>
  <c r="L1550" i="20"/>
  <c r="M1549" i="20"/>
  <c r="L1549" i="20"/>
  <c r="P1549" i="20" s="1"/>
  <c r="M1548" i="20"/>
  <c r="L1548" i="20"/>
  <c r="P1548" i="20" s="1"/>
  <c r="M1547" i="20"/>
  <c r="L1547" i="20"/>
  <c r="P1547" i="20" s="1"/>
  <c r="M1546" i="20"/>
  <c r="L1546" i="20"/>
  <c r="M1545" i="20"/>
  <c r="L1545" i="20"/>
  <c r="P1545" i="20" s="1"/>
  <c r="M1544" i="20"/>
  <c r="L1544" i="20"/>
  <c r="P1544" i="20" s="1"/>
  <c r="M1543" i="20"/>
  <c r="L1543" i="20"/>
  <c r="P1543" i="20" s="1"/>
  <c r="M1542" i="20"/>
  <c r="L1542" i="20"/>
  <c r="M1541" i="20"/>
  <c r="L1541" i="20"/>
  <c r="P1541" i="20" s="1"/>
  <c r="M1540" i="20"/>
  <c r="L1540" i="20"/>
  <c r="P1540" i="20" s="1"/>
  <c r="M1539" i="20"/>
  <c r="L1539" i="20"/>
  <c r="P1539" i="20" s="1"/>
  <c r="M1538" i="20"/>
  <c r="L1538" i="20"/>
  <c r="M1537" i="20"/>
  <c r="L1537" i="20"/>
  <c r="P1537" i="20" s="1"/>
  <c r="M1536" i="20"/>
  <c r="L1536" i="20"/>
  <c r="P1536" i="20" s="1"/>
  <c r="M1535" i="20"/>
  <c r="L1535" i="20"/>
  <c r="P1535" i="20" s="1"/>
  <c r="M1534" i="20"/>
  <c r="L1534" i="20"/>
  <c r="M1533" i="20"/>
  <c r="L1533" i="20"/>
  <c r="P1533" i="20" s="1"/>
  <c r="M1532" i="20"/>
  <c r="L1532" i="20"/>
  <c r="P1532" i="20" s="1"/>
  <c r="M1531" i="20"/>
  <c r="L1531" i="20"/>
  <c r="P1531" i="20" s="1"/>
  <c r="M1530" i="20"/>
  <c r="L1530" i="20"/>
  <c r="M1529" i="20"/>
  <c r="L1529" i="20"/>
  <c r="P1529" i="20" s="1"/>
  <c r="M1528" i="20"/>
  <c r="L1528" i="20"/>
  <c r="P1528" i="20" s="1"/>
  <c r="M1527" i="20"/>
  <c r="L1527" i="20"/>
  <c r="P1527" i="20" s="1"/>
  <c r="M1526" i="20"/>
  <c r="L1526" i="20"/>
  <c r="M1525" i="20"/>
  <c r="L1525" i="20"/>
  <c r="P1525" i="20" s="1"/>
  <c r="M1524" i="20"/>
  <c r="L1524" i="20"/>
  <c r="P1524" i="20" s="1"/>
  <c r="M1523" i="20"/>
  <c r="L1523" i="20"/>
  <c r="P1523" i="20" s="1"/>
  <c r="M1522" i="20"/>
  <c r="L1522" i="20"/>
  <c r="M1521" i="20"/>
  <c r="L1521" i="20"/>
  <c r="P1521" i="20" s="1"/>
  <c r="M1520" i="20"/>
  <c r="L1520" i="20"/>
  <c r="P1520" i="20" s="1"/>
  <c r="M1519" i="20"/>
  <c r="L1519" i="20"/>
  <c r="P1519" i="20" s="1"/>
  <c r="M1518" i="20"/>
  <c r="L1518" i="20"/>
  <c r="M1517" i="20"/>
  <c r="L1517" i="20"/>
  <c r="P1517" i="20" s="1"/>
  <c r="M1516" i="20"/>
  <c r="L1516" i="20"/>
  <c r="P1516" i="20" s="1"/>
  <c r="M1515" i="20"/>
  <c r="L1515" i="20"/>
  <c r="P1515" i="20" s="1"/>
  <c r="M1514" i="20"/>
  <c r="L1514" i="20"/>
  <c r="M1513" i="20"/>
  <c r="L1513" i="20"/>
  <c r="P1513" i="20" s="1"/>
  <c r="M1512" i="20"/>
  <c r="L1512" i="20"/>
  <c r="P1512" i="20" s="1"/>
  <c r="M1511" i="20"/>
  <c r="L1511" i="20"/>
  <c r="P1511" i="20" s="1"/>
  <c r="M1510" i="20"/>
  <c r="L1510" i="20"/>
  <c r="M1509" i="20"/>
  <c r="L1509" i="20"/>
  <c r="P1509" i="20" s="1"/>
  <c r="M1508" i="20"/>
  <c r="L1508" i="20"/>
  <c r="P1508" i="20" s="1"/>
  <c r="M1507" i="20"/>
  <c r="L1507" i="20"/>
  <c r="P1507" i="20" s="1"/>
  <c r="M1506" i="20"/>
  <c r="L1506" i="20"/>
  <c r="M1505" i="20"/>
  <c r="L1505" i="20"/>
  <c r="P1505" i="20" s="1"/>
  <c r="M1504" i="20"/>
  <c r="L1504" i="20"/>
  <c r="P1504" i="20" s="1"/>
  <c r="M1503" i="20"/>
  <c r="L1503" i="20"/>
  <c r="P1503" i="20" s="1"/>
  <c r="M1502" i="20"/>
  <c r="L1502" i="20"/>
  <c r="M1501" i="20"/>
  <c r="L1501" i="20"/>
  <c r="P1501" i="20" s="1"/>
  <c r="M1500" i="20"/>
  <c r="L1500" i="20"/>
  <c r="P1500" i="20" s="1"/>
  <c r="M1499" i="20"/>
  <c r="L1499" i="20"/>
  <c r="P1499" i="20" s="1"/>
  <c r="M1498" i="20"/>
  <c r="L1498" i="20"/>
  <c r="M1497" i="20"/>
  <c r="L1497" i="20"/>
  <c r="P1497" i="20" s="1"/>
  <c r="M1496" i="20"/>
  <c r="L1496" i="20"/>
  <c r="P1496" i="20" s="1"/>
  <c r="M1495" i="20"/>
  <c r="L1495" i="20"/>
  <c r="P1495" i="20" s="1"/>
  <c r="M1494" i="20"/>
  <c r="L1494" i="20"/>
  <c r="M1493" i="20"/>
  <c r="L1493" i="20"/>
  <c r="P1493" i="20" s="1"/>
  <c r="M1492" i="20"/>
  <c r="L1492" i="20"/>
  <c r="P1492" i="20" s="1"/>
  <c r="M1491" i="20"/>
  <c r="L1491" i="20"/>
  <c r="P1491" i="20" s="1"/>
  <c r="M1490" i="20"/>
  <c r="L1490" i="20"/>
  <c r="M1489" i="20"/>
  <c r="L1489" i="20"/>
  <c r="P1489" i="20" s="1"/>
  <c r="M1488" i="20"/>
  <c r="L1488" i="20"/>
  <c r="P1488" i="20" s="1"/>
  <c r="M1487" i="20"/>
  <c r="L1487" i="20"/>
  <c r="P1487" i="20" s="1"/>
  <c r="M1486" i="20"/>
  <c r="L1486" i="20"/>
  <c r="M1485" i="20"/>
  <c r="L1485" i="20"/>
  <c r="P1485" i="20" s="1"/>
  <c r="M1484" i="20"/>
  <c r="L1484" i="20"/>
  <c r="P1484" i="20" s="1"/>
  <c r="M1483" i="20"/>
  <c r="L1483" i="20"/>
  <c r="P1483" i="20" s="1"/>
  <c r="M1482" i="20"/>
  <c r="L1482" i="20"/>
  <c r="M1481" i="20"/>
  <c r="L1481" i="20"/>
  <c r="P1481" i="20" s="1"/>
  <c r="M1480" i="20"/>
  <c r="L1480" i="20"/>
  <c r="P1480" i="20" s="1"/>
  <c r="M1479" i="20"/>
  <c r="L1479" i="20"/>
  <c r="P1479" i="20" s="1"/>
  <c r="M1478" i="20"/>
  <c r="L1478" i="20"/>
  <c r="M1477" i="20"/>
  <c r="L1477" i="20"/>
  <c r="P1477" i="20" s="1"/>
  <c r="M1476" i="20"/>
  <c r="L1476" i="20"/>
  <c r="P1476" i="20" s="1"/>
  <c r="M1475" i="20"/>
  <c r="L1475" i="20"/>
  <c r="P1475" i="20" s="1"/>
  <c r="M1474" i="20"/>
  <c r="L1474" i="20"/>
  <c r="M1473" i="20"/>
  <c r="L1473" i="20"/>
  <c r="P1473" i="20" s="1"/>
  <c r="M1472" i="20"/>
  <c r="L1472" i="20"/>
  <c r="P1472" i="20" s="1"/>
  <c r="M1471" i="20"/>
  <c r="L1471" i="20"/>
  <c r="P1471" i="20" s="1"/>
  <c r="M1470" i="20"/>
  <c r="L1470" i="20"/>
  <c r="M1469" i="20"/>
  <c r="L1469" i="20"/>
  <c r="P1469" i="20" s="1"/>
  <c r="M1468" i="20"/>
  <c r="L1468" i="20"/>
  <c r="P1468" i="20" s="1"/>
  <c r="M1467" i="20"/>
  <c r="L1467" i="20"/>
  <c r="P1467" i="20" s="1"/>
  <c r="M1466" i="20"/>
  <c r="L1466" i="20"/>
  <c r="M1465" i="20"/>
  <c r="L1465" i="20"/>
  <c r="P1465" i="20" s="1"/>
  <c r="M1464" i="20"/>
  <c r="L1464" i="20"/>
  <c r="P1464" i="20" s="1"/>
  <c r="M1463" i="20"/>
  <c r="L1463" i="20"/>
  <c r="P1463" i="20" s="1"/>
  <c r="M1462" i="20"/>
  <c r="L1462" i="20"/>
  <c r="M1461" i="20"/>
  <c r="L1461" i="20"/>
  <c r="P1461" i="20" s="1"/>
  <c r="M1460" i="20"/>
  <c r="L1460" i="20"/>
  <c r="P1460" i="20" s="1"/>
  <c r="M1459" i="20"/>
  <c r="L1459" i="20"/>
  <c r="P1459" i="20" s="1"/>
  <c r="M1458" i="20"/>
  <c r="L1458" i="20"/>
  <c r="M1457" i="20"/>
  <c r="L1457" i="20"/>
  <c r="P1457" i="20" s="1"/>
  <c r="M1456" i="20"/>
  <c r="L1456" i="20"/>
  <c r="P1456" i="20" s="1"/>
  <c r="M1455" i="20"/>
  <c r="L1455" i="20"/>
  <c r="P1455" i="20" s="1"/>
  <c r="M1454" i="20"/>
  <c r="L1454" i="20"/>
  <c r="M1453" i="20"/>
  <c r="L1453" i="20"/>
  <c r="P1453" i="20" s="1"/>
  <c r="M1452" i="20"/>
  <c r="L1452" i="20"/>
  <c r="P1452" i="20" s="1"/>
  <c r="M1451" i="20"/>
  <c r="L1451" i="20"/>
  <c r="P1451" i="20" s="1"/>
  <c r="M1450" i="20"/>
  <c r="L1450" i="20"/>
  <c r="M1449" i="20"/>
  <c r="L1449" i="20"/>
  <c r="P1449" i="20" s="1"/>
  <c r="M1448" i="20"/>
  <c r="L1448" i="20"/>
  <c r="P1448" i="20" s="1"/>
  <c r="M1447" i="20"/>
  <c r="L1447" i="20"/>
  <c r="P1447" i="20" s="1"/>
  <c r="M1446" i="20"/>
  <c r="L1446" i="20"/>
  <c r="M1445" i="20"/>
  <c r="L1445" i="20"/>
  <c r="P1445" i="20" s="1"/>
  <c r="M1444" i="20"/>
  <c r="L1444" i="20"/>
  <c r="P1444" i="20" s="1"/>
  <c r="M1443" i="20"/>
  <c r="L1443" i="20"/>
  <c r="P1443" i="20" s="1"/>
  <c r="M1442" i="20"/>
  <c r="L1442" i="20"/>
  <c r="M1441" i="20"/>
  <c r="L1441" i="20"/>
  <c r="P1441" i="20" s="1"/>
  <c r="M1440" i="20"/>
  <c r="L1440" i="20"/>
  <c r="P1440" i="20" s="1"/>
  <c r="M1439" i="20"/>
  <c r="L1439" i="20"/>
  <c r="P1439" i="20" s="1"/>
  <c r="M1438" i="20"/>
  <c r="L1438" i="20"/>
  <c r="M1437" i="20"/>
  <c r="L1437" i="20"/>
  <c r="P1437" i="20" s="1"/>
  <c r="M1436" i="20"/>
  <c r="L1436" i="20"/>
  <c r="P1436" i="20" s="1"/>
  <c r="M1435" i="20"/>
  <c r="L1435" i="20"/>
  <c r="P1435" i="20" s="1"/>
  <c r="M1434" i="20"/>
  <c r="L1434" i="20"/>
  <c r="M1433" i="20"/>
  <c r="L1433" i="20"/>
  <c r="P1433" i="20" s="1"/>
  <c r="M1432" i="20"/>
  <c r="L1432" i="20"/>
  <c r="P1432" i="20" s="1"/>
  <c r="M1431" i="20"/>
  <c r="L1431" i="20"/>
  <c r="P1431" i="20" s="1"/>
  <c r="M1430" i="20"/>
  <c r="L1430" i="20"/>
  <c r="M1429" i="20"/>
  <c r="L1429" i="20"/>
  <c r="P1429" i="20" s="1"/>
  <c r="M1428" i="20"/>
  <c r="L1428" i="20"/>
  <c r="P1428" i="20" s="1"/>
  <c r="M1427" i="20"/>
  <c r="L1427" i="20"/>
  <c r="P1427" i="20" s="1"/>
  <c r="M1426" i="20"/>
  <c r="L1426" i="20"/>
  <c r="M1425" i="20"/>
  <c r="L1425" i="20"/>
  <c r="P1425" i="20" s="1"/>
  <c r="M1424" i="20"/>
  <c r="L1424" i="20"/>
  <c r="P1424" i="20" s="1"/>
  <c r="M1423" i="20"/>
  <c r="L1423" i="20"/>
  <c r="P1423" i="20" s="1"/>
  <c r="M1422" i="20"/>
  <c r="L1422" i="20"/>
  <c r="M1421" i="20"/>
  <c r="L1421" i="20"/>
  <c r="P1421" i="20" s="1"/>
  <c r="M1420" i="20"/>
  <c r="L1420" i="20"/>
  <c r="P1420" i="20" s="1"/>
  <c r="M1419" i="20"/>
  <c r="L1419" i="20"/>
  <c r="P1419" i="20" s="1"/>
  <c r="M1418" i="20"/>
  <c r="L1418" i="20"/>
  <c r="M1417" i="20"/>
  <c r="L1417" i="20"/>
  <c r="P1417" i="20" s="1"/>
  <c r="M1416" i="20"/>
  <c r="L1416" i="20"/>
  <c r="P1416" i="20" s="1"/>
  <c r="M1415" i="20"/>
  <c r="L1415" i="20"/>
  <c r="P1415" i="20" s="1"/>
  <c r="M1414" i="20"/>
  <c r="L1414" i="20"/>
  <c r="M1413" i="20"/>
  <c r="L1413" i="20"/>
  <c r="P1413" i="20" s="1"/>
  <c r="M1412" i="20"/>
  <c r="L1412" i="20"/>
  <c r="P1412" i="20" s="1"/>
  <c r="M1411" i="20"/>
  <c r="L1411" i="20"/>
  <c r="P1411" i="20" s="1"/>
  <c r="M1410" i="20"/>
  <c r="L1410" i="20"/>
  <c r="M1409" i="20"/>
  <c r="L1409" i="20"/>
  <c r="P1409" i="20" s="1"/>
  <c r="M1408" i="20"/>
  <c r="L1408" i="20"/>
  <c r="P1408" i="20" s="1"/>
  <c r="M1407" i="20"/>
  <c r="L1407" i="20"/>
  <c r="P1407" i="20" s="1"/>
  <c r="M1406" i="20"/>
  <c r="L1406" i="20"/>
  <c r="M1405" i="20"/>
  <c r="L1405" i="20"/>
  <c r="P1405" i="20" s="1"/>
  <c r="M1404" i="20"/>
  <c r="L1404" i="20"/>
  <c r="P1404" i="20" s="1"/>
  <c r="M1403" i="20"/>
  <c r="L1403" i="20"/>
  <c r="P1403" i="20" s="1"/>
  <c r="M1402" i="20"/>
  <c r="L1402" i="20"/>
  <c r="M1401" i="20"/>
  <c r="L1401" i="20"/>
  <c r="P1401" i="20" s="1"/>
  <c r="M1400" i="20"/>
  <c r="L1400" i="20"/>
  <c r="P1400" i="20" s="1"/>
  <c r="M1399" i="20"/>
  <c r="L1399" i="20"/>
  <c r="P1399" i="20" s="1"/>
  <c r="M1398" i="20"/>
  <c r="L1398" i="20"/>
  <c r="M1397" i="20"/>
  <c r="L1397" i="20"/>
  <c r="P1397" i="20" s="1"/>
  <c r="M1396" i="20"/>
  <c r="L1396" i="20"/>
  <c r="P1396" i="20" s="1"/>
  <c r="M1395" i="20"/>
  <c r="L1395" i="20"/>
  <c r="P1395" i="20" s="1"/>
  <c r="M1394" i="20"/>
  <c r="L1394" i="20"/>
  <c r="M1393" i="20"/>
  <c r="L1393" i="20"/>
  <c r="P1393" i="20" s="1"/>
  <c r="M1392" i="20"/>
  <c r="L1392" i="20"/>
  <c r="P1392" i="20" s="1"/>
  <c r="M1391" i="20"/>
  <c r="L1391" i="20"/>
  <c r="P1391" i="20" s="1"/>
  <c r="M1390" i="20"/>
  <c r="L1390" i="20"/>
  <c r="M1389" i="20"/>
  <c r="L1389" i="20"/>
  <c r="P1389" i="20" s="1"/>
  <c r="M1388" i="20"/>
  <c r="L1388" i="20"/>
  <c r="P1388" i="20" s="1"/>
  <c r="M1387" i="20"/>
  <c r="L1387" i="20"/>
  <c r="P1387" i="20" s="1"/>
  <c r="M1386" i="20"/>
  <c r="L1386" i="20"/>
  <c r="M1385" i="20"/>
  <c r="L1385" i="20"/>
  <c r="P1385" i="20" s="1"/>
  <c r="M1384" i="20"/>
  <c r="L1384" i="20"/>
  <c r="P1384" i="20" s="1"/>
  <c r="M1383" i="20"/>
  <c r="L1383" i="20"/>
  <c r="P1383" i="20" s="1"/>
  <c r="M1382" i="20"/>
  <c r="L1382" i="20"/>
  <c r="M1381" i="20"/>
  <c r="L1381" i="20"/>
  <c r="P1381" i="20" s="1"/>
  <c r="M1380" i="20"/>
  <c r="L1380" i="20"/>
  <c r="P1380" i="20" s="1"/>
  <c r="M1379" i="20"/>
  <c r="L1379" i="20"/>
  <c r="P1379" i="20" s="1"/>
  <c r="M1378" i="20"/>
  <c r="L1378" i="20"/>
  <c r="M1377" i="20"/>
  <c r="L1377" i="20"/>
  <c r="P1377" i="20" s="1"/>
  <c r="M1376" i="20"/>
  <c r="L1376" i="20"/>
  <c r="P1376" i="20" s="1"/>
  <c r="M1375" i="20"/>
  <c r="L1375" i="20"/>
  <c r="P1375" i="20" s="1"/>
  <c r="M1374" i="20"/>
  <c r="L1374" i="20"/>
  <c r="M1373" i="20"/>
  <c r="L1373" i="20"/>
  <c r="P1373" i="20" s="1"/>
  <c r="M1372" i="20"/>
  <c r="L1372" i="20"/>
  <c r="P1372" i="20" s="1"/>
  <c r="M1371" i="20"/>
  <c r="L1371" i="20"/>
  <c r="P1371" i="20" s="1"/>
  <c r="M1370" i="20"/>
  <c r="L1370" i="20"/>
  <c r="M1369" i="20"/>
  <c r="L1369" i="20"/>
  <c r="P1369" i="20" s="1"/>
  <c r="M1368" i="20"/>
  <c r="L1368" i="20"/>
  <c r="P1368" i="20" s="1"/>
  <c r="M1367" i="20"/>
  <c r="L1367" i="20"/>
  <c r="P1367" i="20" s="1"/>
  <c r="M1366" i="20"/>
  <c r="L1366" i="20"/>
  <c r="M1365" i="20"/>
  <c r="L1365" i="20"/>
  <c r="P1365" i="20" s="1"/>
  <c r="M1364" i="20"/>
  <c r="L1364" i="20"/>
  <c r="P1364" i="20" s="1"/>
  <c r="M1363" i="20"/>
  <c r="L1363" i="20"/>
  <c r="P1363" i="20" s="1"/>
  <c r="M1362" i="20"/>
  <c r="L1362" i="20"/>
  <c r="M1361" i="20"/>
  <c r="L1361" i="20"/>
  <c r="P1361" i="20" s="1"/>
  <c r="M1360" i="20"/>
  <c r="L1360" i="20"/>
  <c r="P1360" i="20" s="1"/>
  <c r="M1359" i="20"/>
  <c r="L1359" i="20"/>
  <c r="P1359" i="20" s="1"/>
  <c r="M1358" i="20"/>
  <c r="L1358" i="20"/>
  <c r="M1357" i="20"/>
  <c r="L1357" i="20"/>
  <c r="P1357" i="20" s="1"/>
  <c r="M1356" i="20"/>
  <c r="L1356" i="20"/>
  <c r="P1356" i="20" s="1"/>
  <c r="M1355" i="20"/>
  <c r="L1355" i="20"/>
  <c r="P1355" i="20" s="1"/>
  <c r="M1354" i="20"/>
  <c r="L1354" i="20"/>
  <c r="M1353" i="20"/>
  <c r="L1353" i="20"/>
  <c r="P1353" i="20" s="1"/>
  <c r="M1352" i="20"/>
  <c r="L1352" i="20"/>
  <c r="P1352" i="20" s="1"/>
  <c r="M1351" i="20"/>
  <c r="L1351" i="20"/>
  <c r="P1351" i="20" s="1"/>
  <c r="M1350" i="20"/>
  <c r="L1350" i="20"/>
  <c r="M1349" i="20"/>
  <c r="L1349" i="20"/>
  <c r="P1349" i="20" s="1"/>
  <c r="M1348" i="20"/>
  <c r="L1348" i="20"/>
  <c r="P1348" i="20" s="1"/>
  <c r="M1347" i="20"/>
  <c r="L1347" i="20"/>
  <c r="P1347" i="20" s="1"/>
  <c r="M1346" i="20"/>
  <c r="L1346" i="20"/>
  <c r="M1345" i="20"/>
  <c r="L1345" i="20"/>
  <c r="P1345" i="20" s="1"/>
  <c r="M1344" i="20"/>
  <c r="L1344" i="20"/>
  <c r="P1344" i="20" s="1"/>
  <c r="M1343" i="20"/>
  <c r="L1343" i="20"/>
  <c r="P1343" i="20" s="1"/>
  <c r="M1342" i="20"/>
  <c r="L1342" i="20"/>
  <c r="M1341" i="20"/>
  <c r="L1341" i="20"/>
  <c r="P1341" i="20" s="1"/>
  <c r="M1340" i="20"/>
  <c r="L1340" i="20"/>
  <c r="P1340" i="20" s="1"/>
  <c r="M1339" i="20"/>
  <c r="L1339" i="20"/>
  <c r="P1339" i="20" s="1"/>
  <c r="M1338" i="20"/>
  <c r="L1338" i="20"/>
  <c r="M1337" i="20"/>
  <c r="L1337" i="20"/>
  <c r="P1337" i="20" s="1"/>
  <c r="M1336" i="20"/>
  <c r="L1336" i="20"/>
  <c r="P1336" i="20" s="1"/>
  <c r="M1335" i="20"/>
  <c r="L1335" i="20"/>
  <c r="P1335" i="20" s="1"/>
  <c r="M1334" i="20"/>
  <c r="L1334" i="20"/>
  <c r="M1333" i="20"/>
  <c r="L1333" i="20"/>
  <c r="P1333" i="20" s="1"/>
  <c r="M1332" i="20"/>
  <c r="L1332" i="20"/>
  <c r="P1332" i="20" s="1"/>
  <c r="M1331" i="20"/>
  <c r="L1331" i="20"/>
  <c r="P1331" i="20" s="1"/>
  <c r="M1330" i="20"/>
  <c r="L1330" i="20"/>
  <c r="M1329" i="20"/>
  <c r="L1329" i="20"/>
  <c r="P1329" i="20" s="1"/>
  <c r="M1328" i="20"/>
  <c r="L1328" i="20"/>
  <c r="P1328" i="20" s="1"/>
  <c r="M1327" i="20"/>
  <c r="L1327" i="20"/>
  <c r="P1327" i="20" s="1"/>
  <c r="M1326" i="20"/>
  <c r="L1326" i="20"/>
  <c r="M1325" i="20"/>
  <c r="L1325" i="20"/>
  <c r="P1325" i="20" s="1"/>
  <c r="M1324" i="20"/>
  <c r="L1324" i="20"/>
  <c r="P1324" i="20" s="1"/>
  <c r="M1323" i="20"/>
  <c r="L1323" i="20"/>
  <c r="P1323" i="20" s="1"/>
  <c r="M1322" i="20"/>
  <c r="L1322" i="20"/>
  <c r="M1321" i="20"/>
  <c r="L1321" i="20"/>
  <c r="P1321" i="20" s="1"/>
  <c r="M1320" i="20"/>
  <c r="L1320" i="20"/>
  <c r="P1320" i="20" s="1"/>
  <c r="M1319" i="20"/>
  <c r="L1319" i="20"/>
  <c r="P1319" i="20" s="1"/>
  <c r="M1318" i="20"/>
  <c r="L1318" i="20"/>
  <c r="M1317" i="20"/>
  <c r="L1317" i="20"/>
  <c r="P1317" i="20" s="1"/>
  <c r="M1316" i="20"/>
  <c r="L1316" i="20"/>
  <c r="P1316" i="20" s="1"/>
  <c r="M1315" i="20"/>
  <c r="L1315" i="20"/>
  <c r="P1315" i="20" s="1"/>
  <c r="M1314" i="20"/>
  <c r="L1314" i="20"/>
  <c r="M1313" i="20"/>
  <c r="L1313" i="20"/>
  <c r="P1313" i="20" s="1"/>
  <c r="M1312" i="20"/>
  <c r="L1312" i="20"/>
  <c r="P1312" i="20" s="1"/>
  <c r="M1311" i="20"/>
  <c r="L1311" i="20"/>
  <c r="P1311" i="20" s="1"/>
  <c r="M1310" i="20"/>
  <c r="L1310" i="20"/>
  <c r="M1309" i="20"/>
  <c r="L1309" i="20"/>
  <c r="P1309" i="20" s="1"/>
  <c r="M1308" i="20"/>
  <c r="L1308" i="20"/>
  <c r="P1308" i="20" s="1"/>
  <c r="M1307" i="20"/>
  <c r="L1307" i="20"/>
  <c r="P1307" i="20" s="1"/>
  <c r="M1306" i="20"/>
  <c r="L1306" i="20"/>
  <c r="M1305" i="20"/>
  <c r="L1305" i="20"/>
  <c r="P1305" i="20" s="1"/>
  <c r="M1304" i="20"/>
  <c r="L1304" i="20"/>
  <c r="P1304" i="20" s="1"/>
  <c r="M1303" i="20"/>
  <c r="L1303" i="20"/>
  <c r="P1303" i="20" s="1"/>
  <c r="M1302" i="20"/>
  <c r="L1302" i="20"/>
  <c r="M1301" i="20"/>
  <c r="L1301" i="20"/>
  <c r="P1301" i="20" s="1"/>
  <c r="M1300" i="20"/>
  <c r="L1300" i="20"/>
  <c r="P1300" i="20" s="1"/>
  <c r="M1299" i="20"/>
  <c r="L1299" i="20"/>
  <c r="P1299" i="20" s="1"/>
  <c r="M1298" i="20"/>
  <c r="L1298" i="20"/>
  <c r="M1297" i="20"/>
  <c r="L1297" i="20"/>
  <c r="P1297" i="20" s="1"/>
  <c r="M1296" i="20"/>
  <c r="L1296" i="20"/>
  <c r="P1296" i="20" s="1"/>
  <c r="M1295" i="20"/>
  <c r="L1295" i="20"/>
  <c r="P1295" i="20" s="1"/>
  <c r="M1294" i="20"/>
  <c r="L1294" i="20"/>
  <c r="M1293" i="20"/>
  <c r="L1293" i="20"/>
  <c r="P1293" i="20" s="1"/>
  <c r="M1292" i="20"/>
  <c r="L1292" i="20"/>
  <c r="P1292" i="20" s="1"/>
  <c r="M1291" i="20"/>
  <c r="L1291" i="20"/>
  <c r="P1291" i="20" s="1"/>
  <c r="M1290" i="20"/>
  <c r="L1290" i="20"/>
  <c r="M1289" i="20"/>
  <c r="L1289" i="20"/>
  <c r="P1289" i="20" s="1"/>
  <c r="M1288" i="20"/>
  <c r="L1288" i="20"/>
  <c r="P1288" i="20" s="1"/>
  <c r="M1287" i="20"/>
  <c r="L1287" i="20"/>
  <c r="P1287" i="20" s="1"/>
  <c r="M1286" i="20"/>
  <c r="L1286" i="20"/>
  <c r="M1285" i="20"/>
  <c r="L1285" i="20"/>
  <c r="P1285" i="20" s="1"/>
  <c r="M1284" i="20"/>
  <c r="L1284" i="20"/>
  <c r="P1284" i="20" s="1"/>
  <c r="M1283" i="20"/>
  <c r="L1283" i="20"/>
  <c r="P1283" i="20" s="1"/>
  <c r="M1282" i="20"/>
  <c r="L1282" i="20"/>
  <c r="M1281" i="20"/>
  <c r="L1281" i="20"/>
  <c r="P1281" i="20" s="1"/>
  <c r="M1280" i="20"/>
  <c r="L1280" i="20"/>
  <c r="P1280" i="20" s="1"/>
  <c r="M1279" i="20"/>
  <c r="L1279" i="20"/>
  <c r="P1279" i="20" s="1"/>
  <c r="M1278" i="20"/>
  <c r="L1278" i="20"/>
  <c r="M1277" i="20"/>
  <c r="L1277" i="20"/>
  <c r="P1277" i="20" s="1"/>
  <c r="M1276" i="20"/>
  <c r="L1276" i="20"/>
  <c r="P1276" i="20" s="1"/>
  <c r="M1275" i="20"/>
  <c r="L1275" i="20"/>
  <c r="P1275" i="20" s="1"/>
  <c r="M1274" i="20"/>
  <c r="L1274" i="20"/>
  <c r="M1273" i="20"/>
  <c r="L1273" i="20"/>
  <c r="P1273" i="20" s="1"/>
  <c r="M1272" i="20"/>
  <c r="L1272" i="20"/>
  <c r="P1272" i="20" s="1"/>
  <c r="M1271" i="20"/>
  <c r="L1271" i="20"/>
  <c r="P1271" i="20" s="1"/>
  <c r="M1270" i="20"/>
  <c r="L1270" i="20"/>
  <c r="M1269" i="20"/>
  <c r="L1269" i="20"/>
  <c r="P1269" i="20" s="1"/>
  <c r="M1268" i="20"/>
  <c r="L1268" i="20"/>
  <c r="P1268" i="20" s="1"/>
  <c r="M1267" i="20"/>
  <c r="L1267" i="20"/>
  <c r="P1267" i="20" s="1"/>
  <c r="M1266" i="20"/>
  <c r="L1266" i="20"/>
  <c r="M1265" i="20"/>
  <c r="L1265" i="20"/>
  <c r="P1265" i="20" s="1"/>
  <c r="M1264" i="20"/>
  <c r="L1264" i="20"/>
  <c r="P1264" i="20" s="1"/>
  <c r="M1263" i="20"/>
  <c r="L1263" i="20"/>
  <c r="P1263" i="20" s="1"/>
  <c r="M1262" i="20"/>
  <c r="L1262" i="20"/>
  <c r="M1261" i="20"/>
  <c r="L1261" i="20"/>
  <c r="P1261" i="20" s="1"/>
  <c r="M1260" i="20"/>
  <c r="L1260" i="20"/>
  <c r="P1260" i="20" s="1"/>
  <c r="M1259" i="20"/>
  <c r="L1259" i="20"/>
  <c r="P1259" i="20" s="1"/>
  <c r="M1258" i="20"/>
  <c r="L1258" i="20"/>
  <c r="M1257" i="20"/>
  <c r="L1257" i="20"/>
  <c r="P1257" i="20" s="1"/>
  <c r="M1256" i="20"/>
  <c r="L1256" i="20"/>
  <c r="P1256" i="20" s="1"/>
  <c r="M1255" i="20"/>
  <c r="L1255" i="20"/>
  <c r="P1255" i="20" s="1"/>
  <c r="M1254" i="20"/>
  <c r="L1254" i="20"/>
  <c r="M1253" i="20"/>
  <c r="L1253" i="20"/>
  <c r="P1253" i="20" s="1"/>
  <c r="M1252" i="20"/>
  <c r="L1252" i="20"/>
  <c r="P1252" i="20" s="1"/>
  <c r="M1251" i="20"/>
  <c r="L1251" i="20"/>
  <c r="P1251" i="20" s="1"/>
  <c r="M1250" i="20"/>
  <c r="L1250" i="20"/>
  <c r="M1249" i="20"/>
  <c r="L1249" i="20"/>
  <c r="P1249" i="20" s="1"/>
  <c r="M1248" i="20"/>
  <c r="L1248" i="20"/>
  <c r="P1248" i="20" s="1"/>
  <c r="M1247" i="20"/>
  <c r="L1247" i="20"/>
  <c r="P1247" i="20" s="1"/>
  <c r="M1246" i="20"/>
  <c r="L1246" i="20"/>
  <c r="M1245" i="20"/>
  <c r="L1245" i="20"/>
  <c r="P1245" i="20" s="1"/>
  <c r="M1244" i="20"/>
  <c r="L1244" i="20"/>
  <c r="P1244" i="20" s="1"/>
  <c r="M1243" i="20"/>
  <c r="L1243" i="20"/>
  <c r="P1243" i="20" s="1"/>
  <c r="M1242" i="20"/>
  <c r="L1242" i="20"/>
  <c r="M1241" i="20"/>
  <c r="L1241" i="20"/>
  <c r="P1241" i="20" s="1"/>
  <c r="M1240" i="20"/>
  <c r="L1240" i="20"/>
  <c r="P1240" i="20" s="1"/>
  <c r="M1239" i="20"/>
  <c r="L1239" i="20"/>
  <c r="P1239" i="20" s="1"/>
  <c r="M1238" i="20"/>
  <c r="L1238" i="20"/>
  <c r="M1237" i="20"/>
  <c r="L1237" i="20"/>
  <c r="P1237" i="20" s="1"/>
  <c r="M1236" i="20"/>
  <c r="L1236" i="20"/>
  <c r="P1236" i="20" s="1"/>
  <c r="M1235" i="20"/>
  <c r="L1235" i="20"/>
  <c r="P1235" i="20" s="1"/>
  <c r="M1234" i="20"/>
  <c r="L1234" i="20"/>
  <c r="M1233" i="20"/>
  <c r="L1233" i="20"/>
  <c r="P1233" i="20" s="1"/>
  <c r="M1232" i="20"/>
  <c r="L1232" i="20"/>
  <c r="P1232" i="20" s="1"/>
  <c r="M1231" i="20"/>
  <c r="L1231" i="20"/>
  <c r="P1231" i="20" s="1"/>
  <c r="M1230" i="20"/>
  <c r="L1230" i="20"/>
  <c r="M1229" i="20"/>
  <c r="L1229" i="20"/>
  <c r="P1229" i="20" s="1"/>
  <c r="M1228" i="20"/>
  <c r="L1228" i="20"/>
  <c r="P1228" i="20" s="1"/>
  <c r="M1227" i="20"/>
  <c r="L1227" i="20"/>
  <c r="P1227" i="20" s="1"/>
  <c r="M1226" i="20"/>
  <c r="L1226" i="20"/>
  <c r="M1225" i="20"/>
  <c r="L1225" i="20"/>
  <c r="P1225" i="20" s="1"/>
  <c r="M1224" i="20"/>
  <c r="L1224" i="20"/>
  <c r="P1224" i="20" s="1"/>
  <c r="M1223" i="20"/>
  <c r="L1223" i="20"/>
  <c r="P1223" i="20" s="1"/>
  <c r="M1222" i="20"/>
  <c r="L1222" i="20"/>
  <c r="M1221" i="20"/>
  <c r="L1221" i="20"/>
  <c r="P1221" i="20" s="1"/>
  <c r="M1220" i="20"/>
  <c r="L1220" i="20"/>
  <c r="P1220" i="20" s="1"/>
  <c r="M1219" i="20"/>
  <c r="L1219" i="20"/>
  <c r="P1219" i="20" s="1"/>
  <c r="M1218" i="20"/>
  <c r="L1218" i="20"/>
  <c r="M1217" i="20"/>
  <c r="L1217" i="20"/>
  <c r="P1217" i="20" s="1"/>
  <c r="M1216" i="20"/>
  <c r="L1216" i="20"/>
  <c r="P1216" i="20" s="1"/>
  <c r="M1215" i="20"/>
  <c r="L1215" i="20"/>
  <c r="P1215" i="20" s="1"/>
  <c r="M1214" i="20"/>
  <c r="L1214" i="20"/>
  <c r="M1213" i="20"/>
  <c r="L1213" i="20"/>
  <c r="P1213" i="20" s="1"/>
  <c r="M1212" i="20"/>
  <c r="L1212" i="20"/>
  <c r="P1212" i="20" s="1"/>
  <c r="M1211" i="20"/>
  <c r="L1211" i="20"/>
  <c r="P1211" i="20" s="1"/>
  <c r="M1210" i="20"/>
  <c r="L1210" i="20"/>
  <c r="M1209" i="20"/>
  <c r="L1209" i="20"/>
  <c r="P1209" i="20" s="1"/>
  <c r="M1208" i="20"/>
  <c r="L1208" i="20"/>
  <c r="P1208" i="20" s="1"/>
  <c r="M1207" i="20"/>
  <c r="L1207" i="20"/>
  <c r="P1207" i="20" s="1"/>
  <c r="M1206" i="20"/>
  <c r="L1206" i="20"/>
  <c r="M1205" i="20"/>
  <c r="L1205" i="20"/>
  <c r="P1205" i="20" s="1"/>
  <c r="M1204" i="20"/>
  <c r="L1204" i="20"/>
  <c r="P1204" i="20" s="1"/>
  <c r="M1203" i="20"/>
  <c r="L1203" i="20"/>
  <c r="P1203" i="20" s="1"/>
  <c r="M1202" i="20"/>
  <c r="L1202" i="20"/>
  <c r="M1201" i="20"/>
  <c r="L1201" i="20"/>
  <c r="P1201" i="20" s="1"/>
  <c r="M1200" i="20"/>
  <c r="L1200" i="20"/>
  <c r="P1200" i="20" s="1"/>
  <c r="M1199" i="20"/>
  <c r="L1199" i="20"/>
  <c r="P1199" i="20" s="1"/>
  <c r="M1198" i="20"/>
  <c r="L1198" i="20"/>
  <c r="M1197" i="20"/>
  <c r="L1197" i="20"/>
  <c r="P1197" i="20" s="1"/>
  <c r="M1196" i="20"/>
  <c r="L1196" i="20"/>
  <c r="P1196" i="20" s="1"/>
  <c r="M1195" i="20"/>
  <c r="L1195" i="20"/>
  <c r="P1195" i="20" s="1"/>
  <c r="M1194" i="20"/>
  <c r="L1194" i="20"/>
  <c r="M1193" i="20"/>
  <c r="L1193" i="20"/>
  <c r="P1193" i="20" s="1"/>
  <c r="M1192" i="20"/>
  <c r="L1192" i="20"/>
  <c r="P1192" i="20" s="1"/>
  <c r="M1191" i="20"/>
  <c r="L1191" i="20"/>
  <c r="P1191" i="20" s="1"/>
  <c r="M1190" i="20"/>
  <c r="L1190" i="20"/>
  <c r="M1189" i="20"/>
  <c r="L1189" i="20"/>
  <c r="P1189" i="20" s="1"/>
  <c r="M1188" i="20"/>
  <c r="L1188" i="20"/>
  <c r="P1188" i="20" s="1"/>
  <c r="M1187" i="20"/>
  <c r="L1187" i="20"/>
  <c r="P1187" i="20" s="1"/>
  <c r="M1186" i="20"/>
  <c r="L1186" i="20"/>
  <c r="M1185" i="20"/>
  <c r="L1185" i="20"/>
  <c r="P1185" i="20" s="1"/>
  <c r="M1184" i="20"/>
  <c r="L1184" i="20"/>
  <c r="P1184" i="20" s="1"/>
  <c r="M1183" i="20"/>
  <c r="L1183" i="20"/>
  <c r="P1183" i="20" s="1"/>
  <c r="M1182" i="20"/>
  <c r="L1182" i="20"/>
  <c r="M1181" i="20"/>
  <c r="L1181" i="20"/>
  <c r="P1181" i="20" s="1"/>
  <c r="M1180" i="20"/>
  <c r="L1180" i="20"/>
  <c r="P1180" i="20" s="1"/>
  <c r="M1179" i="20"/>
  <c r="L1179" i="20"/>
  <c r="P1179" i="20" s="1"/>
  <c r="M1178" i="20"/>
  <c r="L1178" i="20"/>
  <c r="M1177" i="20"/>
  <c r="L1177" i="20"/>
  <c r="P1177" i="20" s="1"/>
  <c r="M1176" i="20"/>
  <c r="L1176" i="20"/>
  <c r="P1176" i="20" s="1"/>
  <c r="M1175" i="20"/>
  <c r="L1175" i="20"/>
  <c r="P1175" i="20" s="1"/>
  <c r="M1174" i="20"/>
  <c r="L1174" i="20"/>
  <c r="M1173" i="20"/>
  <c r="L1173" i="20"/>
  <c r="P1173" i="20" s="1"/>
  <c r="M1172" i="20"/>
  <c r="L1172" i="20"/>
  <c r="P1172" i="20" s="1"/>
  <c r="M1171" i="20"/>
  <c r="L1171" i="20"/>
  <c r="P1171" i="20" s="1"/>
  <c r="M1170" i="20"/>
  <c r="L1170" i="20"/>
  <c r="M1169" i="20"/>
  <c r="L1169" i="20"/>
  <c r="P1169" i="20" s="1"/>
  <c r="M1168" i="20"/>
  <c r="L1168" i="20"/>
  <c r="P1168" i="20" s="1"/>
  <c r="M1167" i="20"/>
  <c r="L1167" i="20"/>
  <c r="P1167" i="20" s="1"/>
  <c r="M1166" i="20"/>
  <c r="L1166" i="20"/>
  <c r="M1165" i="20"/>
  <c r="L1165" i="20"/>
  <c r="P1165" i="20" s="1"/>
  <c r="M1164" i="20"/>
  <c r="L1164" i="20"/>
  <c r="P1164" i="20" s="1"/>
  <c r="M1163" i="20"/>
  <c r="L1163" i="20"/>
  <c r="P1163" i="20" s="1"/>
  <c r="M1162" i="20"/>
  <c r="L1162" i="20"/>
  <c r="M1161" i="20"/>
  <c r="L1161" i="20"/>
  <c r="P1161" i="20" s="1"/>
  <c r="M1160" i="20"/>
  <c r="L1160" i="20"/>
  <c r="P1160" i="20" s="1"/>
  <c r="M1159" i="20"/>
  <c r="L1159" i="20"/>
  <c r="P1159" i="20" s="1"/>
  <c r="M1158" i="20"/>
  <c r="L1158" i="20"/>
  <c r="M1157" i="20"/>
  <c r="L1157" i="20"/>
  <c r="P1157" i="20" s="1"/>
  <c r="M1156" i="20"/>
  <c r="L1156" i="20"/>
  <c r="P1156" i="20" s="1"/>
  <c r="M1155" i="20"/>
  <c r="L1155" i="20"/>
  <c r="P1155" i="20" s="1"/>
  <c r="M1154" i="20"/>
  <c r="L1154" i="20"/>
  <c r="M1153" i="20"/>
  <c r="L1153" i="20"/>
  <c r="P1153" i="20" s="1"/>
  <c r="M1152" i="20"/>
  <c r="L1152" i="20"/>
  <c r="P1152" i="20" s="1"/>
  <c r="M1151" i="20"/>
  <c r="L1151" i="20"/>
  <c r="P1151" i="20" s="1"/>
  <c r="M1150" i="20"/>
  <c r="L1150" i="20"/>
  <c r="M1149" i="20"/>
  <c r="L1149" i="20"/>
  <c r="P1149" i="20" s="1"/>
  <c r="M1148" i="20"/>
  <c r="L1148" i="20"/>
  <c r="P1148" i="20" s="1"/>
  <c r="M1147" i="20"/>
  <c r="L1147" i="20"/>
  <c r="P1147" i="20" s="1"/>
  <c r="M1146" i="20"/>
  <c r="L1146" i="20"/>
  <c r="M1145" i="20"/>
  <c r="L1145" i="20"/>
  <c r="P1145" i="20" s="1"/>
  <c r="M1144" i="20"/>
  <c r="L1144" i="20"/>
  <c r="P1144" i="20" s="1"/>
  <c r="M1143" i="20"/>
  <c r="L1143" i="20"/>
  <c r="P1143" i="20" s="1"/>
  <c r="M1142" i="20"/>
  <c r="L1142" i="20"/>
  <c r="M1141" i="20"/>
  <c r="L1141" i="20"/>
  <c r="P1141" i="20" s="1"/>
  <c r="M1140" i="20"/>
  <c r="L1140" i="20"/>
  <c r="P1140" i="20" s="1"/>
  <c r="M1139" i="20"/>
  <c r="L1139" i="20"/>
  <c r="P1139" i="20" s="1"/>
  <c r="M1138" i="20"/>
  <c r="L1138" i="20"/>
  <c r="M1137" i="20"/>
  <c r="L1137" i="20"/>
  <c r="P1137" i="20" s="1"/>
  <c r="M1136" i="20"/>
  <c r="L1136" i="20"/>
  <c r="P1136" i="20" s="1"/>
  <c r="M1135" i="20"/>
  <c r="L1135" i="20"/>
  <c r="P1135" i="20" s="1"/>
  <c r="M1134" i="20"/>
  <c r="L1134" i="20"/>
  <c r="M1133" i="20"/>
  <c r="L1133" i="20"/>
  <c r="P1133" i="20" s="1"/>
  <c r="M1132" i="20"/>
  <c r="L1132" i="20"/>
  <c r="P1132" i="20" s="1"/>
  <c r="M1131" i="20"/>
  <c r="L1131" i="20"/>
  <c r="P1131" i="20" s="1"/>
  <c r="M1130" i="20"/>
  <c r="L1130" i="20"/>
  <c r="M1129" i="20"/>
  <c r="L1129" i="20"/>
  <c r="P1129" i="20" s="1"/>
  <c r="M1128" i="20"/>
  <c r="L1128" i="20"/>
  <c r="P1128" i="20" s="1"/>
  <c r="M1127" i="20"/>
  <c r="L1127" i="20"/>
  <c r="P1127" i="20" s="1"/>
  <c r="M1126" i="20"/>
  <c r="L1126" i="20"/>
  <c r="M1125" i="20"/>
  <c r="L1125" i="20"/>
  <c r="P1125" i="20" s="1"/>
  <c r="M1124" i="20"/>
  <c r="L1124" i="20"/>
  <c r="P1124" i="20" s="1"/>
  <c r="M1123" i="20"/>
  <c r="L1123" i="20"/>
  <c r="P1123" i="20" s="1"/>
  <c r="M1122" i="20"/>
  <c r="L1122" i="20"/>
  <c r="M1121" i="20"/>
  <c r="L1121" i="20"/>
  <c r="P1121" i="20" s="1"/>
  <c r="M1120" i="20"/>
  <c r="L1120" i="20"/>
  <c r="P1120" i="20" s="1"/>
  <c r="M1119" i="20"/>
  <c r="L1119" i="20"/>
  <c r="P1119" i="20" s="1"/>
  <c r="M1118" i="20"/>
  <c r="L1118" i="20"/>
  <c r="M1117" i="20"/>
  <c r="L1117" i="20"/>
  <c r="P1117" i="20" s="1"/>
  <c r="M1116" i="20"/>
  <c r="L1116" i="20"/>
  <c r="P1116" i="20" s="1"/>
  <c r="M1115" i="20"/>
  <c r="L1115" i="20"/>
  <c r="P1115" i="20" s="1"/>
  <c r="M1114" i="20"/>
  <c r="L1114" i="20"/>
  <c r="M1113" i="20"/>
  <c r="L1113" i="20"/>
  <c r="P1113" i="20" s="1"/>
  <c r="M1112" i="20"/>
  <c r="L1112" i="20"/>
  <c r="P1112" i="20" s="1"/>
  <c r="M1111" i="20"/>
  <c r="L1111" i="20"/>
  <c r="P1111" i="20" s="1"/>
  <c r="M1110" i="20"/>
  <c r="L1110" i="20"/>
  <c r="M1109" i="20"/>
  <c r="L1109" i="20"/>
  <c r="P1109" i="20" s="1"/>
  <c r="M1108" i="20"/>
  <c r="L1108" i="20"/>
  <c r="P1108" i="20" s="1"/>
  <c r="M1107" i="20"/>
  <c r="L1107" i="20"/>
  <c r="P1107" i="20" s="1"/>
  <c r="M1106" i="20"/>
  <c r="L1106" i="20"/>
  <c r="M1105" i="20"/>
  <c r="L1105" i="20"/>
  <c r="P1105" i="20" s="1"/>
  <c r="M1104" i="20"/>
  <c r="L1104" i="20"/>
  <c r="P1104" i="20" s="1"/>
  <c r="M1103" i="20"/>
  <c r="L1103" i="20"/>
  <c r="P1103" i="20" s="1"/>
  <c r="M1102" i="20"/>
  <c r="L1102" i="20"/>
  <c r="M1101" i="20"/>
  <c r="L1101" i="20"/>
  <c r="P1101" i="20" s="1"/>
  <c r="M1100" i="20"/>
  <c r="L1100" i="20"/>
  <c r="P1100" i="20" s="1"/>
  <c r="M1099" i="20"/>
  <c r="L1099" i="20"/>
  <c r="P1099" i="20" s="1"/>
  <c r="M1098" i="20"/>
  <c r="L1098" i="20"/>
  <c r="M1097" i="20"/>
  <c r="L1097" i="20"/>
  <c r="P1097" i="20" s="1"/>
  <c r="M1096" i="20"/>
  <c r="L1096" i="20"/>
  <c r="P1096" i="20" s="1"/>
  <c r="M1095" i="20"/>
  <c r="L1095" i="20"/>
  <c r="P1095" i="20" s="1"/>
  <c r="M1094" i="20"/>
  <c r="L1094" i="20"/>
  <c r="M1093" i="20"/>
  <c r="L1093" i="20"/>
  <c r="P1093" i="20" s="1"/>
  <c r="M1092" i="20"/>
  <c r="L1092" i="20"/>
  <c r="P1092" i="20" s="1"/>
  <c r="M1091" i="20"/>
  <c r="L1091" i="20"/>
  <c r="P1091" i="20" s="1"/>
  <c r="M1090" i="20"/>
  <c r="L1090" i="20"/>
  <c r="M1089" i="20"/>
  <c r="L1089" i="20"/>
  <c r="P1089" i="20" s="1"/>
  <c r="M1088" i="20"/>
  <c r="L1088" i="20"/>
  <c r="P1088" i="20" s="1"/>
  <c r="M1087" i="20"/>
  <c r="L1087" i="20"/>
  <c r="P1087" i="20" s="1"/>
  <c r="M1086" i="20"/>
  <c r="L1086" i="20"/>
  <c r="M1085" i="20"/>
  <c r="L1085" i="20"/>
  <c r="P1085" i="20" s="1"/>
  <c r="M1084" i="20"/>
  <c r="L1084" i="20"/>
  <c r="P1084" i="20" s="1"/>
  <c r="M1083" i="20"/>
  <c r="L1083" i="20"/>
  <c r="P1083" i="20" s="1"/>
  <c r="M1082" i="20"/>
  <c r="L1082" i="20"/>
  <c r="M1081" i="20"/>
  <c r="L1081" i="20"/>
  <c r="P1081" i="20" s="1"/>
  <c r="M1080" i="20"/>
  <c r="L1080" i="20"/>
  <c r="P1080" i="20" s="1"/>
  <c r="M1079" i="20"/>
  <c r="L1079" i="20"/>
  <c r="P1079" i="20" s="1"/>
  <c r="M1078" i="20"/>
  <c r="L1078" i="20"/>
  <c r="M1077" i="20"/>
  <c r="L1077" i="20"/>
  <c r="P1077" i="20" s="1"/>
  <c r="M1076" i="20"/>
  <c r="L1076" i="20"/>
  <c r="P1076" i="20" s="1"/>
  <c r="M1075" i="20"/>
  <c r="L1075" i="20"/>
  <c r="P1075" i="20" s="1"/>
  <c r="M1074" i="20"/>
  <c r="L1074" i="20"/>
  <c r="M1073" i="20"/>
  <c r="L1073" i="20"/>
  <c r="P1073" i="20" s="1"/>
  <c r="M1072" i="20"/>
  <c r="L1072" i="20"/>
  <c r="P1072" i="20" s="1"/>
  <c r="M1071" i="20"/>
  <c r="L1071" i="20"/>
  <c r="P1071" i="20" s="1"/>
  <c r="M1070" i="20"/>
  <c r="L1070" i="20"/>
  <c r="M1069" i="20"/>
  <c r="L1069" i="20"/>
  <c r="P1069" i="20" s="1"/>
  <c r="M1068" i="20"/>
  <c r="L1068" i="20"/>
  <c r="P1068" i="20" s="1"/>
  <c r="M1067" i="20"/>
  <c r="L1067" i="20"/>
  <c r="P1067" i="20" s="1"/>
  <c r="M1066" i="20"/>
  <c r="L1066" i="20"/>
  <c r="M1065" i="20"/>
  <c r="L1065" i="20"/>
  <c r="P1065" i="20" s="1"/>
  <c r="M1064" i="20"/>
  <c r="L1064" i="20"/>
  <c r="P1064" i="20" s="1"/>
  <c r="M1063" i="20"/>
  <c r="L1063" i="20"/>
  <c r="P1063" i="20" s="1"/>
  <c r="M1062" i="20"/>
  <c r="L1062" i="20"/>
  <c r="M1061" i="20"/>
  <c r="L1061" i="20"/>
  <c r="P1061" i="20" s="1"/>
  <c r="M1060" i="20"/>
  <c r="L1060" i="20"/>
  <c r="P1060" i="20" s="1"/>
  <c r="M1059" i="20"/>
  <c r="L1059" i="20"/>
  <c r="P1059" i="20" s="1"/>
  <c r="M1058" i="20"/>
  <c r="L1058" i="20"/>
  <c r="M1057" i="20"/>
  <c r="L1057" i="20"/>
  <c r="P1057" i="20" s="1"/>
  <c r="M1056" i="20"/>
  <c r="L1056" i="20"/>
  <c r="P1056" i="20" s="1"/>
  <c r="M1055" i="20"/>
  <c r="L1055" i="20"/>
  <c r="P1055" i="20" s="1"/>
  <c r="M1054" i="20"/>
  <c r="L1054" i="20"/>
  <c r="M1053" i="20"/>
  <c r="L1053" i="20"/>
  <c r="P1053" i="20" s="1"/>
  <c r="M1052" i="20"/>
  <c r="L1052" i="20"/>
  <c r="P1052" i="20" s="1"/>
  <c r="M1051" i="20"/>
  <c r="L1051" i="20"/>
  <c r="P1051" i="20" s="1"/>
  <c r="M1050" i="20"/>
  <c r="L1050" i="20"/>
  <c r="M1049" i="20"/>
  <c r="L1049" i="20"/>
  <c r="P1049" i="20" s="1"/>
  <c r="M1048" i="20"/>
  <c r="L1048" i="20"/>
  <c r="P1048" i="20" s="1"/>
  <c r="M1047" i="20"/>
  <c r="L1047" i="20"/>
  <c r="P1047" i="20" s="1"/>
  <c r="M1046" i="20"/>
  <c r="L1046" i="20"/>
  <c r="M1045" i="20"/>
  <c r="L1045" i="20"/>
  <c r="P1045" i="20" s="1"/>
  <c r="M1044" i="20"/>
  <c r="L1044" i="20"/>
  <c r="P1044" i="20" s="1"/>
  <c r="M1043" i="20"/>
  <c r="L1043" i="20"/>
  <c r="P1043" i="20" s="1"/>
  <c r="M1042" i="20"/>
  <c r="L1042" i="20"/>
  <c r="M1041" i="20"/>
  <c r="L1041" i="20"/>
  <c r="P1041" i="20" s="1"/>
  <c r="M1040" i="20"/>
  <c r="L1040" i="20"/>
  <c r="P1040" i="20" s="1"/>
  <c r="M1039" i="20"/>
  <c r="L1039" i="20"/>
  <c r="P1039" i="20" s="1"/>
  <c r="M1038" i="20"/>
  <c r="L1038" i="20"/>
  <c r="M1037" i="20"/>
  <c r="L1037" i="20"/>
  <c r="P1037" i="20" s="1"/>
  <c r="M1036" i="20"/>
  <c r="L1036" i="20"/>
  <c r="P1036" i="20" s="1"/>
  <c r="M1035" i="20"/>
  <c r="L1035" i="20"/>
  <c r="P1035" i="20" s="1"/>
  <c r="M1034" i="20"/>
  <c r="L1034" i="20"/>
  <c r="M1033" i="20"/>
  <c r="L1033" i="20"/>
  <c r="P1033" i="20" s="1"/>
  <c r="M1032" i="20"/>
  <c r="L1032" i="20"/>
  <c r="P1032" i="20" s="1"/>
  <c r="M1031" i="20"/>
  <c r="L1031" i="20"/>
  <c r="P1031" i="20" s="1"/>
  <c r="M1030" i="20"/>
  <c r="L1030" i="20"/>
  <c r="M1029" i="20"/>
  <c r="L1029" i="20"/>
  <c r="P1029" i="20" s="1"/>
  <c r="M1028" i="20"/>
  <c r="L1028" i="20"/>
  <c r="P1028" i="20" s="1"/>
  <c r="M1027" i="20"/>
  <c r="L1027" i="20"/>
  <c r="P1027" i="20" s="1"/>
  <c r="M1026" i="20"/>
  <c r="L1026" i="20"/>
  <c r="M1025" i="20"/>
  <c r="L1025" i="20"/>
  <c r="P1025" i="20" s="1"/>
  <c r="M1024" i="20"/>
  <c r="L1024" i="20"/>
  <c r="P1024" i="20" s="1"/>
  <c r="M1023" i="20"/>
  <c r="L1023" i="20"/>
  <c r="P1023" i="20" s="1"/>
  <c r="M1022" i="20"/>
  <c r="L1022" i="20"/>
  <c r="M1021" i="20"/>
  <c r="L1021" i="20"/>
  <c r="P1021" i="20" s="1"/>
  <c r="M1020" i="20"/>
  <c r="L1020" i="20"/>
  <c r="P1020" i="20" s="1"/>
  <c r="M1019" i="20"/>
  <c r="L1019" i="20"/>
  <c r="P1019" i="20" s="1"/>
  <c r="M1018" i="20"/>
  <c r="L1018" i="20"/>
  <c r="M1017" i="20"/>
  <c r="L1017" i="20"/>
  <c r="P1017" i="20" s="1"/>
  <c r="M1016" i="20"/>
  <c r="L1016" i="20"/>
  <c r="P1016" i="20" s="1"/>
  <c r="M1015" i="20"/>
  <c r="L1015" i="20"/>
  <c r="P1015" i="20" s="1"/>
  <c r="M1014" i="20"/>
  <c r="L1014" i="20"/>
  <c r="M1013" i="20"/>
  <c r="L1013" i="20"/>
  <c r="P1013" i="20" s="1"/>
  <c r="M1012" i="20"/>
  <c r="L1012" i="20"/>
  <c r="P1012" i="20" s="1"/>
  <c r="M1011" i="20"/>
  <c r="L1011" i="20"/>
  <c r="P1011" i="20" s="1"/>
  <c r="M1010" i="20"/>
  <c r="L1010" i="20"/>
  <c r="M1009" i="20"/>
  <c r="L1009" i="20"/>
  <c r="P1009" i="20" s="1"/>
  <c r="M1008" i="20"/>
  <c r="L1008" i="20"/>
  <c r="P1008" i="20" s="1"/>
  <c r="M1007" i="20"/>
  <c r="L1007" i="20"/>
  <c r="P1007" i="20" s="1"/>
  <c r="M1006" i="20"/>
  <c r="L1006" i="20"/>
  <c r="M1005" i="20"/>
  <c r="L1005" i="20"/>
  <c r="P1005" i="20" s="1"/>
  <c r="M1004" i="20"/>
  <c r="L1004" i="20"/>
  <c r="P1004" i="20" s="1"/>
  <c r="M1003" i="20"/>
  <c r="L1003" i="20"/>
  <c r="P1003" i="20" s="1"/>
  <c r="M1002" i="20"/>
  <c r="L1002" i="20"/>
  <c r="M1001" i="20"/>
  <c r="L1001" i="20"/>
  <c r="P1001" i="20" s="1"/>
  <c r="M1000" i="20"/>
  <c r="L1000" i="20"/>
  <c r="P1000" i="20" s="1"/>
  <c r="M999" i="20"/>
  <c r="L999" i="20"/>
  <c r="P999" i="20" s="1"/>
  <c r="M998" i="20"/>
  <c r="L998" i="20"/>
  <c r="M997" i="20"/>
  <c r="L997" i="20"/>
  <c r="P997" i="20" s="1"/>
  <c r="M996" i="20"/>
  <c r="L996" i="20"/>
  <c r="P996" i="20" s="1"/>
  <c r="M995" i="20"/>
  <c r="L995" i="20"/>
  <c r="P995" i="20" s="1"/>
  <c r="M994" i="20"/>
  <c r="L994" i="20"/>
  <c r="M993" i="20"/>
  <c r="L993" i="20"/>
  <c r="P993" i="20" s="1"/>
  <c r="M992" i="20"/>
  <c r="L992" i="20"/>
  <c r="P992" i="20" s="1"/>
  <c r="M991" i="20"/>
  <c r="L991" i="20"/>
  <c r="P991" i="20" s="1"/>
  <c r="M990" i="20"/>
  <c r="L990" i="20"/>
  <c r="M989" i="20"/>
  <c r="L989" i="20"/>
  <c r="P989" i="20" s="1"/>
  <c r="M988" i="20"/>
  <c r="L988" i="20"/>
  <c r="P988" i="20" s="1"/>
  <c r="M987" i="20"/>
  <c r="L987" i="20"/>
  <c r="P987" i="20" s="1"/>
  <c r="M986" i="20"/>
  <c r="L986" i="20"/>
  <c r="M985" i="20"/>
  <c r="L985" i="20"/>
  <c r="P985" i="20" s="1"/>
  <c r="M984" i="20"/>
  <c r="L984" i="20"/>
  <c r="P984" i="20" s="1"/>
  <c r="M983" i="20"/>
  <c r="L983" i="20"/>
  <c r="P983" i="20" s="1"/>
  <c r="M982" i="20"/>
  <c r="L982" i="20"/>
  <c r="M981" i="20"/>
  <c r="L981" i="20"/>
  <c r="P981" i="20" s="1"/>
  <c r="M980" i="20"/>
  <c r="L980" i="20"/>
  <c r="P980" i="20" s="1"/>
  <c r="M979" i="20"/>
  <c r="L979" i="20"/>
  <c r="P979" i="20" s="1"/>
  <c r="M978" i="20"/>
  <c r="L978" i="20"/>
  <c r="M977" i="20"/>
  <c r="L977" i="20"/>
  <c r="P977" i="20" s="1"/>
  <c r="M976" i="20"/>
  <c r="L976" i="20"/>
  <c r="P976" i="20" s="1"/>
  <c r="M975" i="20"/>
  <c r="L975" i="20"/>
  <c r="P975" i="20" s="1"/>
  <c r="M974" i="20"/>
  <c r="L974" i="20"/>
  <c r="M973" i="20"/>
  <c r="L973" i="20"/>
  <c r="P973" i="20" s="1"/>
  <c r="M972" i="20"/>
  <c r="L972" i="20"/>
  <c r="P972" i="20" s="1"/>
  <c r="M971" i="20"/>
  <c r="L971" i="20"/>
  <c r="P971" i="20" s="1"/>
  <c r="M970" i="20"/>
  <c r="L970" i="20"/>
  <c r="M969" i="20"/>
  <c r="L969" i="20"/>
  <c r="P969" i="20" s="1"/>
  <c r="M968" i="20"/>
  <c r="L968" i="20"/>
  <c r="P968" i="20" s="1"/>
  <c r="M967" i="20"/>
  <c r="L967" i="20"/>
  <c r="P967" i="20" s="1"/>
  <c r="M966" i="20"/>
  <c r="L966" i="20"/>
  <c r="M965" i="20"/>
  <c r="L965" i="20"/>
  <c r="P965" i="20" s="1"/>
  <c r="M964" i="20"/>
  <c r="L964" i="20"/>
  <c r="P964" i="20" s="1"/>
  <c r="M963" i="20"/>
  <c r="L963" i="20"/>
  <c r="P963" i="20" s="1"/>
  <c r="M962" i="20"/>
  <c r="L962" i="20"/>
  <c r="M961" i="20"/>
  <c r="L961" i="20"/>
  <c r="P961" i="20" s="1"/>
  <c r="M960" i="20"/>
  <c r="L960" i="20"/>
  <c r="P960" i="20" s="1"/>
  <c r="M959" i="20"/>
  <c r="L959" i="20"/>
  <c r="P959" i="20" s="1"/>
  <c r="M958" i="20"/>
  <c r="L958" i="20"/>
  <c r="M957" i="20"/>
  <c r="L957" i="20"/>
  <c r="P957" i="20" s="1"/>
  <c r="M956" i="20"/>
  <c r="L956" i="20"/>
  <c r="P956" i="20" s="1"/>
  <c r="M955" i="20"/>
  <c r="L955" i="20"/>
  <c r="P955" i="20" s="1"/>
  <c r="M954" i="20"/>
  <c r="L954" i="20"/>
  <c r="M953" i="20"/>
  <c r="L953" i="20"/>
  <c r="P953" i="20" s="1"/>
  <c r="M952" i="20"/>
  <c r="L952" i="20"/>
  <c r="P952" i="20" s="1"/>
  <c r="M951" i="20"/>
  <c r="L951" i="20"/>
  <c r="P951" i="20" s="1"/>
  <c r="M950" i="20"/>
  <c r="L950" i="20"/>
  <c r="M949" i="20"/>
  <c r="L949" i="20"/>
  <c r="P949" i="20" s="1"/>
  <c r="M948" i="20"/>
  <c r="L948" i="20"/>
  <c r="P948" i="20" s="1"/>
  <c r="M947" i="20"/>
  <c r="L947" i="20"/>
  <c r="P947" i="20" s="1"/>
  <c r="M946" i="20"/>
  <c r="L946" i="20"/>
  <c r="M945" i="20"/>
  <c r="L945" i="20"/>
  <c r="P945" i="20" s="1"/>
  <c r="M944" i="20"/>
  <c r="L944" i="20"/>
  <c r="P944" i="20" s="1"/>
  <c r="M943" i="20"/>
  <c r="L943" i="20"/>
  <c r="P943" i="20" s="1"/>
  <c r="M942" i="20"/>
  <c r="L942" i="20"/>
  <c r="M941" i="20"/>
  <c r="L941" i="20"/>
  <c r="P941" i="20" s="1"/>
  <c r="M940" i="20"/>
  <c r="L940" i="20"/>
  <c r="P940" i="20" s="1"/>
  <c r="M939" i="20"/>
  <c r="L939" i="20"/>
  <c r="P939" i="20" s="1"/>
  <c r="M938" i="20"/>
  <c r="L938" i="20"/>
  <c r="M937" i="20"/>
  <c r="L937" i="20"/>
  <c r="P937" i="20" s="1"/>
  <c r="M936" i="20"/>
  <c r="L936" i="20"/>
  <c r="P936" i="20" s="1"/>
  <c r="M935" i="20"/>
  <c r="L935" i="20"/>
  <c r="P935" i="20" s="1"/>
  <c r="M934" i="20"/>
  <c r="L934" i="20"/>
  <c r="M933" i="20"/>
  <c r="L933" i="20"/>
  <c r="P933" i="20" s="1"/>
  <c r="M932" i="20"/>
  <c r="L932" i="20"/>
  <c r="P932" i="20" s="1"/>
  <c r="M931" i="20"/>
  <c r="L931" i="20"/>
  <c r="P931" i="20" s="1"/>
  <c r="M930" i="20"/>
  <c r="L930" i="20"/>
  <c r="M929" i="20"/>
  <c r="L929" i="20"/>
  <c r="P929" i="20" s="1"/>
  <c r="M928" i="20"/>
  <c r="L928" i="20"/>
  <c r="P928" i="20" s="1"/>
  <c r="M927" i="20"/>
  <c r="L927" i="20"/>
  <c r="P927" i="20" s="1"/>
  <c r="M926" i="20"/>
  <c r="L926" i="20"/>
  <c r="M925" i="20"/>
  <c r="L925" i="20"/>
  <c r="P925" i="20" s="1"/>
  <c r="M924" i="20"/>
  <c r="L924" i="20"/>
  <c r="P924" i="20" s="1"/>
  <c r="M923" i="20"/>
  <c r="L923" i="20"/>
  <c r="P923" i="20" s="1"/>
  <c r="M922" i="20"/>
  <c r="L922" i="20"/>
  <c r="M921" i="20"/>
  <c r="L921" i="20"/>
  <c r="P921" i="20" s="1"/>
  <c r="M920" i="20"/>
  <c r="L920" i="20"/>
  <c r="P920" i="20" s="1"/>
  <c r="M919" i="20"/>
  <c r="L919" i="20"/>
  <c r="P919" i="20" s="1"/>
  <c r="M918" i="20"/>
  <c r="L918" i="20"/>
  <c r="M917" i="20"/>
  <c r="L917" i="20"/>
  <c r="P917" i="20" s="1"/>
  <c r="M916" i="20"/>
  <c r="L916" i="20"/>
  <c r="P916" i="20" s="1"/>
  <c r="M915" i="20"/>
  <c r="L915" i="20"/>
  <c r="P915" i="20" s="1"/>
  <c r="M914" i="20"/>
  <c r="L914" i="20"/>
  <c r="M913" i="20"/>
  <c r="L913" i="20"/>
  <c r="P913" i="20" s="1"/>
  <c r="M912" i="20"/>
  <c r="L912" i="20"/>
  <c r="P912" i="20" s="1"/>
  <c r="M911" i="20"/>
  <c r="L911" i="20"/>
  <c r="P911" i="20" s="1"/>
  <c r="M910" i="20"/>
  <c r="L910" i="20"/>
  <c r="M909" i="20"/>
  <c r="L909" i="20"/>
  <c r="P909" i="20" s="1"/>
  <c r="M908" i="20"/>
  <c r="L908" i="20"/>
  <c r="P908" i="20" s="1"/>
  <c r="M907" i="20"/>
  <c r="L907" i="20"/>
  <c r="P907" i="20" s="1"/>
  <c r="M906" i="20"/>
  <c r="L906" i="20"/>
  <c r="M905" i="20"/>
  <c r="L905" i="20"/>
  <c r="P905" i="20" s="1"/>
  <c r="M904" i="20"/>
  <c r="L904" i="20"/>
  <c r="P904" i="20" s="1"/>
  <c r="M903" i="20"/>
  <c r="L903" i="20"/>
  <c r="P903" i="20" s="1"/>
  <c r="M902" i="20"/>
  <c r="L902" i="20"/>
  <c r="M901" i="20"/>
  <c r="L901" i="20"/>
  <c r="P901" i="20" s="1"/>
  <c r="M900" i="20"/>
  <c r="L900" i="20"/>
  <c r="P900" i="20" s="1"/>
  <c r="M899" i="20"/>
  <c r="L899" i="20"/>
  <c r="P899" i="20" s="1"/>
  <c r="M898" i="20"/>
  <c r="L898" i="20"/>
  <c r="M897" i="20"/>
  <c r="L897" i="20"/>
  <c r="P897" i="20" s="1"/>
  <c r="M896" i="20"/>
  <c r="L896" i="20"/>
  <c r="P896" i="20" s="1"/>
  <c r="M895" i="20"/>
  <c r="L895" i="20"/>
  <c r="P895" i="20" s="1"/>
  <c r="M894" i="20"/>
  <c r="L894" i="20"/>
  <c r="M893" i="20"/>
  <c r="L893" i="20"/>
  <c r="P893" i="20" s="1"/>
  <c r="M892" i="20"/>
  <c r="L892" i="20"/>
  <c r="P892" i="20" s="1"/>
  <c r="M891" i="20"/>
  <c r="L891" i="20"/>
  <c r="P891" i="20" s="1"/>
  <c r="M890" i="20"/>
  <c r="L890" i="20"/>
  <c r="M889" i="20"/>
  <c r="L889" i="20"/>
  <c r="P889" i="20" s="1"/>
  <c r="M888" i="20"/>
  <c r="L888" i="20"/>
  <c r="P888" i="20" s="1"/>
  <c r="M887" i="20"/>
  <c r="L887" i="20"/>
  <c r="P887" i="20" s="1"/>
  <c r="M886" i="20"/>
  <c r="L886" i="20"/>
  <c r="M885" i="20"/>
  <c r="L885" i="20"/>
  <c r="P885" i="20" s="1"/>
  <c r="M884" i="20"/>
  <c r="L884" i="20"/>
  <c r="P884" i="20" s="1"/>
  <c r="M883" i="20"/>
  <c r="L883" i="20"/>
  <c r="P883" i="20" s="1"/>
  <c r="M882" i="20"/>
  <c r="L882" i="20"/>
  <c r="M881" i="20"/>
  <c r="L881" i="20"/>
  <c r="P881" i="20" s="1"/>
  <c r="M880" i="20"/>
  <c r="L880" i="20"/>
  <c r="P880" i="20" s="1"/>
  <c r="M879" i="20"/>
  <c r="L879" i="20"/>
  <c r="P879" i="20" s="1"/>
  <c r="M878" i="20"/>
  <c r="L878" i="20"/>
  <c r="M877" i="20"/>
  <c r="L877" i="20"/>
  <c r="P877" i="20" s="1"/>
  <c r="M876" i="20"/>
  <c r="L876" i="20"/>
  <c r="P876" i="20" s="1"/>
  <c r="M875" i="20"/>
  <c r="L875" i="20"/>
  <c r="P875" i="20" s="1"/>
  <c r="M874" i="20"/>
  <c r="L874" i="20"/>
  <c r="M873" i="20"/>
  <c r="L873" i="20"/>
  <c r="P873" i="20" s="1"/>
  <c r="M872" i="20"/>
  <c r="L872" i="20"/>
  <c r="P872" i="20" s="1"/>
  <c r="M871" i="20"/>
  <c r="L871" i="20"/>
  <c r="P871" i="20" s="1"/>
  <c r="M870" i="20"/>
  <c r="L870" i="20"/>
  <c r="M869" i="20"/>
  <c r="L869" i="20"/>
  <c r="P869" i="20" s="1"/>
  <c r="M868" i="20"/>
  <c r="L868" i="20"/>
  <c r="P868" i="20" s="1"/>
  <c r="M867" i="20"/>
  <c r="L867" i="20"/>
  <c r="P867" i="20" s="1"/>
  <c r="M866" i="20"/>
  <c r="L866" i="20"/>
  <c r="M865" i="20"/>
  <c r="L865" i="20"/>
  <c r="P865" i="20" s="1"/>
  <c r="M864" i="20"/>
  <c r="L864" i="20"/>
  <c r="P864" i="20" s="1"/>
  <c r="M863" i="20"/>
  <c r="L863" i="20"/>
  <c r="P863" i="20" s="1"/>
  <c r="M862" i="20"/>
  <c r="L862" i="20"/>
  <c r="M861" i="20"/>
  <c r="L861" i="20"/>
  <c r="P861" i="20" s="1"/>
  <c r="M860" i="20"/>
  <c r="L860" i="20"/>
  <c r="P860" i="20" s="1"/>
  <c r="M859" i="20"/>
  <c r="L859" i="20"/>
  <c r="P859" i="20" s="1"/>
  <c r="M858" i="20"/>
  <c r="L858" i="20"/>
  <c r="M857" i="20"/>
  <c r="L857" i="20"/>
  <c r="P857" i="20" s="1"/>
  <c r="M856" i="20"/>
  <c r="L856" i="20"/>
  <c r="P856" i="20" s="1"/>
  <c r="M855" i="20"/>
  <c r="L855" i="20"/>
  <c r="P855" i="20" s="1"/>
  <c r="M854" i="20"/>
  <c r="L854" i="20"/>
  <c r="M853" i="20"/>
  <c r="L853" i="20"/>
  <c r="P853" i="20" s="1"/>
  <c r="M852" i="20"/>
  <c r="L852" i="20"/>
  <c r="P852" i="20" s="1"/>
  <c r="M851" i="20"/>
  <c r="L851" i="20"/>
  <c r="P851" i="20" s="1"/>
  <c r="M850" i="20"/>
  <c r="L850" i="20"/>
  <c r="M849" i="20"/>
  <c r="L849" i="20"/>
  <c r="P849" i="20" s="1"/>
  <c r="M848" i="20"/>
  <c r="L848" i="20"/>
  <c r="P848" i="20" s="1"/>
  <c r="M847" i="20"/>
  <c r="L847" i="20"/>
  <c r="P847" i="20" s="1"/>
  <c r="M846" i="20"/>
  <c r="L846" i="20"/>
  <c r="M845" i="20"/>
  <c r="L845" i="20"/>
  <c r="P845" i="20" s="1"/>
  <c r="M844" i="20"/>
  <c r="L844" i="20"/>
  <c r="P844" i="20" s="1"/>
  <c r="M843" i="20"/>
  <c r="L843" i="20"/>
  <c r="P843" i="20" s="1"/>
  <c r="M842" i="20"/>
  <c r="L842" i="20"/>
  <c r="M841" i="20"/>
  <c r="L841" i="20"/>
  <c r="P841" i="20" s="1"/>
  <c r="M840" i="20"/>
  <c r="L840" i="20"/>
  <c r="P840" i="20" s="1"/>
  <c r="M839" i="20"/>
  <c r="L839" i="20"/>
  <c r="P839" i="20" s="1"/>
  <c r="M838" i="20"/>
  <c r="L838" i="20"/>
  <c r="M837" i="20"/>
  <c r="L837" i="20"/>
  <c r="P837" i="20" s="1"/>
  <c r="M836" i="20"/>
  <c r="L836" i="20"/>
  <c r="P836" i="20" s="1"/>
  <c r="M835" i="20"/>
  <c r="L835" i="20"/>
  <c r="P835" i="20" s="1"/>
  <c r="M834" i="20"/>
  <c r="L834" i="20"/>
  <c r="M833" i="20"/>
  <c r="L833" i="20"/>
  <c r="P833" i="20" s="1"/>
  <c r="M832" i="20"/>
  <c r="L832" i="20"/>
  <c r="P832" i="20" s="1"/>
  <c r="M831" i="20"/>
  <c r="L831" i="20"/>
  <c r="P831" i="20" s="1"/>
  <c r="M830" i="20"/>
  <c r="L830" i="20"/>
  <c r="M829" i="20"/>
  <c r="L829" i="20"/>
  <c r="P829" i="20" s="1"/>
  <c r="M828" i="20"/>
  <c r="L828" i="20"/>
  <c r="P828" i="20" s="1"/>
  <c r="M827" i="20"/>
  <c r="L827" i="20"/>
  <c r="P827" i="20" s="1"/>
  <c r="M826" i="20"/>
  <c r="L826" i="20"/>
  <c r="M825" i="20"/>
  <c r="L825" i="20"/>
  <c r="P825" i="20" s="1"/>
  <c r="M824" i="20"/>
  <c r="L824" i="20"/>
  <c r="P824" i="20" s="1"/>
  <c r="M823" i="20"/>
  <c r="L823" i="20"/>
  <c r="P823" i="20" s="1"/>
  <c r="M822" i="20"/>
  <c r="L822" i="20"/>
  <c r="M821" i="20"/>
  <c r="L821" i="20"/>
  <c r="P821" i="20" s="1"/>
  <c r="M820" i="20"/>
  <c r="L820" i="20"/>
  <c r="P820" i="20" s="1"/>
  <c r="M819" i="20"/>
  <c r="L819" i="20"/>
  <c r="P819" i="20" s="1"/>
  <c r="M818" i="20"/>
  <c r="L818" i="20"/>
  <c r="M817" i="20"/>
  <c r="L817" i="20"/>
  <c r="P817" i="20" s="1"/>
  <c r="M816" i="20"/>
  <c r="L816" i="20"/>
  <c r="P816" i="20" s="1"/>
  <c r="M815" i="20"/>
  <c r="L815" i="20"/>
  <c r="P815" i="20" s="1"/>
  <c r="M814" i="20"/>
  <c r="L814" i="20"/>
  <c r="M813" i="20"/>
  <c r="L813" i="20"/>
  <c r="P813" i="20" s="1"/>
  <c r="M812" i="20"/>
  <c r="L812" i="20"/>
  <c r="P812" i="20" s="1"/>
  <c r="M811" i="20"/>
  <c r="L811" i="20"/>
  <c r="P811" i="20" s="1"/>
  <c r="M810" i="20"/>
  <c r="L810" i="20"/>
  <c r="M809" i="20"/>
  <c r="L809" i="20"/>
  <c r="P809" i="20" s="1"/>
  <c r="M808" i="20"/>
  <c r="L808" i="20"/>
  <c r="P808" i="20" s="1"/>
  <c r="M807" i="20"/>
  <c r="L807" i="20"/>
  <c r="P807" i="20" s="1"/>
  <c r="M806" i="20"/>
  <c r="L806" i="20"/>
  <c r="M805" i="20"/>
  <c r="L805" i="20"/>
  <c r="P805" i="20" s="1"/>
  <c r="M804" i="20"/>
  <c r="L804" i="20"/>
  <c r="P804" i="20" s="1"/>
  <c r="M803" i="20"/>
  <c r="L803" i="20"/>
  <c r="P803" i="20" s="1"/>
  <c r="M802" i="20"/>
  <c r="L802" i="20"/>
  <c r="M801" i="20"/>
  <c r="L801" i="20"/>
  <c r="P801" i="20" s="1"/>
  <c r="M800" i="20"/>
  <c r="L800" i="20"/>
  <c r="P800" i="20" s="1"/>
  <c r="M799" i="20"/>
  <c r="L799" i="20"/>
  <c r="P799" i="20" s="1"/>
  <c r="M798" i="20"/>
  <c r="L798" i="20"/>
  <c r="M797" i="20"/>
  <c r="L797" i="20"/>
  <c r="P797" i="20" s="1"/>
  <c r="M796" i="20"/>
  <c r="L796" i="20"/>
  <c r="P796" i="20" s="1"/>
  <c r="M795" i="20"/>
  <c r="L795" i="20"/>
  <c r="P795" i="20" s="1"/>
  <c r="M794" i="20"/>
  <c r="L794" i="20"/>
  <c r="M793" i="20"/>
  <c r="L793" i="20"/>
  <c r="P793" i="20" s="1"/>
  <c r="M792" i="20"/>
  <c r="L792" i="20"/>
  <c r="P792" i="20" s="1"/>
  <c r="M791" i="20"/>
  <c r="L791" i="20"/>
  <c r="P791" i="20" s="1"/>
  <c r="M790" i="20"/>
  <c r="L790" i="20"/>
  <c r="M789" i="20"/>
  <c r="L789" i="20"/>
  <c r="P789" i="20" s="1"/>
  <c r="M788" i="20"/>
  <c r="L788" i="20"/>
  <c r="P788" i="20" s="1"/>
  <c r="M787" i="20"/>
  <c r="L787" i="20"/>
  <c r="P787" i="20" s="1"/>
  <c r="M786" i="20"/>
  <c r="L786" i="20"/>
  <c r="M785" i="20"/>
  <c r="L785" i="20"/>
  <c r="P785" i="20" s="1"/>
  <c r="M784" i="20"/>
  <c r="L784" i="20"/>
  <c r="P784" i="20" s="1"/>
  <c r="M783" i="20"/>
  <c r="L783" i="20"/>
  <c r="P783" i="20" s="1"/>
  <c r="M782" i="20"/>
  <c r="L782" i="20"/>
  <c r="M781" i="20"/>
  <c r="L781" i="20"/>
  <c r="P781" i="20" s="1"/>
  <c r="M780" i="20"/>
  <c r="L780" i="20"/>
  <c r="P780" i="20" s="1"/>
  <c r="M779" i="20"/>
  <c r="L779" i="20"/>
  <c r="P779" i="20" s="1"/>
  <c r="M778" i="20"/>
  <c r="L778" i="20"/>
  <c r="M777" i="20"/>
  <c r="L777" i="20"/>
  <c r="P777" i="20" s="1"/>
  <c r="M776" i="20"/>
  <c r="L776" i="20"/>
  <c r="P776" i="20" s="1"/>
  <c r="M775" i="20"/>
  <c r="L775" i="20"/>
  <c r="P775" i="20" s="1"/>
  <c r="M774" i="20"/>
  <c r="L774" i="20"/>
  <c r="M773" i="20"/>
  <c r="L773" i="20"/>
  <c r="P773" i="20" s="1"/>
  <c r="M772" i="20"/>
  <c r="L772" i="20"/>
  <c r="P772" i="20" s="1"/>
  <c r="M771" i="20"/>
  <c r="L771" i="20"/>
  <c r="P771" i="20" s="1"/>
  <c r="M770" i="20"/>
  <c r="L770" i="20"/>
  <c r="M769" i="20"/>
  <c r="L769" i="20"/>
  <c r="P769" i="20" s="1"/>
  <c r="M768" i="20"/>
  <c r="L768" i="20"/>
  <c r="P768" i="20" s="1"/>
  <c r="M767" i="20"/>
  <c r="L767" i="20"/>
  <c r="P767" i="20" s="1"/>
  <c r="M766" i="20"/>
  <c r="L766" i="20"/>
  <c r="M765" i="20"/>
  <c r="L765" i="20"/>
  <c r="P765" i="20" s="1"/>
  <c r="M764" i="20"/>
  <c r="L764" i="20"/>
  <c r="P764" i="20" s="1"/>
  <c r="M763" i="20"/>
  <c r="L763" i="20"/>
  <c r="P763" i="20" s="1"/>
  <c r="M762" i="20"/>
  <c r="L762" i="20"/>
  <c r="M761" i="20"/>
  <c r="L761" i="20"/>
  <c r="P761" i="20" s="1"/>
  <c r="M760" i="20"/>
  <c r="L760" i="20"/>
  <c r="P760" i="20" s="1"/>
  <c r="M759" i="20"/>
  <c r="L759" i="20"/>
  <c r="P759" i="20" s="1"/>
  <c r="M758" i="20"/>
  <c r="L758" i="20"/>
  <c r="M757" i="20"/>
  <c r="L757" i="20"/>
  <c r="P757" i="20" s="1"/>
  <c r="M756" i="20"/>
  <c r="L756" i="20"/>
  <c r="P756" i="20" s="1"/>
  <c r="M755" i="20"/>
  <c r="L755" i="20"/>
  <c r="P755" i="20" s="1"/>
  <c r="M754" i="20"/>
  <c r="L754" i="20"/>
  <c r="M753" i="20"/>
  <c r="L753" i="20"/>
  <c r="P753" i="20" s="1"/>
  <c r="M752" i="20"/>
  <c r="L752" i="20"/>
  <c r="P752" i="20" s="1"/>
  <c r="M751" i="20"/>
  <c r="L751" i="20"/>
  <c r="P751" i="20" s="1"/>
  <c r="M750" i="20"/>
  <c r="L750" i="20"/>
  <c r="M749" i="20"/>
  <c r="L749" i="20"/>
  <c r="P749" i="20" s="1"/>
  <c r="M748" i="20"/>
  <c r="L748" i="20"/>
  <c r="P748" i="20" s="1"/>
  <c r="M747" i="20"/>
  <c r="L747" i="20"/>
  <c r="P747" i="20" s="1"/>
  <c r="M746" i="20"/>
  <c r="L746" i="20"/>
  <c r="M745" i="20"/>
  <c r="L745" i="20"/>
  <c r="P745" i="20" s="1"/>
  <c r="M744" i="20"/>
  <c r="L744" i="20"/>
  <c r="P744" i="20" s="1"/>
  <c r="M743" i="20"/>
  <c r="L743" i="20"/>
  <c r="P743" i="20" s="1"/>
  <c r="M742" i="20"/>
  <c r="L742" i="20"/>
  <c r="M741" i="20"/>
  <c r="L741" i="20"/>
  <c r="P741" i="20" s="1"/>
  <c r="M740" i="20"/>
  <c r="L740" i="20"/>
  <c r="P740" i="20" s="1"/>
  <c r="M739" i="20"/>
  <c r="L739" i="20"/>
  <c r="P739" i="20" s="1"/>
  <c r="M738" i="20"/>
  <c r="L738" i="20"/>
  <c r="M737" i="20"/>
  <c r="L737" i="20"/>
  <c r="P737" i="20" s="1"/>
  <c r="M736" i="20"/>
  <c r="L736" i="20"/>
  <c r="P736" i="20" s="1"/>
  <c r="M735" i="20"/>
  <c r="L735" i="20"/>
  <c r="P735" i="20" s="1"/>
  <c r="M734" i="20"/>
  <c r="L734" i="20"/>
  <c r="M733" i="20"/>
  <c r="L733" i="20"/>
  <c r="P733" i="20" s="1"/>
  <c r="M732" i="20"/>
  <c r="L732" i="20"/>
  <c r="P732" i="20" s="1"/>
  <c r="M731" i="20"/>
  <c r="L731" i="20"/>
  <c r="P731" i="20" s="1"/>
  <c r="M730" i="20"/>
  <c r="L730" i="20"/>
  <c r="M729" i="20"/>
  <c r="L729" i="20"/>
  <c r="P729" i="20" s="1"/>
  <c r="M728" i="20"/>
  <c r="L728" i="20"/>
  <c r="P728" i="20" s="1"/>
  <c r="M727" i="20"/>
  <c r="L727" i="20"/>
  <c r="P727" i="20" s="1"/>
  <c r="M726" i="20"/>
  <c r="L726" i="20"/>
  <c r="M725" i="20"/>
  <c r="L725" i="20"/>
  <c r="P725" i="20" s="1"/>
  <c r="M724" i="20"/>
  <c r="L724" i="20"/>
  <c r="P724" i="20" s="1"/>
  <c r="M723" i="20"/>
  <c r="L723" i="20"/>
  <c r="P723" i="20" s="1"/>
  <c r="M722" i="20"/>
  <c r="L722" i="20"/>
  <c r="M721" i="20"/>
  <c r="L721" i="20"/>
  <c r="P721" i="20" s="1"/>
  <c r="M720" i="20"/>
  <c r="L720" i="20"/>
  <c r="P720" i="20" s="1"/>
  <c r="M719" i="20"/>
  <c r="L719" i="20"/>
  <c r="P719" i="20" s="1"/>
  <c r="M718" i="20"/>
  <c r="L718" i="20"/>
  <c r="M717" i="20"/>
  <c r="L717" i="20"/>
  <c r="P717" i="20" s="1"/>
  <c r="M716" i="20"/>
  <c r="L716" i="20"/>
  <c r="P716" i="20" s="1"/>
  <c r="M715" i="20"/>
  <c r="L715" i="20"/>
  <c r="P715" i="20" s="1"/>
  <c r="M714" i="20"/>
  <c r="L714" i="20"/>
  <c r="M713" i="20"/>
  <c r="L713" i="20"/>
  <c r="P713" i="20" s="1"/>
  <c r="M712" i="20"/>
  <c r="L712" i="20"/>
  <c r="P712" i="20" s="1"/>
  <c r="M711" i="20"/>
  <c r="L711" i="20"/>
  <c r="P711" i="20" s="1"/>
  <c r="M710" i="20"/>
  <c r="L710" i="20"/>
  <c r="M709" i="20"/>
  <c r="L709" i="20"/>
  <c r="P709" i="20" s="1"/>
  <c r="M708" i="20"/>
  <c r="L708" i="20"/>
  <c r="P708" i="20" s="1"/>
  <c r="M707" i="20"/>
  <c r="L707" i="20"/>
  <c r="P707" i="20" s="1"/>
  <c r="M706" i="20"/>
  <c r="L706" i="20"/>
  <c r="M705" i="20"/>
  <c r="L705" i="20"/>
  <c r="P705" i="20" s="1"/>
  <c r="M704" i="20"/>
  <c r="L704" i="20"/>
  <c r="P704" i="20" s="1"/>
  <c r="M703" i="20"/>
  <c r="L703" i="20"/>
  <c r="P703" i="20" s="1"/>
  <c r="M702" i="20"/>
  <c r="L702" i="20"/>
  <c r="M701" i="20"/>
  <c r="L701" i="20"/>
  <c r="P701" i="20" s="1"/>
  <c r="M700" i="20"/>
  <c r="L700" i="20"/>
  <c r="P700" i="20" s="1"/>
  <c r="M699" i="20"/>
  <c r="L699" i="20"/>
  <c r="P699" i="20" s="1"/>
  <c r="M698" i="20"/>
  <c r="L698" i="20"/>
  <c r="M697" i="20"/>
  <c r="L697" i="20"/>
  <c r="P697" i="20" s="1"/>
  <c r="M696" i="20"/>
  <c r="L696" i="20"/>
  <c r="P696" i="20" s="1"/>
  <c r="M695" i="20"/>
  <c r="L695" i="20"/>
  <c r="P695" i="20" s="1"/>
  <c r="M694" i="20"/>
  <c r="L694" i="20"/>
  <c r="M693" i="20"/>
  <c r="L693" i="20"/>
  <c r="P693" i="20" s="1"/>
  <c r="M692" i="20"/>
  <c r="L692" i="20"/>
  <c r="P692" i="20" s="1"/>
  <c r="M691" i="20"/>
  <c r="L691" i="20"/>
  <c r="P691" i="20" s="1"/>
  <c r="M690" i="20"/>
  <c r="L690" i="20"/>
  <c r="M689" i="20"/>
  <c r="L689" i="20"/>
  <c r="P689" i="20" s="1"/>
  <c r="M688" i="20"/>
  <c r="L688" i="20"/>
  <c r="P688" i="20" s="1"/>
  <c r="M687" i="20"/>
  <c r="L687" i="20"/>
  <c r="P687" i="20" s="1"/>
  <c r="M686" i="20"/>
  <c r="L686" i="20"/>
  <c r="M685" i="20"/>
  <c r="L685" i="20"/>
  <c r="P685" i="20" s="1"/>
  <c r="M684" i="20"/>
  <c r="L684" i="20"/>
  <c r="P684" i="20" s="1"/>
  <c r="M683" i="20"/>
  <c r="L683" i="20"/>
  <c r="P683" i="20" s="1"/>
  <c r="M682" i="20"/>
  <c r="L682" i="20"/>
  <c r="M681" i="20"/>
  <c r="L681" i="20"/>
  <c r="P681" i="20" s="1"/>
  <c r="M680" i="20"/>
  <c r="L680" i="20"/>
  <c r="P680" i="20" s="1"/>
  <c r="M679" i="20"/>
  <c r="L679" i="20"/>
  <c r="P679" i="20" s="1"/>
  <c r="M678" i="20"/>
  <c r="L678" i="20"/>
  <c r="M677" i="20"/>
  <c r="L677" i="20"/>
  <c r="P677" i="20" s="1"/>
  <c r="M676" i="20"/>
  <c r="L676" i="20"/>
  <c r="P676" i="20" s="1"/>
  <c r="M675" i="20"/>
  <c r="L675" i="20"/>
  <c r="P675" i="20" s="1"/>
  <c r="M674" i="20"/>
  <c r="L674" i="20"/>
  <c r="M673" i="20"/>
  <c r="L673" i="20"/>
  <c r="P673" i="20" s="1"/>
  <c r="M672" i="20"/>
  <c r="L672" i="20"/>
  <c r="P672" i="20" s="1"/>
  <c r="M671" i="20"/>
  <c r="L671" i="20"/>
  <c r="P671" i="20" s="1"/>
  <c r="M670" i="20"/>
  <c r="L670" i="20"/>
  <c r="M669" i="20"/>
  <c r="L669" i="20"/>
  <c r="P669" i="20" s="1"/>
  <c r="M668" i="20"/>
  <c r="L668" i="20"/>
  <c r="P668" i="20" s="1"/>
  <c r="M667" i="20"/>
  <c r="L667" i="20"/>
  <c r="P667" i="20" s="1"/>
  <c r="M666" i="20"/>
  <c r="L666" i="20"/>
  <c r="M665" i="20"/>
  <c r="L665" i="20"/>
  <c r="P665" i="20" s="1"/>
  <c r="M664" i="20"/>
  <c r="L664" i="20"/>
  <c r="P664" i="20" s="1"/>
  <c r="M663" i="20"/>
  <c r="L663" i="20"/>
  <c r="P663" i="20" s="1"/>
  <c r="M662" i="20"/>
  <c r="L662" i="20"/>
  <c r="M661" i="20"/>
  <c r="L661" i="20"/>
  <c r="P661" i="20" s="1"/>
  <c r="M660" i="20"/>
  <c r="L660" i="20"/>
  <c r="P660" i="20" s="1"/>
  <c r="M659" i="20"/>
  <c r="L659" i="20"/>
  <c r="P659" i="20" s="1"/>
  <c r="M658" i="20"/>
  <c r="L658" i="20"/>
  <c r="M657" i="20"/>
  <c r="L657" i="20"/>
  <c r="P657" i="20" s="1"/>
  <c r="M656" i="20"/>
  <c r="L656" i="20"/>
  <c r="P656" i="20" s="1"/>
  <c r="M655" i="20"/>
  <c r="L655" i="20"/>
  <c r="P655" i="20" s="1"/>
  <c r="M654" i="20"/>
  <c r="L654" i="20"/>
  <c r="M653" i="20"/>
  <c r="L653" i="20"/>
  <c r="P653" i="20" s="1"/>
  <c r="M652" i="20"/>
  <c r="L652" i="20"/>
  <c r="P652" i="20" s="1"/>
  <c r="M651" i="20"/>
  <c r="L651" i="20"/>
  <c r="P651" i="20" s="1"/>
  <c r="M650" i="20"/>
  <c r="L650" i="20"/>
  <c r="M649" i="20"/>
  <c r="L649" i="20"/>
  <c r="P649" i="20" s="1"/>
  <c r="M648" i="20"/>
  <c r="L648" i="20"/>
  <c r="P648" i="20" s="1"/>
  <c r="M647" i="20"/>
  <c r="L647" i="20"/>
  <c r="P647" i="20" s="1"/>
  <c r="M646" i="20"/>
  <c r="L646" i="20"/>
  <c r="M645" i="20"/>
  <c r="L645" i="20"/>
  <c r="P645" i="20" s="1"/>
  <c r="M644" i="20"/>
  <c r="L644" i="20"/>
  <c r="P644" i="20" s="1"/>
  <c r="M643" i="20"/>
  <c r="L643" i="20"/>
  <c r="P643" i="20" s="1"/>
  <c r="M642" i="20"/>
  <c r="L642" i="20"/>
  <c r="M641" i="20"/>
  <c r="L641" i="20"/>
  <c r="P641" i="20" s="1"/>
  <c r="M640" i="20"/>
  <c r="L640" i="20"/>
  <c r="P640" i="20" s="1"/>
  <c r="M639" i="20"/>
  <c r="L639" i="20"/>
  <c r="P639" i="20" s="1"/>
  <c r="M638" i="20"/>
  <c r="L638" i="20"/>
  <c r="M637" i="20"/>
  <c r="L637" i="20"/>
  <c r="P637" i="20" s="1"/>
  <c r="M636" i="20"/>
  <c r="L636" i="20"/>
  <c r="P636" i="20" s="1"/>
  <c r="M635" i="20"/>
  <c r="L635" i="20"/>
  <c r="P635" i="20" s="1"/>
  <c r="M634" i="20"/>
  <c r="L634" i="20"/>
  <c r="M633" i="20"/>
  <c r="L633" i="20"/>
  <c r="P633" i="20" s="1"/>
  <c r="M632" i="20"/>
  <c r="L632" i="20"/>
  <c r="P632" i="20" s="1"/>
  <c r="M631" i="20"/>
  <c r="L631" i="20"/>
  <c r="P631" i="20" s="1"/>
  <c r="M630" i="20"/>
  <c r="L630" i="20"/>
  <c r="M629" i="20"/>
  <c r="L629" i="20"/>
  <c r="P629" i="20" s="1"/>
  <c r="M628" i="20"/>
  <c r="L628" i="20"/>
  <c r="P628" i="20" s="1"/>
  <c r="M627" i="20"/>
  <c r="L627" i="20"/>
  <c r="P627" i="20" s="1"/>
  <c r="M626" i="20"/>
  <c r="L626" i="20"/>
  <c r="M625" i="20"/>
  <c r="L625" i="20"/>
  <c r="P625" i="20" s="1"/>
  <c r="M624" i="20"/>
  <c r="L624" i="20"/>
  <c r="P624" i="20" s="1"/>
  <c r="M623" i="20"/>
  <c r="L623" i="20"/>
  <c r="P623" i="20" s="1"/>
  <c r="M622" i="20"/>
  <c r="L622" i="20"/>
  <c r="M621" i="20"/>
  <c r="L621" i="20"/>
  <c r="P621" i="20" s="1"/>
  <c r="M620" i="20"/>
  <c r="L620" i="20"/>
  <c r="P620" i="20" s="1"/>
  <c r="M619" i="20"/>
  <c r="L619" i="20"/>
  <c r="P619" i="20" s="1"/>
  <c r="M618" i="20"/>
  <c r="L618" i="20"/>
  <c r="M617" i="20"/>
  <c r="L617" i="20"/>
  <c r="P617" i="20" s="1"/>
  <c r="M616" i="20"/>
  <c r="L616" i="20"/>
  <c r="P616" i="20" s="1"/>
  <c r="M615" i="20"/>
  <c r="L615" i="20"/>
  <c r="P615" i="20" s="1"/>
  <c r="M614" i="20"/>
  <c r="L614" i="20"/>
  <c r="M613" i="20"/>
  <c r="L613" i="20"/>
  <c r="P613" i="20" s="1"/>
  <c r="M612" i="20"/>
  <c r="L612" i="20"/>
  <c r="P612" i="20" s="1"/>
  <c r="M611" i="20"/>
  <c r="L611" i="20"/>
  <c r="P611" i="20" s="1"/>
  <c r="M610" i="20"/>
  <c r="L610" i="20"/>
  <c r="M609" i="20"/>
  <c r="L609" i="20"/>
  <c r="P609" i="20" s="1"/>
  <c r="M608" i="20"/>
  <c r="L608" i="20"/>
  <c r="P608" i="20" s="1"/>
  <c r="M607" i="20"/>
  <c r="L607" i="20"/>
  <c r="P607" i="20" s="1"/>
  <c r="M606" i="20"/>
  <c r="L606" i="20"/>
  <c r="M605" i="20"/>
  <c r="L605" i="20"/>
  <c r="P605" i="20" s="1"/>
  <c r="M604" i="20"/>
  <c r="L604" i="20"/>
  <c r="P604" i="20" s="1"/>
  <c r="M603" i="20"/>
  <c r="L603" i="20"/>
  <c r="P603" i="20" s="1"/>
  <c r="M602" i="20"/>
  <c r="L602" i="20"/>
  <c r="M601" i="20"/>
  <c r="L601" i="20"/>
  <c r="P601" i="20" s="1"/>
  <c r="M600" i="20"/>
  <c r="L600" i="20"/>
  <c r="P600" i="20" s="1"/>
  <c r="M599" i="20"/>
  <c r="L599" i="20"/>
  <c r="P599" i="20" s="1"/>
  <c r="M598" i="20"/>
  <c r="L598" i="20"/>
  <c r="M597" i="20"/>
  <c r="L597" i="20"/>
  <c r="P597" i="20" s="1"/>
  <c r="M596" i="20"/>
  <c r="L596" i="20"/>
  <c r="P596" i="20" s="1"/>
  <c r="M595" i="20"/>
  <c r="L595" i="20"/>
  <c r="P595" i="20" s="1"/>
  <c r="M594" i="20"/>
  <c r="L594" i="20"/>
  <c r="M593" i="20"/>
  <c r="L593" i="20"/>
  <c r="P593" i="20" s="1"/>
  <c r="M592" i="20"/>
  <c r="L592" i="20"/>
  <c r="P592" i="20" s="1"/>
  <c r="M591" i="20"/>
  <c r="L591" i="20"/>
  <c r="P591" i="20" s="1"/>
  <c r="M590" i="20"/>
  <c r="L590" i="20"/>
  <c r="M589" i="20"/>
  <c r="L589" i="20"/>
  <c r="P589" i="20" s="1"/>
  <c r="M588" i="20"/>
  <c r="L588" i="20"/>
  <c r="P588" i="20" s="1"/>
  <c r="M587" i="20"/>
  <c r="L587" i="20"/>
  <c r="P587" i="20" s="1"/>
  <c r="M586" i="20"/>
  <c r="L586" i="20"/>
  <c r="M585" i="20"/>
  <c r="L585" i="20"/>
  <c r="P585" i="20" s="1"/>
  <c r="M584" i="20"/>
  <c r="L584" i="20"/>
  <c r="P584" i="20" s="1"/>
  <c r="M583" i="20"/>
  <c r="L583" i="20"/>
  <c r="P583" i="20" s="1"/>
  <c r="M582" i="20"/>
  <c r="L582" i="20"/>
  <c r="M581" i="20"/>
  <c r="L581" i="20"/>
  <c r="P581" i="20" s="1"/>
  <c r="M580" i="20"/>
  <c r="L580" i="20"/>
  <c r="P580" i="20" s="1"/>
  <c r="M579" i="20"/>
  <c r="L579" i="20"/>
  <c r="P579" i="20" s="1"/>
  <c r="M578" i="20"/>
  <c r="L578" i="20"/>
  <c r="M577" i="20"/>
  <c r="L577" i="20"/>
  <c r="P577" i="20" s="1"/>
  <c r="M576" i="20"/>
  <c r="L576" i="20"/>
  <c r="P576" i="20" s="1"/>
  <c r="M575" i="20"/>
  <c r="L575" i="20"/>
  <c r="P575" i="20" s="1"/>
  <c r="M574" i="20"/>
  <c r="L574" i="20"/>
  <c r="M573" i="20"/>
  <c r="L573" i="20"/>
  <c r="P573" i="20" s="1"/>
  <c r="M572" i="20"/>
  <c r="L572" i="20"/>
  <c r="P572" i="20" s="1"/>
  <c r="M571" i="20"/>
  <c r="L571" i="20"/>
  <c r="P571" i="20" s="1"/>
  <c r="M570" i="20"/>
  <c r="L570" i="20"/>
  <c r="M569" i="20"/>
  <c r="L569" i="20"/>
  <c r="P569" i="20" s="1"/>
  <c r="M568" i="20"/>
  <c r="L568" i="20"/>
  <c r="P568" i="20" s="1"/>
  <c r="M567" i="20"/>
  <c r="L567" i="20"/>
  <c r="P567" i="20" s="1"/>
  <c r="M566" i="20"/>
  <c r="L566" i="20"/>
  <c r="M565" i="20"/>
  <c r="L565" i="20"/>
  <c r="P565" i="20" s="1"/>
  <c r="M564" i="20"/>
  <c r="L564" i="20"/>
  <c r="P564" i="20" s="1"/>
  <c r="M563" i="20"/>
  <c r="L563" i="20"/>
  <c r="P563" i="20" s="1"/>
  <c r="M562" i="20"/>
  <c r="L562" i="20"/>
  <c r="M561" i="20"/>
  <c r="L561" i="20"/>
  <c r="P561" i="20" s="1"/>
  <c r="M560" i="20"/>
  <c r="L560" i="20"/>
  <c r="P560" i="20" s="1"/>
  <c r="M559" i="20"/>
  <c r="L559" i="20"/>
  <c r="P559" i="20" s="1"/>
  <c r="M558" i="20"/>
  <c r="L558" i="20"/>
  <c r="M557" i="20"/>
  <c r="L557" i="20"/>
  <c r="P557" i="20" s="1"/>
  <c r="M556" i="20"/>
  <c r="L556" i="20"/>
  <c r="P556" i="20" s="1"/>
  <c r="M555" i="20"/>
  <c r="L555" i="20"/>
  <c r="P555" i="20" s="1"/>
  <c r="M554" i="20"/>
  <c r="L554" i="20"/>
  <c r="M553" i="20"/>
  <c r="L553" i="20"/>
  <c r="P553" i="20" s="1"/>
  <c r="M552" i="20"/>
  <c r="L552" i="20"/>
  <c r="P552" i="20" s="1"/>
  <c r="M551" i="20"/>
  <c r="L551" i="20"/>
  <c r="P551" i="20" s="1"/>
  <c r="M550" i="20"/>
  <c r="L550" i="20"/>
  <c r="M549" i="20"/>
  <c r="L549" i="20"/>
  <c r="P549" i="20" s="1"/>
  <c r="M548" i="20"/>
  <c r="L548" i="20"/>
  <c r="P548" i="20" s="1"/>
  <c r="M547" i="20"/>
  <c r="L547" i="20"/>
  <c r="P547" i="20" s="1"/>
  <c r="M546" i="20"/>
  <c r="L546" i="20"/>
  <c r="M545" i="20"/>
  <c r="L545" i="20"/>
  <c r="P545" i="20" s="1"/>
  <c r="M544" i="20"/>
  <c r="L544" i="20"/>
  <c r="P544" i="20" s="1"/>
  <c r="M543" i="20"/>
  <c r="L543" i="20"/>
  <c r="P543" i="20" s="1"/>
  <c r="M542" i="20"/>
  <c r="L542" i="20"/>
  <c r="M541" i="20"/>
  <c r="L541" i="20"/>
  <c r="P541" i="20" s="1"/>
  <c r="M540" i="20"/>
  <c r="L540" i="20"/>
  <c r="P540" i="20" s="1"/>
  <c r="M539" i="20"/>
  <c r="L539" i="20"/>
  <c r="P539" i="20" s="1"/>
  <c r="M538" i="20"/>
  <c r="L538" i="20"/>
  <c r="M537" i="20"/>
  <c r="L537" i="20"/>
  <c r="P537" i="20" s="1"/>
  <c r="M536" i="20"/>
  <c r="L536" i="20"/>
  <c r="P536" i="20" s="1"/>
  <c r="M535" i="20"/>
  <c r="L535" i="20"/>
  <c r="P535" i="20" s="1"/>
  <c r="M534" i="20"/>
  <c r="L534" i="20"/>
  <c r="M533" i="20"/>
  <c r="L533" i="20"/>
  <c r="P533" i="20" s="1"/>
  <c r="M532" i="20"/>
  <c r="L532" i="20"/>
  <c r="P532" i="20" s="1"/>
  <c r="M531" i="20"/>
  <c r="L531" i="20"/>
  <c r="P531" i="20" s="1"/>
  <c r="M530" i="20"/>
  <c r="L530" i="20"/>
  <c r="M529" i="20"/>
  <c r="L529" i="20"/>
  <c r="P529" i="20" s="1"/>
  <c r="M528" i="20"/>
  <c r="L528" i="20"/>
  <c r="P528" i="20" s="1"/>
  <c r="M527" i="20"/>
  <c r="L527" i="20"/>
  <c r="P527" i="20" s="1"/>
  <c r="M526" i="20"/>
  <c r="L526" i="20"/>
  <c r="M525" i="20"/>
  <c r="L525" i="20"/>
  <c r="P525" i="20" s="1"/>
  <c r="M524" i="20"/>
  <c r="L524" i="20"/>
  <c r="P524" i="20" s="1"/>
  <c r="M523" i="20"/>
  <c r="L523" i="20"/>
  <c r="P523" i="20" s="1"/>
  <c r="M522" i="20"/>
  <c r="L522" i="20"/>
  <c r="M521" i="20"/>
  <c r="L521" i="20"/>
  <c r="P521" i="20" s="1"/>
  <c r="M520" i="20"/>
  <c r="L520" i="20"/>
  <c r="P520" i="20" s="1"/>
  <c r="M519" i="20"/>
  <c r="L519" i="20"/>
  <c r="P519" i="20" s="1"/>
  <c r="M518" i="20"/>
  <c r="L518" i="20"/>
  <c r="M517" i="20"/>
  <c r="L517" i="20"/>
  <c r="P517" i="20" s="1"/>
  <c r="M516" i="20"/>
  <c r="L516" i="20"/>
  <c r="P516" i="20" s="1"/>
  <c r="M515" i="20"/>
  <c r="L515" i="20"/>
  <c r="P515" i="20" s="1"/>
  <c r="M514" i="20"/>
  <c r="L514" i="20"/>
  <c r="M513" i="20"/>
  <c r="L513" i="20"/>
  <c r="P513" i="20" s="1"/>
  <c r="M512" i="20"/>
  <c r="L512" i="20"/>
  <c r="P512" i="20" s="1"/>
  <c r="M511" i="20"/>
  <c r="L511" i="20"/>
  <c r="P511" i="20" s="1"/>
  <c r="M510" i="20"/>
  <c r="L510" i="20"/>
  <c r="M509" i="20"/>
  <c r="L509" i="20"/>
  <c r="P509" i="20" s="1"/>
  <c r="M508" i="20"/>
  <c r="L508" i="20"/>
  <c r="P508" i="20" s="1"/>
  <c r="M507" i="20"/>
  <c r="L507" i="20"/>
  <c r="P507" i="20" s="1"/>
  <c r="M506" i="20"/>
  <c r="L506" i="20"/>
  <c r="M505" i="20"/>
  <c r="L505" i="20"/>
  <c r="P505" i="20" s="1"/>
  <c r="M504" i="20"/>
  <c r="L504" i="20"/>
  <c r="P504" i="20" s="1"/>
  <c r="M503" i="20"/>
  <c r="L503" i="20"/>
  <c r="P503" i="20" s="1"/>
  <c r="M502" i="20"/>
  <c r="L502" i="20"/>
  <c r="M501" i="20"/>
  <c r="L501" i="20"/>
  <c r="P501" i="20" s="1"/>
  <c r="M500" i="20"/>
  <c r="L500" i="20"/>
  <c r="P500" i="20" s="1"/>
  <c r="M499" i="20"/>
  <c r="L499" i="20"/>
  <c r="P499" i="20" s="1"/>
  <c r="M498" i="20"/>
  <c r="L498" i="20"/>
  <c r="M497" i="20"/>
  <c r="L497" i="20"/>
  <c r="P497" i="20" s="1"/>
  <c r="M496" i="20"/>
  <c r="L496" i="20"/>
  <c r="P496" i="20" s="1"/>
  <c r="M495" i="20"/>
  <c r="L495" i="20"/>
  <c r="P495" i="20" s="1"/>
  <c r="M494" i="20"/>
  <c r="L494" i="20"/>
  <c r="M493" i="20"/>
  <c r="L493" i="20"/>
  <c r="P493" i="20" s="1"/>
  <c r="M492" i="20"/>
  <c r="L492" i="20"/>
  <c r="P492" i="20" s="1"/>
  <c r="M491" i="20"/>
  <c r="L491" i="20"/>
  <c r="P491" i="20" s="1"/>
  <c r="M490" i="20"/>
  <c r="L490" i="20"/>
  <c r="M489" i="20"/>
  <c r="L489" i="20"/>
  <c r="P489" i="20" s="1"/>
  <c r="M488" i="20"/>
  <c r="L488" i="20"/>
  <c r="P488" i="20" s="1"/>
  <c r="M487" i="20"/>
  <c r="L487" i="20"/>
  <c r="P487" i="20" s="1"/>
  <c r="M486" i="20"/>
  <c r="L486" i="20"/>
  <c r="M485" i="20"/>
  <c r="L485" i="20"/>
  <c r="P485" i="20" s="1"/>
  <c r="M484" i="20"/>
  <c r="L484" i="20"/>
  <c r="P484" i="20" s="1"/>
  <c r="M483" i="20"/>
  <c r="L483" i="20"/>
  <c r="P483" i="20" s="1"/>
  <c r="M482" i="20"/>
  <c r="L482" i="20"/>
  <c r="M481" i="20"/>
  <c r="L481" i="20"/>
  <c r="P481" i="20" s="1"/>
  <c r="M480" i="20"/>
  <c r="L480" i="20"/>
  <c r="P480" i="20" s="1"/>
  <c r="M479" i="20"/>
  <c r="L479" i="20"/>
  <c r="P479" i="20" s="1"/>
  <c r="M478" i="20"/>
  <c r="L478" i="20"/>
  <c r="M477" i="20"/>
  <c r="L477" i="20"/>
  <c r="P477" i="20" s="1"/>
  <c r="M476" i="20"/>
  <c r="L476" i="20"/>
  <c r="P476" i="20" s="1"/>
  <c r="M475" i="20"/>
  <c r="L475" i="20"/>
  <c r="P475" i="20" s="1"/>
  <c r="M474" i="20"/>
  <c r="L474" i="20"/>
  <c r="M473" i="20"/>
  <c r="L473" i="20"/>
  <c r="P473" i="20" s="1"/>
  <c r="M472" i="20"/>
  <c r="L472" i="20"/>
  <c r="P472" i="20" s="1"/>
  <c r="M471" i="20"/>
  <c r="L471" i="20"/>
  <c r="P471" i="20" s="1"/>
  <c r="M470" i="20"/>
  <c r="L470" i="20"/>
  <c r="M469" i="20"/>
  <c r="L469" i="20"/>
  <c r="P469" i="20" s="1"/>
  <c r="M468" i="20"/>
  <c r="L468" i="20"/>
  <c r="P468" i="20" s="1"/>
  <c r="M467" i="20"/>
  <c r="L467" i="20"/>
  <c r="P467" i="20" s="1"/>
  <c r="M466" i="20"/>
  <c r="L466" i="20"/>
  <c r="M465" i="20"/>
  <c r="L465" i="20"/>
  <c r="P465" i="20" s="1"/>
  <c r="M464" i="20"/>
  <c r="L464" i="20"/>
  <c r="P464" i="20" s="1"/>
  <c r="M463" i="20"/>
  <c r="L463" i="20"/>
  <c r="P463" i="20" s="1"/>
  <c r="M462" i="20"/>
  <c r="L462" i="20"/>
  <c r="M461" i="20"/>
  <c r="L461" i="20"/>
  <c r="P461" i="20" s="1"/>
  <c r="M460" i="20"/>
  <c r="L460" i="20"/>
  <c r="P460" i="20" s="1"/>
  <c r="M459" i="20"/>
  <c r="L459" i="20"/>
  <c r="P459" i="20" s="1"/>
  <c r="M458" i="20"/>
  <c r="L458" i="20"/>
  <c r="M457" i="20"/>
  <c r="L457" i="20"/>
  <c r="P457" i="20" s="1"/>
  <c r="M456" i="20"/>
  <c r="L456" i="20"/>
  <c r="P456" i="20" s="1"/>
  <c r="M455" i="20"/>
  <c r="L455" i="20"/>
  <c r="P455" i="20" s="1"/>
  <c r="M454" i="20"/>
  <c r="L454" i="20"/>
  <c r="M453" i="20"/>
  <c r="L453" i="20"/>
  <c r="P453" i="20" s="1"/>
  <c r="M452" i="20"/>
  <c r="L452" i="20"/>
  <c r="P452" i="20" s="1"/>
  <c r="M451" i="20"/>
  <c r="L451" i="20"/>
  <c r="P451" i="20" s="1"/>
  <c r="M450" i="20"/>
  <c r="L450" i="20"/>
  <c r="M449" i="20"/>
  <c r="L449" i="20"/>
  <c r="P449" i="20" s="1"/>
  <c r="M448" i="20"/>
  <c r="L448" i="20"/>
  <c r="P448" i="20" s="1"/>
  <c r="M447" i="20"/>
  <c r="L447" i="20"/>
  <c r="P447" i="20" s="1"/>
  <c r="M446" i="20"/>
  <c r="L446" i="20"/>
  <c r="M445" i="20"/>
  <c r="L445" i="20"/>
  <c r="P445" i="20" s="1"/>
  <c r="M444" i="20"/>
  <c r="L444" i="20"/>
  <c r="P444" i="20" s="1"/>
  <c r="M443" i="20"/>
  <c r="L443" i="20"/>
  <c r="P443" i="20" s="1"/>
  <c r="M442" i="20"/>
  <c r="L442" i="20"/>
  <c r="M441" i="20"/>
  <c r="L441" i="20"/>
  <c r="P441" i="20" s="1"/>
  <c r="M440" i="20"/>
  <c r="L440" i="20"/>
  <c r="P440" i="20" s="1"/>
  <c r="M439" i="20"/>
  <c r="L439" i="20"/>
  <c r="P439" i="20" s="1"/>
  <c r="M438" i="20"/>
  <c r="L438" i="20"/>
  <c r="M437" i="20"/>
  <c r="L437" i="20"/>
  <c r="P437" i="20" s="1"/>
  <c r="M436" i="20"/>
  <c r="L436" i="20"/>
  <c r="P436" i="20" s="1"/>
  <c r="M435" i="20"/>
  <c r="L435" i="20"/>
  <c r="P435" i="20" s="1"/>
  <c r="M434" i="20"/>
  <c r="L434" i="20"/>
  <c r="M433" i="20"/>
  <c r="L433" i="20"/>
  <c r="P433" i="20" s="1"/>
  <c r="M432" i="20"/>
  <c r="L432" i="20"/>
  <c r="P432" i="20" s="1"/>
  <c r="M431" i="20"/>
  <c r="L431" i="20"/>
  <c r="P431" i="20" s="1"/>
  <c r="M430" i="20"/>
  <c r="L430" i="20"/>
  <c r="M429" i="20"/>
  <c r="L429" i="20"/>
  <c r="P429" i="20" s="1"/>
  <c r="M428" i="20"/>
  <c r="L428" i="20"/>
  <c r="P428" i="20" s="1"/>
  <c r="M427" i="20"/>
  <c r="L427" i="20"/>
  <c r="P427" i="20" s="1"/>
  <c r="M426" i="20"/>
  <c r="L426" i="20"/>
  <c r="M425" i="20"/>
  <c r="L425" i="20"/>
  <c r="P425" i="20" s="1"/>
  <c r="M424" i="20"/>
  <c r="L424" i="20"/>
  <c r="P424" i="20" s="1"/>
  <c r="M423" i="20"/>
  <c r="L423" i="20"/>
  <c r="P423" i="20" s="1"/>
  <c r="M422" i="20"/>
  <c r="L422" i="20"/>
  <c r="M421" i="20"/>
  <c r="L421" i="20"/>
  <c r="P421" i="20" s="1"/>
  <c r="M420" i="20"/>
  <c r="L420" i="20"/>
  <c r="P420" i="20" s="1"/>
  <c r="M419" i="20"/>
  <c r="L419" i="20"/>
  <c r="P419" i="20" s="1"/>
  <c r="M418" i="20"/>
  <c r="L418" i="20"/>
  <c r="M417" i="20"/>
  <c r="L417" i="20"/>
  <c r="P417" i="20" s="1"/>
  <c r="M416" i="20"/>
  <c r="L416" i="20"/>
  <c r="P416" i="20" s="1"/>
  <c r="M415" i="20"/>
  <c r="L415" i="20"/>
  <c r="P415" i="20" s="1"/>
  <c r="M414" i="20"/>
  <c r="L414" i="20"/>
  <c r="M413" i="20"/>
  <c r="L413" i="20"/>
  <c r="P413" i="20" s="1"/>
  <c r="M412" i="20"/>
  <c r="L412" i="20"/>
  <c r="P412" i="20" s="1"/>
  <c r="M411" i="20"/>
  <c r="L411" i="20"/>
  <c r="P411" i="20" s="1"/>
  <c r="M410" i="20"/>
  <c r="L410" i="20"/>
  <c r="M409" i="20"/>
  <c r="L409" i="20"/>
  <c r="P409" i="20" s="1"/>
  <c r="M408" i="20"/>
  <c r="L408" i="20"/>
  <c r="P408" i="20" s="1"/>
  <c r="M407" i="20"/>
  <c r="L407" i="20"/>
  <c r="P407" i="20" s="1"/>
  <c r="M406" i="20"/>
  <c r="L406" i="20"/>
  <c r="M405" i="20"/>
  <c r="L405" i="20"/>
  <c r="P405" i="20" s="1"/>
  <c r="M404" i="20"/>
  <c r="L404" i="20"/>
  <c r="P404" i="20" s="1"/>
  <c r="M403" i="20"/>
  <c r="L403" i="20"/>
  <c r="P403" i="20" s="1"/>
  <c r="M402" i="20"/>
  <c r="L402" i="20"/>
  <c r="M401" i="20"/>
  <c r="L401" i="20"/>
  <c r="P401" i="20" s="1"/>
  <c r="M400" i="20"/>
  <c r="L400" i="20"/>
  <c r="P400" i="20" s="1"/>
  <c r="M399" i="20"/>
  <c r="L399" i="20"/>
  <c r="P399" i="20" s="1"/>
  <c r="M398" i="20"/>
  <c r="L398" i="20"/>
  <c r="M397" i="20"/>
  <c r="L397" i="20"/>
  <c r="P397" i="20" s="1"/>
  <c r="M396" i="20"/>
  <c r="L396" i="20"/>
  <c r="P396" i="20" s="1"/>
  <c r="M395" i="20"/>
  <c r="L395" i="20"/>
  <c r="P395" i="20" s="1"/>
  <c r="M394" i="20"/>
  <c r="L394" i="20"/>
  <c r="M393" i="20"/>
  <c r="L393" i="20"/>
  <c r="P393" i="20" s="1"/>
  <c r="M392" i="20"/>
  <c r="L392" i="20"/>
  <c r="P392" i="20" s="1"/>
  <c r="M391" i="20"/>
  <c r="L391" i="20"/>
  <c r="P391" i="20" s="1"/>
  <c r="M390" i="20"/>
  <c r="L390" i="20"/>
  <c r="M389" i="20"/>
  <c r="L389" i="20"/>
  <c r="P389" i="20" s="1"/>
  <c r="M388" i="20"/>
  <c r="L388" i="20"/>
  <c r="P388" i="20" s="1"/>
  <c r="M387" i="20"/>
  <c r="L387" i="20"/>
  <c r="P387" i="20" s="1"/>
  <c r="M386" i="20"/>
  <c r="L386" i="20"/>
  <c r="M385" i="20"/>
  <c r="L385" i="20"/>
  <c r="P385" i="20" s="1"/>
  <c r="M384" i="20"/>
  <c r="L384" i="20"/>
  <c r="P384" i="20" s="1"/>
  <c r="M383" i="20"/>
  <c r="L383" i="20"/>
  <c r="P383" i="20" s="1"/>
  <c r="M382" i="20"/>
  <c r="L382" i="20"/>
  <c r="M381" i="20"/>
  <c r="L381" i="20"/>
  <c r="P381" i="20" s="1"/>
  <c r="M380" i="20"/>
  <c r="L380" i="20"/>
  <c r="P380" i="20" s="1"/>
  <c r="M379" i="20"/>
  <c r="L379" i="20"/>
  <c r="P379" i="20" s="1"/>
  <c r="M378" i="20"/>
  <c r="L378" i="20"/>
  <c r="M377" i="20"/>
  <c r="L377" i="20"/>
  <c r="P377" i="20" s="1"/>
  <c r="M376" i="20"/>
  <c r="L376" i="20"/>
  <c r="P376" i="20" s="1"/>
  <c r="M375" i="20"/>
  <c r="L375" i="20"/>
  <c r="P375" i="20" s="1"/>
  <c r="M374" i="20"/>
  <c r="L374" i="20"/>
  <c r="M373" i="20"/>
  <c r="L373" i="20"/>
  <c r="P373" i="20" s="1"/>
  <c r="M372" i="20"/>
  <c r="L372" i="20"/>
  <c r="P372" i="20" s="1"/>
  <c r="M371" i="20"/>
  <c r="L371" i="20"/>
  <c r="P371" i="20" s="1"/>
  <c r="M370" i="20"/>
  <c r="L370" i="20"/>
  <c r="M369" i="20"/>
  <c r="L369" i="20"/>
  <c r="P369" i="20" s="1"/>
  <c r="M368" i="20"/>
  <c r="L368" i="20"/>
  <c r="P368" i="20" s="1"/>
  <c r="M367" i="20"/>
  <c r="L367" i="20"/>
  <c r="P367" i="20" s="1"/>
  <c r="M366" i="20"/>
  <c r="L366" i="20"/>
  <c r="M365" i="20"/>
  <c r="L365" i="20"/>
  <c r="P365" i="20" s="1"/>
  <c r="M364" i="20"/>
  <c r="L364" i="20"/>
  <c r="P364" i="20" s="1"/>
  <c r="M363" i="20"/>
  <c r="L363" i="20"/>
  <c r="P363" i="20" s="1"/>
  <c r="M362" i="20"/>
  <c r="L362" i="20"/>
  <c r="M361" i="20"/>
  <c r="L361" i="20"/>
  <c r="P361" i="20" s="1"/>
  <c r="M360" i="20"/>
  <c r="L360" i="20"/>
  <c r="P360" i="20" s="1"/>
  <c r="M359" i="20"/>
  <c r="L359" i="20"/>
  <c r="P359" i="20" s="1"/>
  <c r="M358" i="20"/>
  <c r="L358" i="20"/>
  <c r="M357" i="20"/>
  <c r="L357" i="20"/>
  <c r="P357" i="20" s="1"/>
  <c r="M356" i="20"/>
  <c r="L356" i="20"/>
  <c r="P356" i="20" s="1"/>
  <c r="M355" i="20"/>
  <c r="L355" i="20"/>
  <c r="P355" i="20" s="1"/>
  <c r="M354" i="20"/>
  <c r="L354" i="20"/>
  <c r="M353" i="20"/>
  <c r="L353" i="20"/>
  <c r="P353" i="20" s="1"/>
  <c r="M352" i="20"/>
  <c r="L352" i="20"/>
  <c r="P352" i="20" s="1"/>
  <c r="M351" i="20"/>
  <c r="L351" i="20"/>
  <c r="P351" i="20" s="1"/>
  <c r="M350" i="20"/>
  <c r="L350" i="20"/>
  <c r="M349" i="20"/>
  <c r="L349" i="20"/>
  <c r="P349" i="20" s="1"/>
  <c r="M348" i="20"/>
  <c r="L348" i="20"/>
  <c r="P348" i="20" s="1"/>
  <c r="M347" i="20"/>
  <c r="L347" i="20"/>
  <c r="P347" i="20" s="1"/>
  <c r="M346" i="20"/>
  <c r="L346" i="20"/>
  <c r="M345" i="20"/>
  <c r="L345" i="20"/>
  <c r="P345" i="20" s="1"/>
  <c r="M344" i="20"/>
  <c r="L344" i="20"/>
  <c r="P344" i="20" s="1"/>
  <c r="M343" i="20"/>
  <c r="L343" i="20"/>
  <c r="P343" i="20" s="1"/>
  <c r="M342" i="20"/>
  <c r="L342" i="20"/>
  <c r="M341" i="20"/>
  <c r="L341" i="20"/>
  <c r="P341" i="20" s="1"/>
  <c r="M340" i="20"/>
  <c r="L340" i="20"/>
  <c r="P340" i="20" s="1"/>
  <c r="M339" i="20"/>
  <c r="L339" i="20"/>
  <c r="P339" i="20" s="1"/>
  <c r="M338" i="20"/>
  <c r="L338" i="20"/>
  <c r="M337" i="20"/>
  <c r="L337" i="20"/>
  <c r="P337" i="20" s="1"/>
  <c r="M336" i="20"/>
  <c r="L336" i="20"/>
  <c r="P336" i="20" s="1"/>
  <c r="M335" i="20"/>
  <c r="L335" i="20"/>
  <c r="P335" i="20" s="1"/>
  <c r="M334" i="20"/>
  <c r="L334" i="20"/>
  <c r="M333" i="20"/>
  <c r="L333" i="20"/>
  <c r="P333" i="20" s="1"/>
  <c r="M332" i="20"/>
  <c r="L332" i="20"/>
  <c r="P332" i="20" s="1"/>
  <c r="M331" i="20"/>
  <c r="L331" i="20"/>
  <c r="P331" i="20" s="1"/>
  <c r="M330" i="20"/>
  <c r="L330" i="20"/>
  <c r="M329" i="20"/>
  <c r="L329" i="20"/>
  <c r="P329" i="20" s="1"/>
  <c r="M328" i="20"/>
  <c r="L328" i="20"/>
  <c r="P328" i="20" s="1"/>
  <c r="M327" i="20"/>
  <c r="L327" i="20"/>
  <c r="P327" i="20" s="1"/>
  <c r="M326" i="20"/>
  <c r="L326" i="20"/>
  <c r="M325" i="20"/>
  <c r="L325" i="20"/>
  <c r="P325" i="20" s="1"/>
  <c r="M324" i="20"/>
  <c r="L324" i="20"/>
  <c r="P324" i="20" s="1"/>
  <c r="M323" i="20"/>
  <c r="L323" i="20"/>
  <c r="P323" i="20" s="1"/>
  <c r="M322" i="20"/>
  <c r="L322" i="20"/>
  <c r="M321" i="20"/>
  <c r="L321" i="20"/>
  <c r="P321" i="20" s="1"/>
  <c r="M320" i="20"/>
  <c r="L320" i="20"/>
  <c r="P320" i="20" s="1"/>
  <c r="M319" i="20"/>
  <c r="L319" i="20"/>
  <c r="P319" i="20" s="1"/>
  <c r="M318" i="20"/>
  <c r="L318" i="20"/>
  <c r="M317" i="20"/>
  <c r="L317" i="20"/>
  <c r="P317" i="20" s="1"/>
  <c r="M316" i="20"/>
  <c r="L316" i="20"/>
  <c r="P316" i="20" s="1"/>
  <c r="M315" i="20"/>
  <c r="L315" i="20"/>
  <c r="P315" i="20" s="1"/>
  <c r="M314" i="20"/>
  <c r="L314" i="20"/>
  <c r="M313" i="20"/>
  <c r="L313" i="20"/>
  <c r="P313" i="20" s="1"/>
  <c r="M312" i="20"/>
  <c r="L312" i="20"/>
  <c r="P312" i="20" s="1"/>
  <c r="M311" i="20"/>
  <c r="L311" i="20"/>
  <c r="P311" i="20" s="1"/>
  <c r="M310" i="20"/>
  <c r="L310" i="20"/>
  <c r="M309" i="20"/>
  <c r="L309" i="20"/>
  <c r="P309" i="20" s="1"/>
  <c r="M308" i="20"/>
  <c r="L308" i="20"/>
  <c r="P308" i="20" s="1"/>
  <c r="M307" i="20"/>
  <c r="L307" i="20"/>
  <c r="P307" i="20" s="1"/>
  <c r="M306" i="20"/>
  <c r="L306" i="20"/>
  <c r="M305" i="20"/>
  <c r="L305" i="20"/>
  <c r="P305" i="20" s="1"/>
  <c r="M304" i="20"/>
  <c r="L304" i="20"/>
  <c r="P304" i="20" s="1"/>
  <c r="M303" i="20"/>
  <c r="L303" i="20"/>
  <c r="P303" i="20" s="1"/>
  <c r="M302" i="20"/>
  <c r="L302" i="20"/>
  <c r="M301" i="20"/>
  <c r="L301" i="20"/>
  <c r="P301" i="20" s="1"/>
  <c r="M300" i="20"/>
  <c r="L300" i="20"/>
  <c r="P300" i="20" s="1"/>
  <c r="M299" i="20"/>
  <c r="L299" i="20"/>
  <c r="P299" i="20" s="1"/>
  <c r="M298" i="20"/>
  <c r="L298" i="20"/>
  <c r="M297" i="20"/>
  <c r="L297" i="20"/>
  <c r="P297" i="20" s="1"/>
  <c r="M296" i="20"/>
  <c r="L296" i="20"/>
  <c r="P296" i="20" s="1"/>
  <c r="M295" i="20"/>
  <c r="L295" i="20"/>
  <c r="P295" i="20" s="1"/>
  <c r="M294" i="20"/>
  <c r="L294" i="20"/>
  <c r="M293" i="20"/>
  <c r="L293" i="20"/>
  <c r="P293" i="20" s="1"/>
  <c r="M292" i="20"/>
  <c r="L292" i="20"/>
  <c r="P292" i="20" s="1"/>
  <c r="M291" i="20"/>
  <c r="L291" i="20"/>
  <c r="P291" i="20" s="1"/>
  <c r="M290" i="20"/>
  <c r="L290" i="20"/>
  <c r="M289" i="20"/>
  <c r="L289" i="20"/>
  <c r="P289" i="20" s="1"/>
  <c r="M288" i="20"/>
  <c r="L288" i="20"/>
  <c r="P288" i="20" s="1"/>
  <c r="M287" i="20"/>
  <c r="L287" i="20"/>
  <c r="P287" i="20" s="1"/>
  <c r="M286" i="20"/>
  <c r="L286" i="20"/>
  <c r="M285" i="20"/>
  <c r="L285" i="20"/>
  <c r="P285" i="20" s="1"/>
  <c r="M284" i="20"/>
  <c r="L284" i="20"/>
  <c r="P284" i="20" s="1"/>
  <c r="M283" i="20"/>
  <c r="L283" i="20"/>
  <c r="P283" i="20" s="1"/>
  <c r="M282" i="20"/>
  <c r="L282" i="20"/>
  <c r="M281" i="20"/>
  <c r="L281" i="20"/>
  <c r="P281" i="20" s="1"/>
  <c r="M280" i="20"/>
  <c r="L280" i="20"/>
  <c r="P280" i="20" s="1"/>
  <c r="M279" i="20"/>
  <c r="L279" i="20"/>
  <c r="P279" i="20" s="1"/>
  <c r="M278" i="20"/>
  <c r="L278" i="20"/>
  <c r="M277" i="20"/>
  <c r="L277" i="20"/>
  <c r="P277" i="20" s="1"/>
  <c r="M276" i="20"/>
  <c r="L276" i="20"/>
  <c r="P276" i="20" s="1"/>
  <c r="M275" i="20"/>
  <c r="L275" i="20"/>
  <c r="P275" i="20" s="1"/>
  <c r="M274" i="20"/>
  <c r="L274" i="20"/>
  <c r="M273" i="20"/>
  <c r="L273" i="20"/>
  <c r="P273" i="20" s="1"/>
  <c r="M272" i="20"/>
  <c r="L272" i="20"/>
  <c r="P272" i="20" s="1"/>
  <c r="M271" i="20"/>
  <c r="L271" i="20"/>
  <c r="P271" i="20" s="1"/>
  <c r="M270" i="20"/>
  <c r="L270" i="20"/>
  <c r="M269" i="20"/>
  <c r="L269" i="20"/>
  <c r="P269" i="20" s="1"/>
  <c r="M268" i="20"/>
  <c r="L268" i="20"/>
  <c r="P268" i="20" s="1"/>
  <c r="M267" i="20"/>
  <c r="L267" i="20"/>
  <c r="P267" i="20" s="1"/>
  <c r="M266" i="20"/>
  <c r="L266" i="20"/>
  <c r="M265" i="20"/>
  <c r="L265" i="20"/>
  <c r="P265" i="20" s="1"/>
  <c r="M264" i="20"/>
  <c r="L264" i="20"/>
  <c r="P264" i="20" s="1"/>
  <c r="M263" i="20"/>
  <c r="L263" i="20"/>
  <c r="P263" i="20" s="1"/>
  <c r="M262" i="20"/>
  <c r="L262" i="20"/>
  <c r="M261" i="20"/>
  <c r="L261" i="20"/>
  <c r="P261" i="20" s="1"/>
  <c r="M260" i="20"/>
  <c r="L260" i="20"/>
  <c r="P260" i="20" s="1"/>
  <c r="M259" i="20"/>
  <c r="L259" i="20"/>
  <c r="P259" i="20" s="1"/>
  <c r="M258" i="20"/>
  <c r="L258" i="20"/>
  <c r="M257" i="20"/>
  <c r="L257" i="20"/>
  <c r="P257" i="20" s="1"/>
  <c r="M256" i="20"/>
  <c r="L256" i="20"/>
  <c r="P256" i="20" s="1"/>
  <c r="M255" i="20"/>
  <c r="L255" i="20"/>
  <c r="P255" i="20" s="1"/>
  <c r="M254" i="20"/>
  <c r="L254" i="20"/>
  <c r="M253" i="20"/>
  <c r="L253" i="20"/>
  <c r="P253" i="20" s="1"/>
  <c r="M252" i="20"/>
  <c r="L252" i="20"/>
  <c r="P252" i="20" s="1"/>
  <c r="M251" i="20"/>
  <c r="L251" i="20"/>
  <c r="P251" i="20" s="1"/>
  <c r="M250" i="20"/>
  <c r="L250" i="20"/>
  <c r="M249" i="20"/>
  <c r="L249" i="20"/>
  <c r="P249" i="20" s="1"/>
  <c r="M248" i="20"/>
  <c r="L248" i="20"/>
  <c r="P248" i="20" s="1"/>
  <c r="M247" i="20"/>
  <c r="L247" i="20"/>
  <c r="P247" i="20" s="1"/>
  <c r="M246" i="20"/>
  <c r="L246" i="20"/>
  <c r="M245" i="20"/>
  <c r="L245" i="20"/>
  <c r="P245" i="20" s="1"/>
  <c r="M244" i="20"/>
  <c r="L244" i="20"/>
  <c r="P244" i="20" s="1"/>
  <c r="M243" i="20"/>
  <c r="L243" i="20"/>
  <c r="P243" i="20" s="1"/>
  <c r="M242" i="20"/>
  <c r="L242" i="20"/>
  <c r="M241" i="20"/>
  <c r="L241" i="20"/>
  <c r="P241" i="20" s="1"/>
  <c r="M240" i="20"/>
  <c r="L240" i="20"/>
  <c r="P240" i="20" s="1"/>
  <c r="M239" i="20"/>
  <c r="L239" i="20"/>
  <c r="P239" i="20" s="1"/>
  <c r="M238" i="20"/>
  <c r="L238" i="20"/>
  <c r="M237" i="20"/>
  <c r="L237" i="20"/>
  <c r="P237" i="20" s="1"/>
  <c r="M236" i="20"/>
  <c r="L236" i="20"/>
  <c r="P236" i="20" s="1"/>
  <c r="M235" i="20"/>
  <c r="L235" i="20"/>
  <c r="P235" i="20" s="1"/>
  <c r="M234" i="20"/>
  <c r="L234" i="20"/>
  <c r="M233" i="20"/>
  <c r="L233" i="20"/>
  <c r="P233" i="20" s="1"/>
  <c r="M232" i="20"/>
  <c r="L232" i="20"/>
  <c r="P232" i="20" s="1"/>
  <c r="M231" i="20"/>
  <c r="L231" i="20"/>
  <c r="P231" i="20" s="1"/>
  <c r="M230" i="20"/>
  <c r="L230" i="20"/>
  <c r="M229" i="20"/>
  <c r="L229" i="20"/>
  <c r="P229" i="20" s="1"/>
  <c r="M228" i="20"/>
  <c r="L228" i="20"/>
  <c r="P228" i="20" s="1"/>
  <c r="M227" i="20"/>
  <c r="L227" i="20"/>
  <c r="P227" i="20" s="1"/>
  <c r="M226" i="20"/>
  <c r="L226" i="20"/>
  <c r="M225" i="20"/>
  <c r="L225" i="20"/>
  <c r="P225" i="20" s="1"/>
  <c r="M224" i="20"/>
  <c r="L224" i="20"/>
  <c r="P224" i="20" s="1"/>
  <c r="M223" i="20"/>
  <c r="L223" i="20"/>
  <c r="P223" i="20" s="1"/>
  <c r="M222" i="20"/>
  <c r="L222" i="20"/>
  <c r="M221" i="20"/>
  <c r="L221" i="20"/>
  <c r="P221" i="20" s="1"/>
  <c r="M220" i="20"/>
  <c r="L220" i="20"/>
  <c r="P220" i="20" s="1"/>
  <c r="M219" i="20"/>
  <c r="L219" i="20"/>
  <c r="P219" i="20" s="1"/>
  <c r="M218" i="20"/>
  <c r="L218" i="20"/>
  <c r="M217" i="20"/>
  <c r="L217" i="20"/>
  <c r="P217" i="20" s="1"/>
  <c r="M216" i="20"/>
  <c r="L216" i="20"/>
  <c r="P216" i="20" s="1"/>
  <c r="M215" i="20"/>
  <c r="L215" i="20"/>
  <c r="P215" i="20" s="1"/>
  <c r="M214" i="20"/>
  <c r="L214" i="20"/>
  <c r="M213" i="20"/>
  <c r="L213" i="20"/>
  <c r="P213" i="20" s="1"/>
  <c r="M212" i="20"/>
  <c r="L212" i="20"/>
  <c r="P212" i="20" s="1"/>
  <c r="M211" i="20"/>
  <c r="L211" i="20"/>
  <c r="P211" i="20" s="1"/>
  <c r="M210" i="20"/>
  <c r="L210" i="20"/>
  <c r="M209" i="20"/>
  <c r="L209" i="20"/>
  <c r="P209" i="20" s="1"/>
  <c r="M208" i="20"/>
  <c r="L208" i="20"/>
  <c r="P208" i="20" s="1"/>
  <c r="M207" i="20"/>
  <c r="L207" i="20"/>
  <c r="P207" i="20" s="1"/>
  <c r="M206" i="20"/>
  <c r="L206" i="20"/>
  <c r="M205" i="20"/>
  <c r="L205" i="20"/>
  <c r="P205" i="20" s="1"/>
  <c r="M204" i="20"/>
  <c r="L204" i="20"/>
  <c r="P204" i="20" s="1"/>
  <c r="M203" i="20"/>
  <c r="L203" i="20"/>
  <c r="P203" i="20" s="1"/>
  <c r="M202" i="20"/>
  <c r="L202" i="20"/>
  <c r="M201" i="20"/>
  <c r="L201" i="20"/>
  <c r="P201" i="20" s="1"/>
  <c r="M200" i="20"/>
  <c r="L200" i="20"/>
  <c r="P200" i="20" s="1"/>
  <c r="M199" i="20"/>
  <c r="L199" i="20"/>
  <c r="P199" i="20" s="1"/>
  <c r="M198" i="20"/>
  <c r="L198" i="20"/>
  <c r="M197" i="20"/>
  <c r="L197" i="20"/>
  <c r="P197" i="20" s="1"/>
  <c r="M196" i="20"/>
  <c r="L196" i="20"/>
  <c r="P196" i="20" s="1"/>
  <c r="M195" i="20"/>
  <c r="L195" i="20"/>
  <c r="P195" i="20" s="1"/>
  <c r="M194" i="20"/>
  <c r="L194" i="20"/>
  <c r="M193" i="20"/>
  <c r="L193" i="20"/>
  <c r="P193" i="20" s="1"/>
  <c r="M192" i="20"/>
  <c r="L192" i="20"/>
  <c r="P192" i="20" s="1"/>
  <c r="M191" i="20"/>
  <c r="L191" i="20"/>
  <c r="P191" i="20" s="1"/>
  <c r="M190" i="20"/>
  <c r="L190" i="20"/>
  <c r="M189" i="20"/>
  <c r="L189" i="20"/>
  <c r="P189" i="20" s="1"/>
  <c r="M188" i="20"/>
  <c r="L188" i="20"/>
  <c r="P188" i="20" s="1"/>
  <c r="M187" i="20"/>
  <c r="L187" i="20"/>
  <c r="P187" i="20" s="1"/>
  <c r="M186" i="20"/>
  <c r="L186" i="20"/>
  <c r="M185" i="20"/>
  <c r="L185" i="20"/>
  <c r="P185" i="20" s="1"/>
  <c r="M184" i="20"/>
  <c r="L184" i="20"/>
  <c r="P184" i="20" s="1"/>
  <c r="M183" i="20"/>
  <c r="L183" i="20"/>
  <c r="P183" i="20" s="1"/>
  <c r="M182" i="20"/>
  <c r="L182" i="20"/>
  <c r="M181" i="20"/>
  <c r="L181" i="20"/>
  <c r="P181" i="20" s="1"/>
  <c r="M180" i="20"/>
  <c r="L180" i="20"/>
  <c r="P180" i="20" s="1"/>
  <c r="M179" i="20"/>
  <c r="L179" i="20"/>
  <c r="P179" i="20" s="1"/>
  <c r="M178" i="20"/>
  <c r="L178" i="20"/>
  <c r="M177" i="20"/>
  <c r="L177" i="20"/>
  <c r="P177" i="20" s="1"/>
  <c r="M176" i="20"/>
  <c r="L176" i="20"/>
  <c r="P176" i="20" s="1"/>
  <c r="M175" i="20"/>
  <c r="L175" i="20"/>
  <c r="P175" i="20" s="1"/>
  <c r="M174" i="20"/>
  <c r="L174" i="20"/>
  <c r="M173" i="20"/>
  <c r="L173" i="20"/>
  <c r="P173" i="20" s="1"/>
  <c r="M172" i="20"/>
  <c r="L172" i="20"/>
  <c r="P172" i="20" s="1"/>
  <c r="M171" i="20"/>
  <c r="L171" i="20"/>
  <c r="P171" i="20" s="1"/>
  <c r="M170" i="20"/>
  <c r="L170" i="20"/>
  <c r="M169" i="20"/>
  <c r="L169" i="20"/>
  <c r="P169" i="20" s="1"/>
  <c r="M168" i="20"/>
  <c r="L168" i="20"/>
  <c r="P168" i="20" s="1"/>
  <c r="M167" i="20"/>
  <c r="L167" i="20"/>
  <c r="P167" i="20" s="1"/>
  <c r="M166" i="20"/>
  <c r="L166" i="20"/>
  <c r="M165" i="20"/>
  <c r="L165" i="20"/>
  <c r="P165" i="20" s="1"/>
  <c r="M164" i="20"/>
  <c r="L164" i="20"/>
  <c r="P164" i="20" s="1"/>
  <c r="M163" i="20"/>
  <c r="L163" i="20"/>
  <c r="P163" i="20" s="1"/>
  <c r="M162" i="20"/>
  <c r="L162" i="20"/>
  <c r="M161" i="20"/>
  <c r="L161" i="20"/>
  <c r="P161" i="20" s="1"/>
  <c r="M160" i="20"/>
  <c r="L160" i="20"/>
  <c r="P160" i="20" s="1"/>
  <c r="M159" i="20"/>
  <c r="L159" i="20"/>
  <c r="P159" i="20" s="1"/>
  <c r="M158" i="20"/>
  <c r="L158" i="20"/>
  <c r="M157" i="20"/>
  <c r="L157" i="20"/>
  <c r="P157" i="20" s="1"/>
  <c r="M156" i="20"/>
  <c r="L156" i="20"/>
  <c r="P156" i="20" s="1"/>
  <c r="M155" i="20"/>
  <c r="L155" i="20"/>
  <c r="P155" i="20" s="1"/>
  <c r="M154" i="20"/>
  <c r="L154" i="20"/>
  <c r="M153" i="20"/>
  <c r="L153" i="20"/>
  <c r="P153" i="20" s="1"/>
  <c r="M152" i="20"/>
  <c r="L152" i="20"/>
  <c r="P152" i="20" s="1"/>
  <c r="M151" i="20"/>
  <c r="L151" i="20"/>
  <c r="P151" i="20" s="1"/>
  <c r="M150" i="20"/>
  <c r="L150" i="20"/>
  <c r="M149" i="20"/>
  <c r="L149" i="20"/>
  <c r="P149" i="20" s="1"/>
  <c r="M148" i="20"/>
  <c r="L148" i="20"/>
  <c r="P148" i="20" s="1"/>
  <c r="M147" i="20"/>
  <c r="L147" i="20"/>
  <c r="P147" i="20" s="1"/>
  <c r="M146" i="20"/>
  <c r="L146" i="20"/>
  <c r="M145" i="20"/>
  <c r="L145" i="20"/>
  <c r="P145" i="20" s="1"/>
  <c r="M144" i="20"/>
  <c r="L144" i="20"/>
  <c r="P144" i="20" s="1"/>
  <c r="M143" i="20"/>
  <c r="L143" i="20"/>
  <c r="P143" i="20" s="1"/>
  <c r="M142" i="20"/>
  <c r="L142" i="20"/>
  <c r="M141" i="20"/>
  <c r="L141" i="20"/>
  <c r="P141" i="20" s="1"/>
  <c r="M140" i="20"/>
  <c r="L140" i="20"/>
  <c r="P140" i="20" s="1"/>
  <c r="M139" i="20"/>
  <c r="L139" i="20"/>
  <c r="P139" i="20" s="1"/>
  <c r="M138" i="20"/>
  <c r="L138" i="20"/>
  <c r="M137" i="20"/>
  <c r="L137" i="20"/>
  <c r="P137" i="20" s="1"/>
  <c r="M136" i="20"/>
  <c r="L136" i="20"/>
  <c r="P136" i="20" s="1"/>
  <c r="M135" i="20"/>
  <c r="L135" i="20"/>
  <c r="P135" i="20" s="1"/>
  <c r="M134" i="20"/>
  <c r="L134" i="20"/>
  <c r="M133" i="20"/>
  <c r="L133" i="20"/>
  <c r="P133" i="20" s="1"/>
  <c r="M132" i="20"/>
  <c r="L132" i="20"/>
  <c r="P132" i="20" s="1"/>
  <c r="M131" i="20"/>
  <c r="L131" i="20"/>
  <c r="P131" i="20" s="1"/>
  <c r="M130" i="20"/>
  <c r="L130" i="20"/>
  <c r="M129" i="20"/>
  <c r="L129" i="20"/>
  <c r="P129" i="20" s="1"/>
  <c r="M128" i="20"/>
  <c r="L128" i="20"/>
  <c r="P128" i="20" s="1"/>
  <c r="M127" i="20"/>
  <c r="L127" i="20"/>
  <c r="P127" i="20" s="1"/>
  <c r="M126" i="20"/>
  <c r="L126" i="20"/>
  <c r="M125" i="20"/>
  <c r="L125" i="20"/>
  <c r="P125" i="20" s="1"/>
  <c r="M124" i="20"/>
  <c r="L124" i="20"/>
  <c r="P124" i="20" s="1"/>
  <c r="M123" i="20"/>
  <c r="L123" i="20"/>
  <c r="P123" i="20" s="1"/>
  <c r="M122" i="20"/>
  <c r="L122" i="20"/>
  <c r="M121" i="20"/>
  <c r="L121" i="20"/>
  <c r="P121" i="20" s="1"/>
  <c r="M120" i="20"/>
  <c r="L120" i="20"/>
  <c r="P120" i="20" s="1"/>
  <c r="M119" i="20"/>
  <c r="L119" i="20"/>
  <c r="P119" i="20" s="1"/>
  <c r="M118" i="20"/>
  <c r="L118" i="20"/>
  <c r="M117" i="20"/>
  <c r="L117" i="20"/>
  <c r="P117" i="20" s="1"/>
  <c r="M116" i="20"/>
  <c r="L116" i="20"/>
  <c r="P116" i="20" s="1"/>
  <c r="M115" i="20"/>
  <c r="L115" i="20"/>
  <c r="P115" i="20" s="1"/>
  <c r="M114" i="20"/>
  <c r="L114" i="20"/>
  <c r="M113" i="20"/>
  <c r="L113" i="20"/>
  <c r="P113" i="20" s="1"/>
  <c r="M112" i="20"/>
  <c r="L112" i="20"/>
  <c r="P112" i="20" s="1"/>
  <c r="M111" i="20"/>
  <c r="L111" i="20"/>
  <c r="P111" i="20" s="1"/>
  <c r="M110" i="20"/>
  <c r="L110" i="20"/>
  <c r="M109" i="20"/>
  <c r="L109" i="20"/>
  <c r="P109" i="20" s="1"/>
  <c r="M108" i="20"/>
  <c r="L108" i="20"/>
  <c r="P108" i="20" s="1"/>
  <c r="M107" i="20"/>
  <c r="L107" i="20"/>
  <c r="P107" i="20" s="1"/>
  <c r="M106" i="20"/>
  <c r="L106" i="20"/>
  <c r="M105" i="20"/>
  <c r="L105" i="20"/>
  <c r="P105" i="20" s="1"/>
  <c r="M104" i="20"/>
  <c r="L104" i="20"/>
  <c r="P104" i="20" s="1"/>
  <c r="M103" i="20"/>
  <c r="L103" i="20"/>
  <c r="P103" i="20" s="1"/>
  <c r="M102" i="20"/>
  <c r="L102" i="20"/>
  <c r="M101" i="20"/>
  <c r="L101" i="20"/>
  <c r="P101" i="20" s="1"/>
  <c r="M100" i="20"/>
  <c r="L100" i="20"/>
  <c r="P100" i="20" s="1"/>
  <c r="M99" i="20"/>
  <c r="L99" i="20"/>
  <c r="P99" i="20" s="1"/>
  <c r="M98" i="20"/>
  <c r="L98" i="20"/>
  <c r="M97" i="20"/>
  <c r="L97" i="20"/>
  <c r="P97" i="20" s="1"/>
  <c r="M96" i="20"/>
  <c r="L96" i="20"/>
  <c r="P96" i="20" s="1"/>
  <c r="M95" i="20"/>
  <c r="L95" i="20"/>
  <c r="P95" i="20" s="1"/>
  <c r="M94" i="20"/>
  <c r="L94" i="20"/>
  <c r="M93" i="20"/>
  <c r="L93" i="20"/>
  <c r="P93" i="20" s="1"/>
  <c r="M92" i="20"/>
  <c r="L92" i="20"/>
  <c r="P92" i="20" s="1"/>
  <c r="M91" i="20"/>
  <c r="L91" i="20"/>
  <c r="P91" i="20" s="1"/>
  <c r="M90" i="20"/>
  <c r="L90" i="20"/>
  <c r="M89" i="20"/>
  <c r="L89" i="20"/>
  <c r="P89" i="20" s="1"/>
  <c r="M88" i="20"/>
  <c r="L88" i="20"/>
  <c r="P88" i="20" s="1"/>
  <c r="M87" i="20"/>
  <c r="L87" i="20"/>
  <c r="P87" i="20" s="1"/>
  <c r="M86" i="20"/>
  <c r="L86" i="20"/>
  <c r="M85" i="20"/>
  <c r="L85" i="20"/>
  <c r="P85" i="20" s="1"/>
  <c r="M84" i="20"/>
  <c r="L84" i="20"/>
  <c r="P84" i="20" s="1"/>
  <c r="M83" i="20"/>
  <c r="L83" i="20"/>
  <c r="P83" i="20" s="1"/>
  <c r="M82" i="20"/>
  <c r="L82" i="20"/>
  <c r="M81" i="20"/>
  <c r="L81" i="20"/>
  <c r="P81" i="20" s="1"/>
  <c r="M80" i="20"/>
  <c r="L80" i="20"/>
  <c r="P80" i="20" s="1"/>
  <c r="M79" i="20"/>
  <c r="L79" i="20"/>
  <c r="P79" i="20" s="1"/>
  <c r="M78" i="20"/>
  <c r="L78" i="20"/>
  <c r="M77" i="20"/>
  <c r="L77" i="20"/>
  <c r="P77" i="20" s="1"/>
  <c r="M76" i="20"/>
  <c r="L76" i="20"/>
  <c r="P76" i="20" s="1"/>
  <c r="M75" i="20"/>
  <c r="L75" i="20"/>
  <c r="P75" i="20" s="1"/>
  <c r="M74" i="20"/>
  <c r="L74" i="20"/>
  <c r="M73" i="20"/>
  <c r="L73" i="20"/>
  <c r="P73" i="20" s="1"/>
  <c r="M72" i="20"/>
  <c r="L72" i="20"/>
  <c r="P72" i="20" s="1"/>
  <c r="M71" i="20"/>
  <c r="L71" i="20"/>
  <c r="P71" i="20" s="1"/>
  <c r="M70" i="20"/>
  <c r="L70" i="20"/>
  <c r="M69" i="20"/>
  <c r="L69" i="20"/>
  <c r="P69" i="20" s="1"/>
  <c r="M68" i="20"/>
  <c r="L68" i="20"/>
  <c r="P68" i="20" s="1"/>
  <c r="M67" i="20"/>
  <c r="L67" i="20"/>
  <c r="P67" i="20" s="1"/>
  <c r="M66" i="20"/>
  <c r="L66" i="20"/>
  <c r="M65" i="20"/>
  <c r="L65" i="20"/>
  <c r="P65" i="20" s="1"/>
  <c r="M64" i="20"/>
  <c r="L64" i="20"/>
  <c r="P64" i="20" s="1"/>
  <c r="M63" i="20"/>
  <c r="L63" i="20"/>
  <c r="P63" i="20" s="1"/>
  <c r="M62" i="20"/>
  <c r="L62" i="20"/>
  <c r="M61" i="20"/>
  <c r="L61" i="20"/>
  <c r="P61" i="20" s="1"/>
  <c r="M60" i="20"/>
  <c r="L60" i="20"/>
  <c r="P60" i="20" s="1"/>
  <c r="M59" i="20"/>
  <c r="L59" i="20"/>
  <c r="P59" i="20" s="1"/>
  <c r="M58" i="20"/>
  <c r="L58" i="20"/>
  <c r="M57" i="20"/>
  <c r="L57" i="20"/>
  <c r="P57" i="20" s="1"/>
  <c r="M56" i="20"/>
  <c r="L56" i="20"/>
  <c r="P56" i="20" s="1"/>
  <c r="M55" i="20"/>
  <c r="L55" i="20"/>
  <c r="P55" i="20" s="1"/>
  <c r="M54" i="20"/>
  <c r="L54" i="20"/>
  <c r="M53" i="20"/>
  <c r="L53" i="20"/>
  <c r="P53" i="20" s="1"/>
  <c r="M52" i="20"/>
  <c r="L52" i="20"/>
  <c r="P52" i="20" s="1"/>
  <c r="M51" i="20"/>
  <c r="L51" i="20"/>
  <c r="P51" i="20" s="1"/>
  <c r="M50" i="20"/>
  <c r="L50" i="20"/>
  <c r="M49" i="20"/>
  <c r="L49" i="20"/>
  <c r="P49" i="20" s="1"/>
  <c r="M48" i="20"/>
  <c r="L48" i="20"/>
  <c r="P48" i="20" s="1"/>
  <c r="M47" i="20"/>
  <c r="L47" i="20"/>
  <c r="P47" i="20" s="1"/>
  <c r="M46" i="20"/>
  <c r="L46" i="20"/>
  <c r="M45" i="20"/>
  <c r="L45" i="20"/>
  <c r="P45" i="20" s="1"/>
  <c r="M44" i="20"/>
  <c r="L44" i="20"/>
  <c r="P44" i="20" s="1"/>
  <c r="M43" i="20"/>
  <c r="L43" i="20"/>
  <c r="P43" i="20" s="1"/>
  <c r="M42" i="20"/>
  <c r="L42" i="20"/>
  <c r="M41" i="20"/>
  <c r="L41" i="20"/>
  <c r="P41" i="20" s="1"/>
  <c r="M40" i="20"/>
  <c r="L40" i="20"/>
  <c r="P40" i="20" s="1"/>
  <c r="M39" i="20"/>
  <c r="L39" i="20"/>
  <c r="P39" i="20" s="1"/>
  <c r="M38" i="20"/>
  <c r="L38" i="20"/>
  <c r="M37" i="20"/>
  <c r="L37" i="20"/>
  <c r="P37" i="20" s="1"/>
  <c r="M36" i="20"/>
  <c r="L36" i="20"/>
  <c r="P36" i="20" s="1"/>
  <c r="M35" i="20"/>
  <c r="L35" i="20"/>
  <c r="P35" i="20" s="1"/>
  <c r="M34" i="20"/>
  <c r="L34" i="20"/>
  <c r="M33" i="20"/>
  <c r="L33" i="20"/>
  <c r="P33" i="20" s="1"/>
  <c r="M32" i="20"/>
  <c r="L32" i="20"/>
  <c r="P32" i="20" s="1"/>
  <c r="M31" i="20"/>
  <c r="L31" i="20"/>
  <c r="P31" i="20" s="1"/>
  <c r="M30" i="20"/>
  <c r="L30" i="20"/>
  <c r="M29" i="20"/>
  <c r="L29" i="20"/>
  <c r="P29" i="20" s="1"/>
  <c r="M28" i="20"/>
  <c r="L28" i="20"/>
  <c r="P28" i="20" s="1"/>
  <c r="M27" i="20"/>
  <c r="L27" i="20"/>
  <c r="P27" i="20" s="1"/>
  <c r="M26" i="20"/>
  <c r="L26" i="20"/>
  <c r="M25" i="20"/>
  <c r="L25" i="20"/>
  <c r="P25" i="20" s="1"/>
  <c r="M24" i="20"/>
  <c r="L24" i="20"/>
  <c r="P24" i="20" s="1"/>
  <c r="M23" i="20"/>
  <c r="L23" i="20"/>
  <c r="P23" i="20" s="1"/>
  <c r="M22" i="20"/>
  <c r="L22" i="20"/>
  <c r="M21" i="20"/>
  <c r="L21" i="20"/>
  <c r="P21" i="20" s="1"/>
  <c r="M20" i="20"/>
  <c r="L20" i="20"/>
  <c r="P20" i="20" s="1"/>
  <c r="M19" i="20"/>
  <c r="L19" i="20"/>
  <c r="P19" i="20" s="1"/>
  <c r="M18" i="20"/>
  <c r="L18" i="20"/>
  <c r="M17" i="20"/>
  <c r="L17" i="20"/>
  <c r="P17" i="20" s="1"/>
  <c r="M16" i="20"/>
  <c r="L16" i="20"/>
  <c r="P16" i="20" s="1"/>
  <c r="M15" i="20"/>
  <c r="L15" i="20"/>
  <c r="P15" i="20" s="1"/>
  <c r="M14" i="20"/>
  <c r="L14" i="20"/>
  <c r="M13" i="20"/>
  <c r="L13" i="20"/>
  <c r="P13" i="20" s="1"/>
  <c r="M12" i="20"/>
  <c r="L12" i="20"/>
  <c r="P12" i="20" s="1"/>
  <c r="M11" i="20"/>
  <c r="L11" i="20"/>
  <c r="P11" i="20" s="1"/>
  <c r="M10" i="20"/>
  <c r="L10" i="20"/>
  <c r="M9" i="20"/>
  <c r="L9" i="20"/>
  <c r="P9" i="20" s="1"/>
  <c r="M8" i="20"/>
  <c r="L8" i="20"/>
  <c r="P8" i="20" s="1"/>
  <c r="M7" i="20"/>
  <c r="L7" i="20"/>
  <c r="P7" i="20" s="1"/>
  <c r="M6" i="20"/>
  <c r="L6" i="20"/>
  <c r="M5" i="20"/>
  <c r="L5" i="20"/>
  <c r="P5" i="20" s="1"/>
  <c r="M4" i="20"/>
  <c r="L4" i="20"/>
  <c r="P4" i="20" s="1"/>
  <c r="M3" i="20"/>
  <c r="L3" i="20"/>
  <c r="P3" i="20" s="1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4" i="18"/>
  <c r="B4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4" i="17"/>
  <c r="C51" i="15"/>
  <c r="C50" i="15"/>
  <c r="C49" i="15"/>
  <c r="C48" i="15"/>
  <c r="B5" i="15"/>
  <c r="C5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20" i="15"/>
  <c r="C20" i="15"/>
  <c r="B21" i="15"/>
  <c r="C21" i="15"/>
  <c r="B22" i="15"/>
  <c r="C22" i="15"/>
  <c r="B23" i="15"/>
  <c r="C23" i="15"/>
  <c r="B24" i="15"/>
  <c r="C24" i="15"/>
  <c r="B25" i="15"/>
  <c r="C25" i="15"/>
  <c r="B26" i="15"/>
  <c r="C26" i="15"/>
  <c r="B27" i="15"/>
  <c r="C27" i="15"/>
  <c r="B28" i="15"/>
  <c r="C28" i="15"/>
  <c r="B29" i="15"/>
  <c r="C29" i="15"/>
  <c r="B30" i="15"/>
  <c r="C30" i="15"/>
  <c r="B31" i="15"/>
  <c r="C31" i="15"/>
  <c r="B32" i="15"/>
  <c r="C32" i="15"/>
  <c r="B33" i="15"/>
  <c r="C33" i="15"/>
  <c r="B34" i="15"/>
  <c r="C34" i="15"/>
  <c r="B35" i="15"/>
  <c r="C35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B47" i="15"/>
  <c r="C47" i="15"/>
  <c r="B48" i="15"/>
  <c r="B49" i="15"/>
  <c r="C4" i="15"/>
  <c r="B4" i="15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D51" i="10"/>
  <c r="C51" i="10"/>
  <c r="B51" i="10"/>
  <c r="B61" i="5"/>
  <c r="B61" i="4"/>
  <c r="B61" i="2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Q60" i="9"/>
  <c r="P60" i="9"/>
  <c r="D51" i="8" s="1"/>
  <c r="L60" i="9"/>
  <c r="I60" i="9"/>
  <c r="J60" i="9" s="1"/>
  <c r="H60" i="9"/>
  <c r="E60" i="9"/>
  <c r="R60" i="9"/>
  <c r="C51" i="11" s="1"/>
  <c r="B60" i="9"/>
  <c r="A60" i="9"/>
  <c r="Q15" i="9"/>
  <c r="Q16" i="9"/>
  <c r="Q17" i="9"/>
  <c r="B8" i="11" s="1"/>
  <c r="Q18" i="9"/>
  <c r="Q19" i="9"/>
  <c r="Q20" i="9"/>
  <c r="Q21" i="9"/>
  <c r="B12" i="11" s="1"/>
  <c r="Q22" i="9"/>
  <c r="Q23" i="9"/>
  <c r="Q24" i="9"/>
  <c r="Q25" i="9"/>
  <c r="B16" i="11" s="1"/>
  <c r="Q26" i="9"/>
  <c r="Q27" i="9"/>
  <c r="Q28" i="9"/>
  <c r="Q29" i="9"/>
  <c r="B20" i="11" s="1"/>
  <c r="Q30" i="9"/>
  <c r="Q31" i="9"/>
  <c r="Q32" i="9"/>
  <c r="Q33" i="9"/>
  <c r="B24" i="11" s="1"/>
  <c r="Q34" i="9"/>
  <c r="Q35" i="9"/>
  <c r="Q36" i="9"/>
  <c r="Q37" i="9"/>
  <c r="B28" i="11" s="1"/>
  <c r="Q38" i="9"/>
  <c r="Q39" i="9"/>
  <c r="Q40" i="9"/>
  <c r="Q41" i="9"/>
  <c r="B32" i="11" s="1"/>
  <c r="Q42" i="9"/>
  <c r="Q43" i="9"/>
  <c r="Q44" i="9"/>
  <c r="Q45" i="9"/>
  <c r="B36" i="11" s="1"/>
  <c r="Q46" i="9"/>
  <c r="Q47" i="9"/>
  <c r="Q48" i="9"/>
  <c r="Q49" i="9"/>
  <c r="B40" i="11" s="1"/>
  <c r="Q50" i="9"/>
  <c r="Q51" i="9"/>
  <c r="Q52" i="9"/>
  <c r="Q53" i="9"/>
  <c r="B44" i="11" s="1"/>
  <c r="Q54" i="9"/>
  <c r="Q55" i="9"/>
  <c r="Q56" i="9"/>
  <c r="Q57" i="9"/>
  <c r="B48" i="11" s="1"/>
  <c r="Q58" i="9"/>
  <c r="Q59" i="9"/>
  <c r="Q14" i="9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4" i="10"/>
  <c r="P59" i="9"/>
  <c r="D50" i="8" s="1"/>
  <c r="P58" i="9"/>
  <c r="D49" i="8" s="1"/>
  <c r="P57" i="9"/>
  <c r="D48" i="8" s="1"/>
  <c r="P56" i="9"/>
  <c r="D47" i="8" s="1"/>
  <c r="P55" i="9"/>
  <c r="D46" i="8" s="1"/>
  <c r="P54" i="9"/>
  <c r="D45" i="8" s="1"/>
  <c r="P53" i="9"/>
  <c r="D44" i="8" s="1"/>
  <c r="P52" i="9"/>
  <c r="D43" i="8" s="1"/>
  <c r="P51" i="9"/>
  <c r="D42" i="8" s="1"/>
  <c r="P50" i="9"/>
  <c r="D41" i="8" s="1"/>
  <c r="P49" i="9"/>
  <c r="D40" i="8" s="1"/>
  <c r="P48" i="9"/>
  <c r="D39" i="8" s="1"/>
  <c r="P47" i="9"/>
  <c r="D38" i="8" s="1"/>
  <c r="P46" i="9"/>
  <c r="D37" i="8" s="1"/>
  <c r="P45" i="9"/>
  <c r="D36" i="8" s="1"/>
  <c r="P44" i="9"/>
  <c r="D35" i="8" s="1"/>
  <c r="P43" i="9"/>
  <c r="D34" i="8" s="1"/>
  <c r="P42" i="9"/>
  <c r="D33" i="8" s="1"/>
  <c r="P41" i="9"/>
  <c r="D32" i="8" s="1"/>
  <c r="P40" i="9"/>
  <c r="D31" i="8" s="1"/>
  <c r="P39" i="9"/>
  <c r="D30" i="8" s="1"/>
  <c r="P38" i="9"/>
  <c r="D29" i="8" s="1"/>
  <c r="P37" i="9"/>
  <c r="D28" i="8" s="1"/>
  <c r="P36" i="9"/>
  <c r="D27" i="8" s="1"/>
  <c r="P35" i="9"/>
  <c r="D26" i="8" s="1"/>
  <c r="P34" i="9"/>
  <c r="D25" i="8" s="1"/>
  <c r="P33" i="9"/>
  <c r="D24" i="8" s="1"/>
  <c r="P32" i="9"/>
  <c r="D23" i="8" s="1"/>
  <c r="P31" i="9"/>
  <c r="D22" i="8" s="1"/>
  <c r="P30" i="9"/>
  <c r="D21" i="8" s="1"/>
  <c r="P29" i="9"/>
  <c r="D20" i="8" s="1"/>
  <c r="P28" i="9"/>
  <c r="D19" i="8" s="1"/>
  <c r="P27" i="9"/>
  <c r="D18" i="8" s="1"/>
  <c r="P26" i="9"/>
  <c r="D17" i="8" s="1"/>
  <c r="P25" i="9"/>
  <c r="D16" i="8" s="1"/>
  <c r="P24" i="9"/>
  <c r="D15" i="8" s="1"/>
  <c r="P23" i="9"/>
  <c r="D14" i="8" s="1"/>
  <c r="P22" i="9"/>
  <c r="D13" i="8" s="1"/>
  <c r="P21" i="9"/>
  <c r="D12" i="8" s="1"/>
  <c r="P20" i="9"/>
  <c r="D11" i="8" s="1"/>
  <c r="P19" i="9"/>
  <c r="D10" i="8" s="1"/>
  <c r="P18" i="9"/>
  <c r="D9" i="8" s="1"/>
  <c r="P17" i="9"/>
  <c r="D8" i="8" s="1"/>
  <c r="P16" i="9"/>
  <c r="D7" i="8" s="1"/>
  <c r="P15" i="9"/>
  <c r="D6" i="8" s="1"/>
  <c r="P14" i="9"/>
  <c r="D5" i="8" s="1"/>
  <c r="P13" i="9"/>
  <c r="D4" i="8" s="1"/>
  <c r="P12" i="9"/>
  <c r="P11" i="9"/>
  <c r="P10" i="9"/>
  <c r="P9" i="9"/>
  <c r="P8" i="9"/>
  <c r="P7" i="9"/>
  <c r="P6" i="9"/>
  <c r="P5" i="9"/>
  <c r="P4" i="9"/>
  <c r="P3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O43" i="9" s="1"/>
  <c r="C33" i="12" s="1"/>
  <c r="L42" i="9"/>
  <c r="O42" i="9" s="1"/>
  <c r="C32" i="12" s="1"/>
  <c r="L41" i="9"/>
  <c r="O41" i="9" s="1"/>
  <c r="C31" i="12" s="1"/>
  <c r="L40" i="9"/>
  <c r="O40" i="9" s="1"/>
  <c r="C30" i="12" s="1"/>
  <c r="L39" i="9"/>
  <c r="O39" i="9" s="1"/>
  <c r="C29" i="12" s="1"/>
  <c r="L38" i="9"/>
  <c r="O38" i="9" s="1"/>
  <c r="C28" i="12" s="1"/>
  <c r="L37" i="9"/>
  <c r="O37" i="9" s="1"/>
  <c r="C27" i="12" s="1"/>
  <c r="L36" i="9"/>
  <c r="O36" i="9" s="1"/>
  <c r="C26" i="12" s="1"/>
  <c r="L35" i="9"/>
  <c r="O35" i="9" s="1"/>
  <c r="C25" i="12" s="1"/>
  <c r="L34" i="9"/>
  <c r="O34" i="9" s="1"/>
  <c r="C24" i="12" s="1"/>
  <c r="L33" i="9"/>
  <c r="O33" i="9" s="1"/>
  <c r="L32" i="9"/>
  <c r="O32" i="9" s="1"/>
  <c r="L31" i="9"/>
  <c r="O31" i="9" s="1"/>
  <c r="L30" i="9"/>
  <c r="O30" i="9" s="1"/>
  <c r="L29" i="9"/>
  <c r="O29" i="9" s="1"/>
  <c r="L28" i="9"/>
  <c r="O28" i="9" s="1"/>
  <c r="L27" i="9"/>
  <c r="O27" i="9" s="1"/>
  <c r="L26" i="9"/>
  <c r="O26" i="9" s="1"/>
  <c r="L25" i="9"/>
  <c r="O25" i="9" s="1"/>
  <c r="L24" i="9"/>
  <c r="O24" i="9" s="1"/>
  <c r="L23" i="9"/>
  <c r="O23" i="9" s="1"/>
  <c r="L22" i="9"/>
  <c r="O22" i="9" s="1"/>
  <c r="L21" i="9"/>
  <c r="O21" i="9" s="1"/>
  <c r="L20" i="9"/>
  <c r="O20" i="9" s="1"/>
  <c r="L19" i="9"/>
  <c r="O19" i="9" s="1"/>
  <c r="L18" i="9"/>
  <c r="O18" i="9" s="1"/>
  <c r="L17" i="9"/>
  <c r="O17" i="9" s="1"/>
  <c r="L16" i="9"/>
  <c r="O16" i="9" s="1"/>
  <c r="L15" i="9"/>
  <c r="O15" i="9" s="1"/>
  <c r="L14" i="9"/>
  <c r="O14" i="9" s="1"/>
  <c r="L13" i="9"/>
  <c r="O13" i="9" s="1"/>
  <c r="L12" i="9"/>
  <c r="O12" i="9" s="1"/>
  <c r="L11" i="9"/>
  <c r="O11" i="9" s="1"/>
  <c r="L10" i="9"/>
  <c r="O10" i="9" s="1"/>
  <c r="L9" i="9"/>
  <c r="O9" i="9" s="1"/>
  <c r="L8" i="9"/>
  <c r="O8" i="9" s="1"/>
  <c r="L7" i="9"/>
  <c r="O7" i="9" s="1"/>
  <c r="L6" i="9"/>
  <c r="O6" i="9" s="1"/>
  <c r="L5" i="9"/>
  <c r="O5" i="9" s="1"/>
  <c r="L4" i="9"/>
  <c r="O4" i="9" s="1"/>
  <c r="L3" i="9"/>
  <c r="O3" i="9" s="1"/>
  <c r="I4" i="9"/>
  <c r="J4" i="9" s="1"/>
  <c r="I5" i="9"/>
  <c r="J5" i="9" s="1"/>
  <c r="I6" i="9"/>
  <c r="J6" i="9" s="1"/>
  <c r="I7" i="9"/>
  <c r="J7" i="9" s="1"/>
  <c r="I8" i="9"/>
  <c r="J8" i="9" s="1"/>
  <c r="I9" i="9"/>
  <c r="J9" i="9" s="1"/>
  <c r="I10" i="9"/>
  <c r="J10" i="9" s="1"/>
  <c r="I11" i="9"/>
  <c r="J11" i="9" s="1"/>
  <c r="I12" i="9"/>
  <c r="J12" i="9" s="1"/>
  <c r="I13" i="9"/>
  <c r="J13" i="9" s="1"/>
  <c r="I14" i="9"/>
  <c r="J14" i="9" s="1"/>
  <c r="I15" i="9"/>
  <c r="J15" i="9" s="1"/>
  <c r="I16" i="9"/>
  <c r="J16" i="9" s="1"/>
  <c r="I17" i="9"/>
  <c r="J17" i="9" s="1"/>
  <c r="I18" i="9"/>
  <c r="J18" i="9" s="1"/>
  <c r="I19" i="9"/>
  <c r="J19" i="9" s="1"/>
  <c r="I20" i="9"/>
  <c r="J20" i="9" s="1"/>
  <c r="I21" i="9"/>
  <c r="J21" i="9" s="1"/>
  <c r="I22" i="9"/>
  <c r="J22" i="9" s="1"/>
  <c r="I23" i="9"/>
  <c r="J23" i="9" s="1"/>
  <c r="I24" i="9"/>
  <c r="J24" i="9" s="1"/>
  <c r="I25" i="9"/>
  <c r="J25" i="9" s="1"/>
  <c r="I26" i="9"/>
  <c r="J26" i="9" s="1"/>
  <c r="I27" i="9"/>
  <c r="J27" i="9" s="1"/>
  <c r="I28" i="9"/>
  <c r="J28" i="9" s="1"/>
  <c r="I29" i="9"/>
  <c r="J29" i="9" s="1"/>
  <c r="I30" i="9"/>
  <c r="J30" i="9" s="1"/>
  <c r="I31" i="9"/>
  <c r="J31" i="9" s="1"/>
  <c r="I32" i="9"/>
  <c r="J32" i="9" s="1"/>
  <c r="I33" i="9"/>
  <c r="J33" i="9" s="1"/>
  <c r="I34" i="9"/>
  <c r="J34" i="9" s="1"/>
  <c r="I35" i="9"/>
  <c r="J35" i="9" s="1"/>
  <c r="I36" i="9"/>
  <c r="J36" i="9" s="1"/>
  <c r="I37" i="9"/>
  <c r="J37" i="9" s="1"/>
  <c r="I38" i="9"/>
  <c r="J38" i="9" s="1"/>
  <c r="I39" i="9"/>
  <c r="J39" i="9" s="1"/>
  <c r="I40" i="9"/>
  <c r="J40" i="9" s="1"/>
  <c r="I41" i="9"/>
  <c r="J41" i="9" s="1"/>
  <c r="I42" i="9"/>
  <c r="J42" i="9" s="1"/>
  <c r="I43" i="9"/>
  <c r="J43" i="9" s="1"/>
  <c r="I44" i="9"/>
  <c r="J44" i="9" s="1"/>
  <c r="I45" i="9"/>
  <c r="J45" i="9" s="1"/>
  <c r="I46" i="9"/>
  <c r="J46" i="9" s="1"/>
  <c r="I47" i="9"/>
  <c r="J47" i="9" s="1"/>
  <c r="I48" i="9"/>
  <c r="J48" i="9" s="1"/>
  <c r="I49" i="9"/>
  <c r="J49" i="9" s="1"/>
  <c r="I50" i="9"/>
  <c r="J50" i="9" s="1"/>
  <c r="I51" i="9"/>
  <c r="J51" i="9" s="1"/>
  <c r="I52" i="9"/>
  <c r="J52" i="9" s="1"/>
  <c r="I53" i="9"/>
  <c r="J53" i="9" s="1"/>
  <c r="I54" i="9"/>
  <c r="J54" i="9" s="1"/>
  <c r="I55" i="9"/>
  <c r="J55" i="9" s="1"/>
  <c r="I56" i="9"/>
  <c r="J56" i="9" s="1"/>
  <c r="I57" i="9"/>
  <c r="J57" i="9" s="1"/>
  <c r="I58" i="9"/>
  <c r="J58" i="9" s="1"/>
  <c r="I59" i="9"/>
  <c r="J59" i="9" s="1"/>
  <c r="I3" i="9"/>
  <c r="J3" i="9" s="1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E4" i="9"/>
  <c r="E5" i="9"/>
  <c r="E6" i="9"/>
  <c r="E7" i="9"/>
  <c r="E8" i="9"/>
  <c r="E9" i="9"/>
  <c r="E10" i="9"/>
  <c r="E11" i="9"/>
  <c r="E12" i="9"/>
  <c r="E13" i="9"/>
  <c r="C4" i="8" s="1"/>
  <c r="E14" i="9"/>
  <c r="C5" i="8" s="1"/>
  <c r="E15" i="9"/>
  <c r="C6" i="8" s="1"/>
  <c r="E16" i="9"/>
  <c r="C7" i="8" s="1"/>
  <c r="E17" i="9"/>
  <c r="C8" i="8" s="1"/>
  <c r="E18" i="9"/>
  <c r="C9" i="8" s="1"/>
  <c r="E19" i="9"/>
  <c r="C10" i="8" s="1"/>
  <c r="E20" i="9"/>
  <c r="C11" i="8" s="1"/>
  <c r="E21" i="9"/>
  <c r="C12" i="8" s="1"/>
  <c r="E22" i="9"/>
  <c r="C13" i="8" s="1"/>
  <c r="E23" i="9"/>
  <c r="C14" i="8" s="1"/>
  <c r="E24" i="9"/>
  <c r="C15" i="8" s="1"/>
  <c r="E25" i="9"/>
  <c r="C16" i="8" s="1"/>
  <c r="E26" i="9"/>
  <c r="C17" i="8" s="1"/>
  <c r="E27" i="9"/>
  <c r="C18" i="8" s="1"/>
  <c r="E28" i="9"/>
  <c r="C19" i="8" s="1"/>
  <c r="E29" i="9"/>
  <c r="C20" i="8" s="1"/>
  <c r="E30" i="9"/>
  <c r="C21" i="8" s="1"/>
  <c r="E31" i="9"/>
  <c r="C22" i="8" s="1"/>
  <c r="E32" i="9"/>
  <c r="C23" i="8" s="1"/>
  <c r="E33" i="9"/>
  <c r="C24" i="8" s="1"/>
  <c r="E34" i="9"/>
  <c r="C25" i="8" s="1"/>
  <c r="E35" i="9"/>
  <c r="C26" i="8" s="1"/>
  <c r="E36" i="9"/>
  <c r="C27" i="8" s="1"/>
  <c r="E37" i="9"/>
  <c r="C28" i="8" s="1"/>
  <c r="E38" i="9"/>
  <c r="C29" i="8" s="1"/>
  <c r="E39" i="9"/>
  <c r="C30" i="8" s="1"/>
  <c r="E40" i="9"/>
  <c r="C31" i="8" s="1"/>
  <c r="E41" i="9"/>
  <c r="C32" i="8" s="1"/>
  <c r="E42" i="9"/>
  <c r="C33" i="8" s="1"/>
  <c r="E43" i="9"/>
  <c r="C34" i="8" s="1"/>
  <c r="E44" i="9"/>
  <c r="C35" i="8" s="1"/>
  <c r="E45" i="9"/>
  <c r="C36" i="8" s="1"/>
  <c r="E46" i="9"/>
  <c r="C37" i="8" s="1"/>
  <c r="E47" i="9"/>
  <c r="C38" i="8" s="1"/>
  <c r="E48" i="9"/>
  <c r="C39" i="8" s="1"/>
  <c r="E49" i="9"/>
  <c r="C40" i="8" s="1"/>
  <c r="E50" i="9"/>
  <c r="C41" i="8" s="1"/>
  <c r="E51" i="9"/>
  <c r="C42" i="8" s="1"/>
  <c r="E52" i="9"/>
  <c r="C43" i="8" s="1"/>
  <c r="E53" i="9"/>
  <c r="C44" i="8" s="1"/>
  <c r="E54" i="9"/>
  <c r="C45" i="8" s="1"/>
  <c r="E55" i="9"/>
  <c r="C46" i="8" s="1"/>
  <c r="E56" i="9"/>
  <c r="C47" i="8" s="1"/>
  <c r="E57" i="9"/>
  <c r="C48" i="8" s="1"/>
  <c r="E58" i="9"/>
  <c r="C49" i="8" s="1"/>
  <c r="E59" i="9"/>
  <c r="C50" i="8" s="1"/>
  <c r="E3" i="9"/>
  <c r="S4" i="9"/>
  <c r="V4" i="9" s="1"/>
  <c r="R5" i="9"/>
  <c r="R6" i="9"/>
  <c r="S7" i="9"/>
  <c r="S8" i="9"/>
  <c r="V8" i="9" s="1"/>
  <c r="R9" i="9"/>
  <c r="R10" i="9"/>
  <c r="S11" i="9"/>
  <c r="S12" i="9"/>
  <c r="V12" i="9" s="1"/>
  <c r="R13" i="9"/>
  <c r="C4" i="11" s="1"/>
  <c r="R14" i="9"/>
  <c r="C5" i="11" s="1"/>
  <c r="S15" i="9"/>
  <c r="S16" i="9"/>
  <c r="V16" i="9" s="1"/>
  <c r="R17" i="9"/>
  <c r="C8" i="11" s="1"/>
  <c r="R18" i="9"/>
  <c r="C9" i="11" s="1"/>
  <c r="S19" i="9"/>
  <c r="S20" i="9"/>
  <c r="V20" i="9" s="1"/>
  <c r="S21" i="9"/>
  <c r="R22" i="9"/>
  <c r="C13" i="11" s="1"/>
  <c r="S23" i="9"/>
  <c r="S24" i="9"/>
  <c r="V24" i="9" s="1"/>
  <c r="S25" i="9"/>
  <c r="R26" i="9"/>
  <c r="C17" i="11" s="1"/>
  <c r="S27" i="9"/>
  <c r="S28" i="9"/>
  <c r="V28" i="9" s="1"/>
  <c r="S29" i="9"/>
  <c r="R30" i="9"/>
  <c r="C21" i="11" s="1"/>
  <c r="S31" i="9"/>
  <c r="S32" i="9"/>
  <c r="V32" i="9" s="1"/>
  <c r="S33" i="9"/>
  <c r="R34" i="9"/>
  <c r="C25" i="11" s="1"/>
  <c r="S35" i="9"/>
  <c r="S36" i="9"/>
  <c r="V36" i="9" s="1"/>
  <c r="S37" i="9"/>
  <c r="R38" i="9"/>
  <c r="C29" i="11" s="1"/>
  <c r="S39" i="9"/>
  <c r="S40" i="9"/>
  <c r="V40" i="9" s="1"/>
  <c r="S41" i="9"/>
  <c r="R42" i="9"/>
  <c r="C33" i="11" s="1"/>
  <c r="S43" i="9"/>
  <c r="S44" i="9"/>
  <c r="V44" i="9" s="1"/>
  <c r="S45" i="9"/>
  <c r="R46" i="9"/>
  <c r="C37" i="11" s="1"/>
  <c r="S47" i="9"/>
  <c r="S48" i="9"/>
  <c r="V48" i="9" s="1"/>
  <c r="S49" i="9"/>
  <c r="R50" i="9"/>
  <c r="C41" i="11" s="1"/>
  <c r="S51" i="9"/>
  <c r="S52" i="9"/>
  <c r="V52" i="9" s="1"/>
  <c r="S53" i="9"/>
  <c r="R54" i="9"/>
  <c r="C45" i="11" s="1"/>
  <c r="S55" i="9"/>
  <c r="S56" i="9"/>
  <c r="V56" i="9" s="1"/>
  <c r="S57" i="9"/>
  <c r="R58" i="9"/>
  <c r="C49" i="11" s="1"/>
  <c r="S59" i="9"/>
  <c r="S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3" i="9"/>
  <c r="L66" i="7"/>
  <c r="K66" i="7"/>
  <c r="Q66" i="7" s="1"/>
  <c r="V66" i="7" s="1"/>
  <c r="AB66" i="7" s="1"/>
  <c r="E4" i="6" s="1"/>
  <c r="P67" i="7"/>
  <c r="I67" i="7"/>
  <c r="O67" i="7" s="1"/>
  <c r="J67" i="7"/>
  <c r="K67" i="7"/>
  <c r="Q67" i="7" s="1"/>
  <c r="L67" i="7"/>
  <c r="I68" i="7"/>
  <c r="J68" i="7"/>
  <c r="K68" i="7"/>
  <c r="L68" i="7"/>
  <c r="P68" i="7" s="1"/>
  <c r="I69" i="7"/>
  <c r="O69" i="7" s="1"/>
  <c r="J69" i="7"/>
  <c r="P69" i="7" s="1"/>
  <c r="K69" i="7"/>
  <c r="Q69" i="7" s="1"/>
  <c r="L69" i="7"/>
  <c r="I70" i="7"/>
  <c r="J70" i="7"/>
  <c r="K70" i="7"/>
  <c r="L70" i="7"/>
  <c r="I71" i="7"/>
  <c r="J71" i="7"/>
  <c r="K71" i="7"/>
  <c r="L71" i="7"/>
  <c r="I72" i="7"/>
  <c r="J72" i="7"/>
  <c r="M72" i="7" s="1"/>
  <c r="K72" i="7"/>
  <c r="L72" i="7"/>
  <c r="O72" i="7" s="1"/>
  <c r="I73" i="7"/>
  <c r="J73" i="7"/>
  <c r="K73" i="7"/>
  <c r="L73" i="7"/>
  <c r="I74" i="7"/>
  <c r="J74" i="7"/>
  <c r="M74" i="7" s="1"/>
  <c r="K74" i="7"/>
  <c r="L74" i="7"/>
  <c r="O74" i="7" s="1"/>
  <c r="I75" i="7"/>
  <c r="J75" i="7"/>
  <c r="P75" i="7" s="1"/>
  <c r="K75" i="7"/>
  <c r="L75" i="7"/>
  <c r="I76" i="7"/>
  <c r="J76" i="7"/>
  <c r="K76" i="7"/>
  <c r="L76" i="7"/>
  <c r="I77" i="7"/>
  <c r="J77" i="7"/>
  <c r="P77" i="7" s="1"/>
  <c r="K77" i="7"/>
  <c r="L77" i="7"/>
  <c r="I78" i="7"/>
  <c r="J78" i="7"/>
  <c r="K78" i="7"/>
  <c r="L78" i="7"/>
  <c r="I79" i="7"/>
  <c r="J79" i="7"/>
  <c r="P79" i="7" s="1"/>
  <c r="K79" i="7"/>
  <c r="L79" i="7"/>
  <c r="I80" i="7"/>
  <c r="J80" i="7"/>
  <c r="M80" i="7" s="1"/>
  <c r="K80" i="7"/>
  <c r="L80" i="7"/>
  <c r="I81" i="7"/>
  <c r="J81" i="7"/>
  <c r="K81" i="7"/>
  <c r="L81" i="7"/>
  <c r="I82" i="7"/>
  <c r="J82" i="7"/>
  <c r="M82" i="7" s="1"/>
  <c r="K82" i="7"/>
  <c r="L82" i="7"/>
  <c r="I83" i="7"/>
  <c r="J83" i="7"/>
  <c r="P83" i="7" s="1"/>
  <c r="K83" i="7"/>
  <c r="L83" i="7"/>
  <c r="I84" i="7"/>
  <c r="J84" i="7"/>
  <c r="K84" i="7"/>
  <c r="L84" i="7"/>
  <c r="I85" i="7"/>
  <c r="J85" i="7"/>
  <c r="P85" i="7" s="1"/>
  <c r="K85" i="7"/>
  <c r="L85" i="7"/>
  <c r="I86" i="7"/>
  <c r="J86" i="7"/>
  <c r="K86" i="7"/>
  <c r="L86" i="7"/>
  <c r="I87" i="7"/>
  <c r="J87" i="7"/>
  <c r="K87" i="7"/>
  <c r="L87" i="7"/>
  <c r="I88" i="7"/>
  <c r="J88" i="7"/>
  <c r="K88" i="7"/>
  <c r="L88" i="7"/>
  <c r="I89" i="7"/>
  <c r="J89" i="7"/>
  <c r="K89" i="7"/>
  <c r="Q89" i="7" s="1"/>
  <c r="L89" i="7"/>
  <c r="I90" i="7"/>
  <c r="J90" i="7"/>
  <c r="K90" i="7"/>
  <c r="L90" i="7"/>
  <c r="I91" i="7"/>
  <c r="O91" i="7" s="1"/>
  <c r="J91" i="7"/>
  <c r="P91" i="7" s="1"/>
  <c r="K91" i="7"/>
  <c r="L91" i="7"/>
  <c r="I92" i="7"/>
  <c r="J92" i="7"/>
  <c r="K92" i="7"/>
  <c r="L92" i="7"/>
  <c r="I93" i="7"/>
  <c r="O93" i="7" s="1"/>
  <c r="J93" i="7"/>
  <c r="P93" i="7" s="1"/>
  <c r="K93" i="7"/>
  <c r="Q93" i="7" s="1"/>
  <c r="L93" i="7"/>
  <c r="I94" i="7"/>
  <c r="J94" i="7"/>
  <c r="K94" i="7"/>
  <c r="L94" i="7"/>
  <c r="I95" i="7"/>
  <c r="O95" i="7" s="1"/>
  <c r="J95" i="7"/>
  <c r="P95" i="7" s="1"/>
  <c r="K95" i="7"/>
  <c r="L95" i="7"/>
  <c r="I96" i="7"/>
  <c r="J96" i="7"/>
  <c r="K96" i="7"/>
  <c r="L96" i="7"/>
  <c r="I97" i="7"/>
  <c r="O97" i="7" s="1"/>
  <c r="J97" i="7"/>
  <c r="K97" i="7"/>
  <c r="Q97" i="7" s="1"/>
  <c r="L97" i="7"/>
  <c r="I98" i="7"/>
  <c r="J98" i="7"/>
  <c r="K98" i="7"/>
  <c r="L98" i="7"/>
  <c r="I99" i="7"/>
  <c r="O99" i="7" s="1"/>
  <c r="J99" i="7"/>
  <c r="P99" i="7" s="1"/>
  <c r="K99" i="7"/>
  <c r="L99" i="7"/>
  <c r="I100" i="7"/>
  <c r="J100" i="7"/>
  <c r="K100" i="7"/>
  <c r="L100" i="7"/>
  <c r="I101" i="7"/>
  <c r="O101" i="7" s="1"/>
  <c r="J101" i="7"/>
  <c r="P101" i="7" s="1"/>
  <c r="K101" i="7"/>
  <c r="Q101" i="7" s="1"/>
  <c r="L101" i="7"/>
  <c r="I102" i="7"/>
  <c r="J102" i="7"/>
  <c r="K102" i="7"/>
  <c r="L102" i="7"/>
  <c r="M102" i="7"/>
  <c r="I103" i="7"/>
  <c r="J103" i="7"/>
  <c r="K103" i="7"/>
  <c r="L103" i="7"/>
  <c r="I104" i="7"/>
  <c r="J104" i="7"/>
  <c r="K104" i="7"/>
  <c r="L104" i="7"/>
  <c r="O104" i="7" s="1"/>
  <c r="I105" i="7"/>
  <c r="J105" i="7"/>
  <c r="M105" i="7" s="1"/>
  <c r="K105" i="7"/>
  <c r="L105" i="7"/>
  <c r="I106" i="7"/>
  <c r="J106" i="7"/>
  <c r="K106" i="7"/>
  <c r="L106" i="7"/>
  <c r="P106" i="7" s="1"/>
  <c r="I107" i="7"/>
  <c r="J107" i="7"/>
  <c r="K107" i="7"/>
  <c r="L107" i="7"/>
  <c r="I108" i="7"/>
  <c r="J108" i="7"/>
  <c r="K108" i="7"/>
  <c r="L108" i="7"/>
  <c r="I109" i="7"/>
  <c r="J109" i="7"/>
  <c r="P109" i="7" s="1"/>
  <c r="K109" i="7"/>
  <c r="L109" i="7"/>
  <c r="I110" i="7"/>
  <c r="J110" i="7"/>
  <c r="K110" i="7"/>
  <c r="L110" i="7"/>
  <c r="I111" i="7"/>
  <c r="J111" i="7"/>
  <c r="K111" i="7"/>
  <c r="L111" i="7"/>
  <c r="I112" i="7"/>
  <c r="J112" i="7"/>
  <c r="K112" i="7"/>
  <c r="L112" i="7"/>
  <c r="I113" i="7"/>
  <c r="J113" i="7"/>
  <c r="P113" i="7" s="1"/>
  <c r="K113" i="7"/>
  <c r="L113" i="7"/>
  <c r="I114" i="7"/>
  <c r="J114" i="7"/>
  <c r="K114" i="7"/>
  <c r="L114" i="7"/>
  <c r="I115" i="7"/>
  <c r="J115" i="7"/>
  <c r="K115" i="7"/>
  <c r="L115" i="7"/>
  <c r="I116" i="7"/>
  <c r="J116" i="7"/>
  <c r="K116" i="7"/>
  <c r="L116" i="7"/>
  <c r="I117" i="7"/>
  <c r="J117" i="7"/>
  <c r="M117" i="7" s="1"/>
  <c r="K117" i="7"/>
  <c r="L117" i="7"/>
  <c r="I118" i="7"/>
  <c r="J118" i="7"/>
  <c r="K118" i="7"/>
  <c r="L118" i="7"/>
  <c r="J66" i="7"/>
  <c r="I66" i="7"/>
  <c r="O66" i="7" s="1"/>
  <c r="T66" i="7" s="1"/>
  <c r="Y66" i="7" s="1"/>
  <c r="B4" i="6" s="1"/>
  <c r="H67" i="7"/>
  <c r="N67" i="7" s="1"/>
  <c r="S67" i="7" s="1"/>
  <c r="X67" i="7" s="1"/>
  <c r="H68" i="7"/>
  <c r="N68" i="7" s="1"/>
  <c r="S68" i="7" s="1"/>
  <c r="X68" i="7" s="1"/>
  <c r="H69" i="7"/>
  <c r="N69" i="7" s="1"/>
  <c r="S69" i="7" s="1"/>
  <c r="X69" i="7" s="1"/>
  <c r="H70" i="7"/>
  <c r="N70" i="7" s="1"/>
  <c r="S70" i="7" s="1"/>
  <c r="X70" i="7" s="1"/>
  <c r="H71" i="7"/>
  <c r="N71" i="7" s="1"/>
  <c r="S71" i="7" s="1"/>
  <c r="X71" i="7" s="1"/>
  <c r="H72" i="7"/>
  <c r="N72" i="7" s="1"/>
  <c r="S72" i="7" s="1"/>
  <c r="X72" i="7" s="1"/>
  <c r="H73" i="7"/>
  <c r="N73" i="7" s="1"/>
  <c r="S73" i="7" s="1"/>
  <c r="X73" i="7" s="1"/>
  <c r="H74" i="7"/>
  <c r="N74" i="7" s="1"/>
  <c r="S74" i="7" s="1"/>
  <c r="X74" i="7" s="1"/>
  <c r="H75" i="7"/>
  <c r="N75" i="7" s="1"/>
  <c r="S75" i="7" s="1"/>
  <c r="X75" i="7" s="1"/>
  <c r="H76" i="7"/>
  <c r="N76" i="7" s="1"/>
  <c r="S76" i="7" s="1"/>
  <c r="X76" i="7" s="1"/>
  <c r="H77" i="7"/>
  <c r="N77" i="7" s="1"/>
  <c r="S77" i="7" s="1"/>
  <c r="X77" i="7" s="1"/>
  <c r="H78" i="7"/>
  <c r="N78" i="7" s="1"/>
  <c r="S78" i="7" s="1"/>
  <c r="X78" i="7" s="1"/>
  <c r="H79" i="7"/>
  <c r="N79" i="7" s="1"/>
  <c r="S79" i="7" s="1"/>
  <c r="X79" i="7" s="1"/>
  <c r="H80" i="7"/>
  <c r="N80" i="7" s="1"/>
  <c r="S80" i="7" s="1"/>
  <c r="X80" i="7" s="1"/>
  <c r="H81" i="7"/>
  <c r="N81" i="7" s="1"/>
  <c r="S81" i="7" s="1"/>
  <c r="X81" i="7" s="1"/>
  <c r="H82" i="7"/>
  <c r="N82" i="7" s="1"/>
  <c r="S82" i="7" s="1"/>
  <c r="X82" i="7" s="1"/>
  <c r="H83" i="7"/>
  <c r="N83" i="7" s="1"/>
  <c r="S83" i="7" s="1"/>
  <c r="X83" i="7" s="1"/>
  <c r="H84" i="7"/>
  <c r="N84" i="7" s="1"/>
  <c r="S84" i="7" s="1"/>
  <c r="X84" i="7" s="1"/>
  <c r="H85" i="7"/>
  <c r="N85" i="7" s="1"/>
  <c r="S85" i="7" s="1"/>
  <c r="X85" i="7" s="1"/>
  <c r="H86" i="7"/>
  <c r="N86" i="7" s="1"/>
  <c r="S86" i="7" s="1"/>
  <c r="X86" i="7" s="1"/>
  <c r="H87" i="7"/>
  <c r="N87" i="7" s="1"/>
  <c r="S87" i="7" s="1"/>
  <c r="X87" i="7" s="1"/>
  <c r="H88" i="7"/>
  <c r="N88" i="7" s="1"/>
  <c r="S88" i="7" s="1"/>
  <c r="X88" i="7" s="1"/>
  <c r="H89" i="7"/>
  <c r="N89" i="7" s="1"/>
  <c r="S89" i="7" s="1"/>
  <c r="X89" i="7" s="1"/>
  <c r="H90" i="7"/>
  <c r="N90" i="7" s="1"/>
  <c r="S90" i="7" s="1"/>
  <c r="X90" i="7" s="1"/>
  <c r="H91" i="7"/>
  <c r="N91" i="7" s="1"/>
  <c r="S91" i="7" s="1"/>
  <c r="X91" i="7" s="1"/>
  <c r="H92" i="7"/>
  <c r="N92" i="7" s="1"/>
  <c r="S92" i="7" s="1"/>
  <c r="X92" i="7" s="1"/>
  <c r="H93" i="7"/>
  <c r="N93" i="7" s="1"/>
  <c r="S93" i="7" s="1"/>
  <c r="X93" i="7" s="1"/>
  <c r="H94" i="7"/>
  <c r="N94" i="7" s="1"/>
  <c r="S94" i="7" s="1"/>
  <c r="X94" i="7" s="1"/>
  <c r="H95" i="7"/>
  <c r="N95" i="7" s="1"/>
  <c r="S95" i="7" s="1"/>
  <c r="X95" i="7" s="1"/>
  <c r="H96" i="7"/>
  <c r="N96" i="7" s="1"/>
  <c r="S96" i="7" s="1"/>
  <c r="X96" i="7" s="1"/>
  <c r="H97" i="7"/>
  <c r="N97" i="7" s="1"/>
  <c r="S97" i="7" s="1"/>
  <c r="X97" i="7" s="1"/>
  <c r="H98" i="7"/>
  <c r="N98" i="7" s="1"/>
  <c r="S98" i="7" s="1"/>
  <c r="X98" i="7" s="1"/>
  <c r="H99" i="7"/>
  <c r="N99" i="7" s="1"/>
  <c r="S99" i="7" s="1"/>
  <c r="X99" i="7" s="1"/>
  <c r="H100" i="7"/>
  <c r="N100" i="7" s="1"/>
  <c r="S100" i="7" s="1"/>
  <c r="X100" i="7" s="1"/>
  <c r="H101" i="7"/>
  <c r="N101" i="7" s="1"/>
  <c r="S101" i="7" s="1"/>
  <c r="X101" i="7" s="1"/>
  <c r="H102" i="7"/>
  <c r="N102" i="7" s="1"/>
  <c r="S102" i="7" s="1"/>
  <c r="X102" i="7" s="1"/>
  <c r="H103" i="7"/>
  <c r="N103" i="7" s="1"/>
  <c r="S103" i="7" s="1"/>
  <c r="X103" i="7" s="1"/>
  <c r="H104" i="7"/>
  <c r="N104" i="7" s="1"/>
  <c r="S104" i="7" s="1"/>
  <c r="X104" i="7" s="1"/>
  <c r="H105" i="7"/>
  <c r="N105" i="7" s="1"/>
  <c r="S105" i="7" s="1"/>
  <c r="X105" i="7" s="1"/>
  <c r="H106" i="7"/>
  <c r="N106" i="7" s="1"/>
  <c r="S106" i="7" s="1"/>
  <c r="X106" i="7" s="1"/>
  <c r="H107" i="7"/>
  <c r="N107" i="7" s="1"/>
  <c r="S107" i="7" s="1"/>
  <c r="X107" i="7" s="1"/>
  <c r="H108" i="7"/>
  <c r="N108" i="7" s="1"/>
  <c r="S108" i="7" s="1"/>
  <c r="X108" i="7" s="1"/>
  <c r="H109" i="7"/>
  <c r="N109" i="7" s="1"/>
  <c r="S109" i="7" s="1"/>
  <c r="X109" i="7" s="1"/>
  <c r="H110" i="7"/>
  <c r="N110" i="7" s="1"/>
  <c r="S110" i="7" s="1"/>
  <c r="X110" i="7" s="1"/>
  <c r="H111" i="7"/>
  <c r="N111" i="7" s="1"/>
  <c r="S111" i="7" s="1"/>
  <c r="X111" i="7" s="1"/>
  <c r="H112" i="7"/>
  <c r="N112" i="7" s="1"/>
  <c r="S112" i="7" s="1"/>
  <c r="X112" i="7" s="1"/>
  <c r="H113" i="7"/>
  <c r="N113" i="7" s="1"/>
  <c r="S113" i="7" s="1"/>
  <c r="X113" i="7" s="1"/>
  <c r="H114" i="7"/>
  <c r="N114" i="7" s="1"/>
  <c r="S114" i="7" s="1"/>
  <c r="X114" i="7" s="1"/>
  <c r="H115" i="7"/>
  <c r="N115" i="7" s="1"/>
  <c r="S115" i="7" s="1"/>
  <c r="X115" i="7" s="1"/>
  <c r="H116" i="7"/>
  <c r="N116" i="7" s="1"/>
  <c r="S116" i="7" s="1"/>
  <c r="X116" i="7" s="1"/>
  <c r="H117" i="7"/>
  <c r="N117" i="7" s="1"/>
  <c r="S117" i="7" s="1"/>
  <c r="X117" i="7" s="1"/>
  <c r="H118" i="7"/>
  <c r="N118" i="7" s="1"/>
  <c r="S118" i="7" s="1"/>
  <c r="X118" i="7" s="1"/>
  <c r="H66" i="7"/>
  <c r="N66" i="7" s="1"/>
  <c r="S66" i="7" s="1"/>
  <c r="X66" i="7" s="1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V67" i="7" l="1"/>
  <c r="AB67" i="7" s="1"/>
  <c r="E5" i="6" s="1"/>
  <c r="M73" i="7"/>
  <c r="M116" i="7"/>
  <c r="P114" i="7"/>
  <c r="P112" i="7"/>
  <c r="P110" i="7"/>
  <c r="P108" i="7"/>
  <c r="M106" i="7"/>
  <c r="M104" i="7"/>
  <c r="Q102" i="7"/>
  <c r="Q100" i="7"/>
  <c r="Q98" i="7"/>
  <c r="Q96" i="7"/>
  <c r="Q94" i="7"/>
  <c r="Q92" i="7"/>
  <c r="Q90" i="7"/>
  <c r="Q88" i="7"/>
  <c r="Q70" i="7"/>
  <c r="V70" i="7" s="1"/>
  <c r="AB70" i="7" s="1"/>
  <c r="E8" i="6" s="1"/>
  <c r="Q68" i="7"/>
  <c r="V68" i="7" s="1"/>
  <c r="AB68" i="7" s="1"/>
  <c r="E6" i="6" s="1"/>
  <c r="V69" i="7"/>
  <c r="AB69" i="7" s="1"/>
  <c r="E7" i="6" s="1"/>
  <c r="P1559" i="20"/>
  <c r="P100" i="7"/>
  <c r="P94" i="7"/>
  <c r="P86" i="7"/>
  <c r="P84" i="7"/>
  <c r="M81" i="7"/>
  <c r="P78" i="7"/>
  <c r="P76" i="7"/>
  <c r="P70" i="7"/>
  <c r="P111" i="7"/>
  <c r="P107" i="7"/>
  <c r="P105" i="7"/>
  <c r="P103" i="7"/>
  <c r="O102" i="7"/>
  <c r="O100" i="7"/>
  <c r="O98" i="7"/>
  <c r="O96" i="7"/>
  <c r="O94" i="7"/>
  <c r="O92" i="7"/>
  <c r="O70" i="7"/>
  <c r="O68" i="7"/>
  <c r="P102" i="7"/>
  <c r="R102" i="7" s="1"/>
  <c r="P98" i="7"/>
  <c r="P92" i="7"/>
  <c r="O71" i="7"/>
  <c r="P6" i="20"/>
  <c r="P10" i="20"/>
  <c r="P14" i="20"/>
  <c r="P18" i="20"/>
  <c r="P22" i="20"/>
  <c r="P26" i="20"/>
  <c r="P30" i="20"/>
  <c r="P34" i="20"/>
  <c r="P38" i="20"/>
  <c r="P42" i="20"/>
  <c r="P46" i="20"/>
  <c r="P50" i="20"/>
  <c r="P54" i="20"/>
  <c r="P58" i="20"/>
  <c r="P62" i="20"/>
  <c r="P66" i="20"/>
  <c r="P70" i="20"/>
  <c r="P74" i="20"/>
  <c r="P78" i="20"/>
  <c r="P82" i="20"/>
  <c r="P86" i="20"/>
  <c r="P90" i="20"/>
  <c r="P94" i="20"/>
  <c r="P98" i="20"/>
  <c r="P102" i="20"/>
  <c r="P106" i="20"/>
  <c r="P110" i="20"/>
  <c r="P114" i="20"/>
  <c r="P118" i="20"/>
  <c r="P122" i="20"/>
  <c r="P126" i="20"/>
  <c r="P130" i="20"/>
  <c r="P134" i="20"/>
  <c r="P138" i="20"/>
  <c r="P142" i="20"/>
  <c r="P146" i="20"/>
  <c r="P150" i="20"/>
  <c r="P154" i="20"/>
  <c r="P158" i="20"/>
  <c r="P162" i="20"/>
  <c r="P166" i="20"/>
  <c r="P170" i="20"/>
  <c r="P174" i="20"/>
  <c r="P178" i="20"/>
  <c r="P182" i="20"/>
  <c r="P186" i="20"/>
  <c r="P190" i="20"/>
  <c r="P194" i="20"/>
  <c r="P198" i="20"/>
  <c r="P202" i="20"/>
  <c r="P206" i="20"/>
  <c r="P210" i="20"/>
  <c r="P214" i="20"/>
  <c r="P218" i="20"/>
  <c r="P222" i="20"/>
  <c r="P226" i="20"/>
  <c r="P230" i="20"/>
  <c r="P234" i="20"/>
  <c r="P238" i="20"/>
  <c r="P242" i="20"/>
  <c r="P246" i="20"/>
  <c r="P250" i="20"/>
  <c r="P254" i="20"/>
  <c r="P258" i="20"/>
  <c r="P262" i="20"/>
  <c r="P266" i="20"/>
  <c r="P270" i="20"/>
  <c r="P274" i="20"/>
  <c r="P278" i="20"/>
  <c r="P282" i="20"/>
  <c r="P286" i="20"/>
  <c r="P290" i="20"/>
  <c r="P294" i="20"/>
  <c r="P298" i="20"/>
  <c r="P302" i="20"/>
  <c r="P306" i="20"/>
  <c r="P310" i="20"/>
  <c r="P314" i="20"/>
  <c r="P318" i="20"/>
  <c r="P322" i="20"/>
  <c r="P326" i="20"/>
  <c r="P330" i="20"/>
  <c r="P334" i="20"/>
  <c r="P338" i="20"/>
  <c r="P342" i="20"/>
  <c r="P346" i="20"/>
  <c r="P350" i="20"/>
  <c r="P354" i="20"/>
  <c r="P358" i="20"/>
  <c r="P362" i="20"/>
  <c r="P366" i="20"/>
  <c r="P370" i="20"/>
  <c r="P374" i="20"/>
  <c r="P378" i="20"/>
  <c r="P382" i="20"/>
  <c r="P386" i="20"/>
  <c r="P390" i="20"/>
  <c r="P394" i="20"/>
  <c r="P398" i="20"/>
  <c r="P402" i="20"/>
  <c r="P406" i="20"/>
  <c r="P410" i="20"/>
  <c r="P414" i="20"/>
  <c r="P418" i="20"/>
  <c r="P422" i="20"/>
  <c r="P426" i="20"/>
  <c r="P430" i="20"/>
  <c r="P434" i="20"/>
  <c r="P438" i="20"/>
  <c r="P442" i="20"/>
  <c r="P446" i="20"/>
  <c r="P450" i="20"/>
  <c r="P454" i="20"/>
  <c r="P458" i="20"/>
  <c r="P462" i="20"/>
  <c r="P466" i="20"/>
  <c r="P470" i="20"/>
  <c r="P474" i="20"/>
  <c r="P478" i="20"/>
  <c r="P482" i="20"/>
  <c r="P486" i="20"/>
  <c r="P490" i="20"/>
  <c r="P494" i="20"/>
  <c r="P498" i="20"/>
  <c r="P502" i="20"/>
  <c r="P506" i="20"/>
  <c r="P510" i="20"/>
  <c r="P514" i="20"/>
  <c r="P518" i="20"/>
  <c r="P522" i="20"/>
  <c r="P526" i="20"/>
  <c r="P530" i="20"/>
  <c r="P534" i="20"/>
  <c r="P538" i="20"/>
  <c r="P542" i="20"/>
  <c r="P546" i="20"/>
  <c r="P550" i="20"/>
  <c r="P554" i="20"/>
  <c r="P558" i="20"/>
  <c r="P562" i="20"/>
  <c r="P566" i="20"/>
  <c r="P570" i="20"/>
  <c r="P574" i="20"/>
  <c r="P578" i="20"/>
  <c r="P582" i="20"/>
  <c r="P586" i="20"/>
  <c r="P590" i="20"/>
  <c r="P594" i="20"/>
  <c r="P598" i="20"/>
  <c r="P602" i="20"/>
  <c r="P606" i="20"/>
  <c r="P610" i="20"/>
  <c r="P614" i="20"/>
  <c r="P618" i="20"/>
  <c r="P622" i="20"/>
  <c r="P626" i="20"/>
  <c r="P630" i="20"/>
  <c r="P634" i="20"/>
  <c r="P638" i="20"/>
  <c r="P642" i="20"/>
  <c r="P646" i="20"/>
  <c r="P650" i="20"/>
  <c r="P654" i="20"/>
  <c r="P658" i="20"/>
  <c r="P662" i="20"/>
  <c r="P666" i="20"/>
  <c r="P670" i="20"/>
  <c r="P674" i="20"/>
  <c r="P678" i="20"/>
  <c r="P682" i="20"/>
  <c r="P686" i="20"/>
  <c r="P690" i="20"/>
  <c r="P694" i="20"/>
  <c r="P698" i="20"/>
  <c r="P702" i="20"/>
  <c r="P706" i="20"/>
  <c r="P710" i="20"/>
  <c r="P714" i="20"/>
  <c r="P718" i="20"/>
  <c r="P722" i="20"/>
  <c r="P726" i="20"/>
  <c r="P730" i="20"/>
  <c r="P734" i="20"/>
  <c r="P738" i="20"/>
  <c r="P742" i="20"/>
  <c r="P746" i="20"/>
  <c r="P750" i="20"/>
  <c r="P754" i="20"/>
  <c r="P758" i="20"/>
  <c r="P762" i="20"/>
  <c r="P766" i="20"/>
  <c r="P770" i="20"/>
  <c r="P774" i="20"/>
  <c r="P778" i="20"/>
  <c r="P782" i="20"/>
  <c r="P786" i="20"/>
  <c r="P790" i="20"/>
  <c r="P794" i="20"/>
  <c r="P798" i="20"/>
  <c r="P802" i="20"/>
  <c r="P806" i="20"/>
  <c r="P810" i="20"/>
  <c r="P814" i="20"/>
  <c r="P818" i="20"/>
  <c r="P822" i="20"/>
  <c r="P826" i="20"/>
  <c r="P830" i="20"/>
  <c r="P834" i="20"/>
  <c r="P838" i="20"/>
  <c r="P842" i="20"/>
  <c r="P846" i="20"/>
  <c r="P850" i="20"/>
  <c r="P854" i="20"/>
  <c r="P858" i="20"/>
  <c r="P862" i="20"/>
  <c r="P866" i="20"/>
  <c r="P870" i="20"/>
  <c r="P874" i="20"/>
  <c r="P878" i="20"/>
  <c r="P882" i="20"/>
  <c r="P886" i="20"/>
  <c r="P890" i="20"/>
  <c r="P894" i="20"/>
  <c r="P898" i="20"/>
  <c r="P902" i="20"/>
  <c r="P906" i="20"/>
  <c r="P910" i="20"/>
  <c r="P914" i="20"/>
  <c r="P918" i="20"/>
  <c r="P922" i="20"/>
  <c r="P926" i="20"/>
  <c r="P930" i="20"/>
  <c r="P934" i="20"/>
  <c r="P938" i="20"/>
  <c r="P942" i="20"/>
  <c r="P946" i="20"/>
  <c r="P950" i="20"/>
  <c r="P954" i="20"/>
  <c r="P958" i="20"/>
  <c r="P962" i="20"/>
  <c r="P966" i="20"/>
  <c r="P970" i="20"/>
  <c r="P974" i="20"/>
  <c r="P978" i="20"/>
  <c r="P982" i="20"/>
  <c r="P986" i="20"/>
  <c r="P990" i="20"/>
  <c r="P994" i="20"/>
  <c r="P998" i="20"/>
  <c r="P1002" i="20"/>
  <c r="P1006" i="20"/>
  <c r="P1010" i="20"/>
  <c r="P1014" i="20"/>
  <c r="P1018" i="20"/>
  <c r="P1022" i="20"/>
  <c r="P1026" i="20"/>
  <c r="P1030" i="20"/>
  <c r="P1034" i="20"/>
  <c r="P1038" i="20"/>
  <c r="P1042" i="20"/>
  <c r="P1046" i="20"/>
  <c r="P1050" i="20"/>
  <c r="P1054" i="20"/>
  <c r="P1058" i="20"/>
  <c r="P1062" i="20"/>
  <c r="P1066" i="20"/>
  <c r="P1070" i="20"/>
  <c r="P1074" i="20"/>
  <c r="P1078" i="20"/>
  <c r="P1082" i="20"/>
  <c r="P1086" i="20"/>
  <c r="P1090" i="20"/>
  <c r="P1094" i="20"/>
  <c r="P1098" i="20"/>
  <c r="P1102" i="20"/>
  <c r="P1106" i="20"/>
  <c r="P1110" i="20"/>
  <c r="P1114" i="20"/>
  <c r="P1118" i="20"/>
  <c r="P1122" i="20"/>
  <c r="P1126" i="20"/>
  <c r="P1130" i="20"/>
  <c r="P1134" i="20"/>
  <c r="P1138" i="20"/>
  <c r="P1142" i="20"/>
  <c r="P1146" i="20"/>
  <c r="P1150" i="20"/>
  <c r="P1154" i="20"/>
  <c r="P1158" i="20"/>
  <c r="P1162" i="20"/>
  <c r="P1166" i="20"/>
  <c r="P1170" i="20"/>
  <c r="P1174" i="20"/>
  <c r="P1178" i="20"/>
  <c r="P1182" i="20"/>
  <c r="P1186" i="20"/>
  <c r="P1190" i="20"/>
  <c r="P1194" i="20"/>
  <c r="P1198" i="20"/>
  <c r="P1202" i="20"/>
  <c r="P1206" i="20"/>
  <c r="P1210" i="20"/>
  <c r="P1214" i="20"/>
  <c r="P1218" i="20"/>
  <c r="P1222" i="20"/>
  <c r="P1226" i="20"/>
  <c r="P1230" i="20"/>
  <c r="P1234" i="20"/>
  <c r="P1238" i="20"/>
  <c r="P1242" i="20"/>
  <c r="P1246" i="20"/>
  <c r="P1250" i="20"/>
  <c r="P1254" i="20"/>
  <c r="P1258" i="20"/>
  <c r="P1262" i="20"/>
  <c r="P1266" i="20"/>
  <c r="P1270" i="20"/>
  <c r="P1274" i="20"/>
  <c r="P1278" i="20"/>
  <c r="P1282" i="20"/>
  <c r="P1286" i="20"/>
  <c r="P1290" i="20"/>
  <c r="P1294" i="20"/>
  <c r="P1298" i="20"/>
  <c r="P1302" i="20"/>
  <c r="P1306" i="20"/>
  <c r="P1310" i="20"/>
  <c r="P1314" i="20"/>
  <c r="P1318" i="20"/>
  <c r="P1322" i="20"/>
  <c r="P1326" i="20"/>
  <c r="P1330" i="20"/>
  <c r="P1334" i="20"/>
  <c r="P1338" i="20"/>
  <c r="P1342" i="20"/>
  <c r="P1346" i="20"/>
  <c r="P1350" i="20"/>
  <c r="P1354" i="20"/>
  <c r="P1358" i="20"/>
  <c r="P1362" i="20"/>
  <c r="P1366" i="20"/>
  <c r="P1370" i="20"/>
  <c r="P1374" i="20"/>
  <c r="P1378" i="20"/>
  <c r="P1382" i="20"/>
  <c r="P1386" i="20"/>
  <c r="P1390" i="20"/>
  <c r="P1394" i="20"/>
  <c r="P1398" i="20"/>
  <c r="P1402" i="20"/>
  <c r="P1406" i="20"/>
  <c r="P1410" i="20"/>
  <c r="P1414" i="20"/>
  <c r="P1418" i="20"/>
  <c r="P1422" i="20"/>
  <c r="P1426" i="20"/>
  <c r="P1430" i="20"/>
  <c r="P1434" i="20"/>
  <c r="P1438" i="20"/>
  <c r="P1442" i="20"/>
  <c r="P1446" i="20"/>
  <c r="P1450" i="20"/>
  <c r="P1454" i="20"/>
  <c r="P1458" i="20"/>
  <c r="P1462" i="20"/>
  <c r="P1466" i="20"/>
  <c r="P1470" i="20"/>
  <c r="P1474" i="20"/>
  <c r="P1478" i="20"/>
  <c r="P1482" i="20"/>
  <c r="P1486" i="20"/>
  <c r="P1490" i="20"/>
  <c r="P1494" i="20"/>
  <c r="P1498" i="20"/>
  <c r="P1502" i="20"/>
  <c r="P1506" i="20"/>
  <c r="P1510" i="20"/>
  <c r="P1514" i="20"/>
  <c r="P1518" i="20"/>
  <c r="P1522" i="20"/>
  <c r="P1526" i="20"/>
  <c r="P1530" i="20"/>
  <c r="P1534" i="20"/>
  <c r="P1538" i="20"/>
  <c r="P1542" i="20"/>
  <c r="P1546" i="20"/>
  <c r="P1550" i="20"/>
  <c r="P1554" i="20"/>
  <c r="P1558" i="20"/>
  <c r="P1562" i="20"/>
  <c r="P1566" i="20"/>
  <c r="P1570" i="20"/>
  <c r="P1574" i="20"/>
  <c r="P1578" i="20"/>
  <c r="P1582" i="20"/>
  <c r="P1586" i="20"/>
  <c r="P1590" i="20"/>
  <c r="P1594" i="20"/>
  <c r="P1598" i="20"/>
  <c r="P1602" i="20"/>
  <c r="P1606" i="20"/>
  <c r="P1610" i="20"/>
  <c r="P1614" i="20"/>
  <c r="P1618" i="20"/>
  <c r="P1622" i="20"/>
  <c r="P1626" i="20"/>
  <c r="P1630" i="20"/>
  <c r="P1634" i="20"/>
  <c r="P1638" i="20"/>
  <c r="P1642" i="20"/>
  <c r="P1646" i="20"/>
  <c r="P1650" i="20"/>
  <c r="P1654" i="20"/>
  <c r="P1658" i="20"/>
  <c r="P1662" i="20"/>
  <c r="P1666" i="20"/>
  <c r="P1670" i="20"/>
  <c r="P1674" i="20"/>
  <c r="P1678" i="20"/>
  <c r="P1682" i="20"/>
  <c r="P1686" i="20"/>
  <c r="P1690" i="20"/>
  <c r="P1694" i="20"/>
  <c r="P1698" i="20"/>
  <c r="P1702" i="20"/>
  <c r="P1706" i="20"/>
  <c r="P1710" i="20"/>
  <c r="P1714" i="20"/>
  <c r="P1718" i="20"/>
  <c r="P1722" i="20"/>
  <c r="P1726" i="20"/>
  <c r="P1730" i="20"/>
  <c r="P1734" i="20"/>
  <c r="P1738" i="20"/>
  <c r="P1742" i="20"/>
  <c r="P1746" i="20"/>
  <c r="P1750" i="20"/>
  <c r="P1754" i="20"/>
  <c r="P1758" i="20"/>
  <c r="P1762" i="20"/>
  <c r="P1766" i="20"/>
  <c r="P1770" i="20"/>
  <c r="P1774" i="20"/>
  <c r="P1778" i="20"/>
  <c r="P1782" i="20"/>
  <c r="P1786" i="20"/>
  <c r="P1790" i="20"/>
  <c r="P1794" i="20"/>
  <c r="P1798" i="20"/>
  <c r="P1802" i="20"/>
  <c r="P1806" i="20"/>
  <c r="P1810" i="20"/>
  <c r="P1814" i="20"/>
  <c r="P1818" i="20"/>
  <c r="P1822" i="20"/>
  <c r="P1826" i="20"/>
  <c r="P1830" i="20"/>
  <c r="P1834" i="20"/>
  <c r="P1838" i="20"/>
  <c r="P1842" i="20"/>
  <c r="P1846" i="20"/>
  <c r="P1850" i="20"/>
  <c r="P1854" i="20"/>
  <c r="P1858" i="20"/>
  <c r="P1862" i="20"/>
  <c r="P1866" i="20"/>
  <c r="P1870" i="20"/>
  <c r="P1874" i="20"/>
  <c r="P1878" i="20"/>
  <c r="P1882" i="20"/>
  <c r="P1886" i="20"/>
  <c r="P1890" i="20"/>
  <c r="P1894" i="20"/>
  <c r="P1898" i="20"/>
  <c r="P1902" i="20"/>
  <c r="P1906" i="20"/>
  <c r="P1910" i="20"/>
  <c r="P1914" i="20"/>
  <c r="P1918" i="20"/>
  <c r="P1922" i="20"/>
  <c r="P1926" i="20"/>
  <c r="P1930" i="20"/>
  <c r="P1934" i="20"/>
  <c r="P1938" i="20"/>
  <c r="P1942" i="20"/>
  <c r="P1946" i="20"/>
  <c r="P1950" i="20"/>
  <c r="P1954" i="20"/>
  <c r="P1958" i="20"/>
  <c r="P1962" i="20"/>
  <c r="P1966" i="20"/>
  <c r="P1970" i="20"/>
  <c r="P1974" i="20"/>
  <c r="P1978" i="20"/>
  <c r="P1982" i="20"/>
  <c r="P1986" i="20"/>
  <c r="P1990" i="20"/>
  <c r="P1994" i="20"/>
  <c r="P1998" i="20"/>
  <c r="P2002" i="20"/>
  <c r="P2006" i="20"/>
  <c r="P2010" i="20"/>
  <c r="P2014" i="20"/>
  <c r="P2018" i="20"/>
  <c r="P2022" i="20"/>
  <c r="P2026" i="20"/>
  <c r="P2030" i="20"/>
  <c r="P2034" i="20"/>
  <c r="P2038" i="20"/>
  <c r="P2042" i="20"/>
  <c r="P2046" i="20"/>
  <c r="P2050" i="20"/>
  <c r="P2054" i="20"/>
  <c r="P2058" i="20"/>
  <c r="P2062" i="20"/>
  <c r="P2066" i="20"/>
  <c r="P2070" i="20"/>
  <c r="P2074" i="20"/>
  <c r="P2078" i="20"/>
  <c r="P2082" i="20"/>
  <c r="P2086" i="20"/>
  <c r="P2090" i="20"/>
  <c r="P2094" i="20"/>
  <c r="P2098" i="20"/>
  <c r="P2102" i="20"/>
  <c r="P2106" i="20"/>
  <c r="P2110" i="20"/>
  <c r="P2114" i="20"/>
  <c r="P2118" i="20"/>
  <c r="P2122" i="20"/>
  <c r="P2126" i="20"/>
  <c r="P2130" i="20"/>
  <c r="P2134" i="20"/>
  <c r="P2138" i="20"/>
  <c r="P2142" i="20"/>
  <c r="P2146" i="20"/>
  <c r="P2150" i="20"/>
  <c r="P2154" i="20"/>
  <c r="P2158" i="20"/>
  <c r="P2162" i="20"/>
  <c r="P2166" i="20"/>
  <c r="P2170" i="20"/>
  <c r="P2174" i="20"/>
  <c r="P2178" i="20"/>
  <c r="P2182" i="20"/>
  <c r="P2186" i="20"/>
  <c r="P2190" i="20"/>
  <c r="P2194" i="20"/>
  <c r="P2198" i="20"/>
  <c r="P2202" i="20"/>
  <c r="P2206" i="20"/>
  <c r="P2210" i="20"/>
  <c r="P2214" i="20"/>
  <c r="P2218" i="20"/>
  <c r="P2222" i="20"/>
  <c r="P2226" i="20"/>
  <c r="P2230" i="20"/>
  <c r="P2234" i="20"/>
  <c r="P2238" i="20"/>
  <c r="P2242" i="20"/>
  <c r="P2246" i="20"/>
  <c r="P2250" i="20"/>
  <c r="P2254" i="20"/>
  <c r="P2258" i="20"/>
  <c r="P2262" i="20"/>
  <c r="P2266" i="20"/>
  <c r="P2270" i="20"/>
  <c r="P2274" i="20"/>
  <c r="P2278" i="20"/>
  <c r="P2282" i="20"/>
  <c r="P2286" i="20"/>
  <c r="P2290" i="20"/>
  <c r="P2294" i="20"/>
  <c r="P2298" i="20"/>
  <c r="P2302" i="20"/>
  <c r="P2306" i="20"/>
  <c r="P2310" i="20"/>
  <c r="P2314" i="20"/>
  <c r="P2318" i="20"/>
  <c r="P2322" i="20"/>
  <c r="P2326" i="20"/>
  <c r="P2330" i="20"/>
  <c r="P2334" i="20"/>
  <c r="P2338" i="20"/>
  <c r="P2342" i="20"/>
  <c r="P2346" i="20"/>
  <c r="P2350" i="20"/>
  <c r="P2354" i="20"/>
  <c r="P2358" i="20"/>
  <c r="P2362" i="20"/>
  <c r="P2366" i="20"/>
  <c r="P2370" i="20"/>
  <c r="P2374" i="20"/>
  <c r="P2378" i="20"/>
  <c r="P2382" i="20"/>
  <c r="P2386" i="20"/>
  <c r="P2390" i="20"/>
  <c r="P2394" i="20"/>
  <c r="P2398" i="20"/>
  <c r="P2402" i="20"/>
  <c r="P2406" i="20"/>
  <c r="P2410" i="20"/>
  <c r="P2414" i="20"/>
  <c r="P2418" i="20"/>
  <c r="P2422" i="20"/>
  <c r="P2426" i="20"/>
  <c r="P2430" i="20"/>
  <c r="P2434" i="20"/>
  <c r="P2438" i="20"/>
  <c r="P2442" i="20"/>
  <c r="P2446" i="20"/>
  <c r="P2450" i="20"/>
  <c r="P2454" i="20"/>
  <c r="P2458" i="20"/>
  <c r="P2462" i="20"/>
  <c r="P2466" i="20"/>
  <c r="P2470" i="20"/>
  <c r="P2474" i="20"/>
  <c r="P2478" i="20"/>
  <c r="P2482" i="20"/>
  <c r="P2486" i="20"/>
  <c r="P2490" i="20"/>
  <c r="P2494" i="20"/>
  <c r="P2498" i="20"/>
  <c r="P2502" i="20"/>
  <c r="P2506" i="20"/>
  <c r="P2510" i="20"/>
  <c r="P2514" i="20"/>
  <c r="P2518" i="20"/>
  <c r="P2522" i="20"/>
  <c r="P2526" i="20"/>
  <c r="P2530" i="20"/>
  <c r="P2534" i="20"/>
  <c r="P2538" i="20"/>
  <c r="P2542" i="20"/>
  <c r="P2546" i="20"/>
  <c r="P2550" i="20"/>
  <c r="P2554" i="20"/>
  <c r="P2558" i="20"/>
  <c r="P2562" i="20"/>
  <c r="P2566" i="20"/>
  <c r="P2570" i="20"/>
  <c r="P2574" i="20"/>
  <c r="P2578" i="20"/>
  <c r="P2582" i="20"/>
  <c r="P2586" i="20"/>
  <c r="P2590" i="20"/>
  <c r="P2594" i="20"/>
  <c r="P2598" i="20"/>
  <c r="P2602" i="20"/>
  <c r="P2606" i="20"/>
  <c r="P2610" i="20"/>
  <c r="P2614" i="20"/>
  <c r="P2618" i="20"/>
  <c r="P2622" i="20"/>
  <c r="P2626" i="20"/>
  <c r="P2630" i="20"/>
  <c r="P2634" i="20"/>
  <c r="P2638" i="20"/>
  <c r="P2642" i="20"/>
  <c r="P2646" i="20"/>
  <c r="P2650" i="20"/>
  <c r="P2654" i="20"/>
  <c r="P2658" i="20"/>
  <c r="P2662" i="20"/>
  <c r="P2666" i="20"/>
  <c r="P2670" i="20"/>
  <c r="P2674" i="20"/>
  <c r="P2678" i="20"/>
  <c r="P2682" i="20"/>
  <c r="P2686" i="20"/>
  <c r="P2690" i="20"/>
  <c r="P2694" i="20"/>
  <c r="P2698" i="20"/>
  <c r="P2702" i="20"/>
  <c r="P2706" i="20"/>
  <c r="P2710" i="20"/>
  <c r="P2714" i="20"/>
  <c r="P2718" i="20"/>
  <c r="P2722" i="20"/>
  <c r="P2726" i="20"/>
  <c r="P2730" i="20"/>
  <c r="P2734" i="20"/>
  <c r="P2738" i="20"/>
  <c r="P2742" i="20"/>
  <c r="P2746" i="20"/>
  <c r="P2750" i="20"/>
  <c r="P2754" i="20"/>
  <c r="P2758" i="20"/>
  <c r="P2762" i="20"/>
  <c r="P2766" i="20"/>
  <c r="P2770" i="20"/>
  <c r="P2774" i="20"/>
  <c r="P2778" i="20"/>
  <c r="P2782" i="20"/>
  <c r="P2786" i="20"/>
  <c r="P2790" i="20"/>
  <c r="P2794" i="20"/>
  <c r="P2798" i="20"/>
  <c r="P2802" i="20"/>
  <c r="P2806" i="20"/>
  <c r="P2810" i="20"/>
  <c r="P2814" i="20"/>
  <c r="P2818" i="20"/>
  <c r="P2822" i="20"/>
  <c r="P2826" i="20"/>
  <c r="P2830" i="20"/>
  <c r="P2834" i="20"/>
  <c r="P2838" i="20"/>
  <c r="P2842" i="20"/>
  <c r="P2846" i="20"/>
  <c r="P2850" i="20"/>
  <c r="P2854" i="20"/>
  <c r="P2858" i="20"/>
  <c r="P2862" i="20"/>
  <c r="P2866" i="20"/>
  <c r="P2870" i="20"/>
  <c r="P2874" i="20"/>
  <c r="P2878" i="20"/>
  <c r="P2882" i="20"/>
  <c r="P2886" i="20"/>
  <c r="P2890" i="20"/>
  <c r="P2894" i="20"/>
  <c r="P2898" i="20"/>
  <c r="P2902" i="20"/>
  <c r="P2906" i="20"/>
  <c r="P2910" i="20"/>
  <c r="P2914" i="20"/>
  <c r="P2918" i="20"/>
  <c r="P2922" i="20"/>
  <c r="P2926" i="20"/>
  <c r="P2930" i="20"/>
  <c r="P2934" i="20"/>
  <c r="P2938" i="20"/>
  <c r="P2942" i="20"/>
  <c r="P2946" i="20"/>
  <c r="P2950" i="20"/>
  <c r="P2954" i="20"/>
  <c r="P2958" i="20"/>
  <c r="P2962" i="20"/>
  <c r="P2966" i="20"/>
  <c r="P2970" i="20"/>
  <c r="P2974" i="20"/>
  <c r="P2978" i="20"/>
  <c r="P2982" i="20"/>
  <c r="P2986" i="20"/>
  <c r="P2990" i="20"/>
  <c r="P2994" i="20"/>
  <c r="P2998" i="20"/>
  <c r="P3002" i="20"/>
  <c r="P3006" i="20"/>
  <c r="P3010" i="20"/>
  <c r="P3014" i="20"/>
  <c r="P3018" i="20"/>
  <c r="P3022" i="20"/>
  <c r="P3026" i="20"/>
  <c r="P3030" i="20"/>
  <c r="P3034" i="20"/>
  <c r="P3038" i="20"/>
  <c r="P3042" i="20"/>
  <c r="P3046" i="20"/>
  <c r="P3050" i="20"/>
  <c r="P3054" i="20"/>
  <c r="P3058" i="20"/>
  <c r="P3062" i="20"/>
  <c r="P3066" i="20"/>
  <c r="P3070" i="20"/>
  <c r="P3074" i="20"/>
  <c r="P3078" i="20"/>
  <c r="P3082" i="20"/>
  <c r="P3086" i="20"/>
  <c r="P3090" i="20"/>
  <c r="P3094" i="20"/>
  <c r="P3098" i="20"/>
  <c r="P3102" i="20"/>
  <c r="P3106" i="20"/>
  <c r="P3110" i="20"/>
  <c r="P3114" i="20"/>
  <c r="P3118" i="20"/>
  <c r="P3122" i="20"/>
  <c r="P3126" i="20"/>
  <c r="P3130" i="20"/>
  <c r="P3134" i="20"/>
  <c r="P3138" i="20"/>
  <c r="P3142" i="20"/>
  <c r="P3146" i="20"/>
  <c r="P3150" i="20"/>
  <c r="P3154" i="20"/>
  <c r="P3158" i="20"/>
  <c r="P3162" i="20"/>
  <c r="P3166" i="20"/>
  <c r="P3170" i="20"/>
  <c r="P3174" i="20"/>
  <c r="P3178" i="20"/>
  <c r="P3182" i="20"/>
  <c r="P3186" i="20"/>
  <c r="P3190" i="20"/>
  <c r="P3194" i="20"/>
  <c r="P3198" i="20"/>
  <c r="P3202" i="20"/>
  <c r="P3206" i="20"/>
  <c r="P3210" i="20"/>
  <c r="P3214" i="20"/>
  <c r="P3218" i="20"/>
  <c r="P3222" i="20"/>
  <c r="P3226" i="20"/>
  <c r="P3230" i="20"/>
  <c r="P3234" i="20"/>
  <c r="P3238" i="20"/>
  <c r="P3242" i="20"/>
  <c r="P3246" i="20"/>
  <c r="P3250" i="20"/>
  <c r="P3254" i="20"/>
  <c r="P3258" i="20"/>
  <c r="P3262" i="20"/>
  <c r="P3266" i="20"/>
  <c r="P3270" i="20"/>
  <c r="P3274" i="20"/>
  <c r="P3278" i="20"/>
  <c r="P3282" i="20"/>
  <c r="P3286" i="20"/>
  <c r="P3290" i="20"/>
  <c r="P3294" i="20"/>
  <c r="P3298" i="20"/>
  <c r="P3302" i="20"/>
  <c r="P3306" i="20"/>
  <c r="P3310" i="20"/>
  <c r="P3314" i="20"/>
  <c r="P3318" i="20"/>
  <c r="P3322" i="20"/>
  <c r="P3326" i="20"/>
  <c r="P3330" i="20"/>
  <c r="P3334" i="20"/>
  <c r="P3338" i="20"/>
  <c r="P3342" i="20"/>
  <c r="P3346" i="20"/>
  <c r="P3350" i="20"/>
  <c r="P3354" i="20"/>
  <c r="P3358" i="20"/>
  <c r="P3362" i="20"/>
  <c r="P3366" i="20"/>
  <c r="P3370" i="20"/>
  <c r="P3374" i="20"/>
  <c r="P3378" i="20"/>
  <c r="P3382" i="20"/>
  <c r="P3386" i="20"/>
  <c r="P3390" i="20"/>
  <c r="P3394" i="20"/>
  <c r="P3398" i="20"/>
  <c r="P3402" i="20"/>
  <c r="P3406" i="20"/>
  <c r="P3410" i="20"/>
  <c r="P3414" i="20"/>
  <c r="P3418" i="20"/>
  <c r="P3422" i="20"/>
  <c r="P3426" i="20"/>
  <c r="P3430" i="20"/>
  <c r="P3434" i="20"/>
  <c r="P3438" i="20"/>
  <c r="P3442" i="20"/>
  <c r="P3446" i="20"/>
  <c r="P3450" i="20"/>
  <c r="P3454" i="20"/>
  <c r="P3458" i="20"/>
  <c r="P3462" i="20"/>
  <c r="P3466" i="20"/>
  <c r="P3470" i="20"/>
  <c r="P3474" i="20"/>
  <c r="P3478" i="20"/>
  <c r="P3482" i="20"/>
  <c r="P3486" i="20"/>
  <c r="P3490" i="20"/>
  <c r="P3494" i="20"/>
  <c r="P3498" i="20"/>
  <c r="P3502" i="20"/>
  <c r="P3506" i="20"/>
  <c r="P3510" i="20"/>
  <c r="P3514" i="20"/>
  <c r="P3518" i="20"/>
  <c r="P3522" i="20"/>
  <c r="P3526" i="20"/>
  <c r="P3530" i="20"/>
  <c r="P3534" i="20"/>
  <c r="P3538" i="20"/>
  <c r="P3542" i="20"/>
  <c r="P3546" i="20"/>
  <c r="P3550" i="20"/>
  <c r="P3554" i="20"/>
  <c r="P3558" i="20"/>
  <c r="P3562" i="20"/>
  <c r="P3566" i="20"/>
  <c r="P3570" i="20"/>
  <c r="P3574" i="20"/>
  <c r="P3578" i="20"/>
  <c r="P3582" i="20"/>
  <c r="P3586" i="20"/>
  <c r="P3590" i="20"/>
  <c r="P3594" i="20"/>
  <c r="P3598" i="20"/>
  <c r="P3602" i="20"/>
  <c r="P3606" i="20"/>
  <c r="P3610" i="20"/>
  <c r="P3614" i="20"/>
  <c r="P3618" i="20"/>
  <c r="P3622" i="20"/>
  <c r="P3626" i="20"/>
  <c r="P3630" i="20"/>
  <c r="P3634" i="20"/>
  <c r="P3638" i="20"/>
  <c r="P3642" i="20"/>
  <c r="P3646" i="20"/>
  <c r="P3650" i="20"/>
  <c r="P3654" i="20"/>
  <c r="P3658" i="20"/>
  <c r="P3662" i="20"/>
  <c r="P3666" i="20"/>
  <c r="P3670" i="20"/>
  <c r="P3674" i="20"/>
  <c r="P3678" i="20"/>
  <c r="P3682" i="20"/>
  <c r="P3686" i="20"/>
  <c r="P3690" i="20"/>
  <c r="P3694" i="20"/>
  <c r="P3698" i="20"/>
  <c r="P3702" i="20"/>
  <c r="P3706" i="20"/>
  <c r="P3710" i="20"/>
  <c r="P3714" i="20"/>
  <c r="P3718" i="20"/>
  <c r="P3722" i="20"/>
  <c r="P3726" i="20"/>
  <c r="P3730" i="20"/>
  <c r="P3734" i="20"/>
  <c r="P3738" i="20"/>
  <c r="P3742" i="20"/>
  <c r="P3746" i="20"/>
  <c r="P3750" i="20"/>
  <c r="P3754" i="20"/>
  <c r="P3758" i="20"/>
  <c r="P3762" i="20"/>
  <c r="P3766" i="20"/>
  <c r="U24" i="20"/>
  <c r="U16" i="20"/>
  <c r="U12" i="20"/>
  <c r="U8" i="20"/>
  <c r="P4008" i="20"/>
  <c r="P4012" i="20"/>
  <c r="P4016" i="20"/>
  <c r="P4020" i="20"/>
  <c r="P4024" i="20"/>
  <c r="P4028" i="20"/>
  <c r="P4032" i="20"/>
  <c r="P4036" i="20"/>
  <c r="P4040" i="20"/>
  <c r="P4044" i="20"/>
  <c r="P4048" i="20"/>
  <c r="P4052" i="20"/>
  <c r="P4056" i="20"/>
  <c r="P4060" i="20"/>
  <c r="P4064" i="20"/>
  <c r="P4068" i="20"/>
  <c r="P4072" i="20"/>
  <c r="P4076" i="20"/>
  <c r="P4080" i="20"/>
  <c r="P4084" i="20"/>
  <c r="P4088" i="20"/>
  <c r="P4092" i="20"/>
  <c r="P4096" i="20"/>
  <c r="P4100" i="20"/>
  <c r="P4104" i="20"/>
  <c r="P4108" i="20"/>
  <c r="P4124" i="20"/>
  <c r="P4156" i="20"/>
  <c r="P4188" i="20"/>
  <c r="P4204" i="20"/>
  <c r="P4220" i="20"/>
  <c r="P4252" i="20"/>
  <c r="P4284" i="20"/>
  <c r="P4316" i="20"/>
  <c r="P4332" i="20"/>
  <c r="P4348" i="20"/>
  <c r="P4380" i="20"/>
  <c r="P4412" i="20"/>
  <c r="P4444" i="20"/>
  <c r="P4460" i="20"/>
  <c r="P4476" i="20"/>
  <c r="P4508" i="20"/>
  <c r="P4540" i="20"/>
  <c r="P4552" i="20"/>
  <c r="P4560" i="20"/>
  <c r="P4568" i="20"/>
  <c r="P4576" i="20"/>
  <c r="P4584" i="20"/>
  <c r="P4592" i="20"/>
  <c r="P4600" i="20"/>
  <c r="P4608" i="20"/>
  <c r="P4616" i="20"/>
  <c r="P4624" i="20"/>
  <c r="P4632" i="20"/>
  <c r="P4640" i="20"/>
  <c r="P4648" i="20"/>
  <c r="P4656" i="20"/>
  <c r="P4664" i="20"/>
  <c r="P4672" i="20"/>
  <c r="P4680" i="20"/>
  <c r="P4688" i="20"/>
  <c r="P4696" i="20"/>
  <c r="P4704" i="20"/>
  <c r="P4712" i="20"/>
  <c r="P4720" i="20"/>
  <c r="P4728" i="20"/>
  <c r="P4736" i="20"/>
  <c r="P4740" i="20"/>
  <c r="P4744" i="20"/>
  <c r="P4752" i="20"/>
  <c r="P4760" i="20"/>
  <c r="P4768" i="20"/>
  <c r="P4772" i="20"/>
  <c r="P4776" i="20"/>
  <c r="P4585" i="20"/>
  <c r="P4589" i="20"/>
  <c r="P4593" i="20"/>
  <c r="P4597" i="20"/>
  <c r="P4601" i="20"/>
  <c r="P4605" i="20"/>
  <c r="P4609" i="20"/>
  <c r="P4613" i="20"/>
  <c r="P4617" i="20"/>
  <c r="P4621" i="20"/>
  <c r="P4625" i="20"/>
  <c r="P4629" i="20"/>
  <c r="P4633" i="20"/>
  <c r="P4637" i="20"/>
  <c r="P4641" i="20"/>
  <c r="P4645" i="20"/>
  <c r="P4649" i="20"/>
  <c r="P4653" i="20"/>
  <c r="P4657" i="20"/>
  <c r="P4661" i="20"/>
  <c r="P4665" i="20"/>
  <c r="P4669" i="20"/>
  <c r="P4673" i="20"/>
  <c r="P4677" i="20"/>
  <c r="P4681" i="20"/>
  <c r="P4685" i="20"/>
  <c r="P4689" i="20"/>
  <c r="P4693" i="20"/>
  <c r="P4697" i="20"/>
  <c r="P4701" i="20"/>
  <c r="P4705" i="20"/>
  <c r="P4709" i="20"/>
  <c r="P4713" i="20"/>
  <c r="P4717" i="20"/>
  <c r="P4721" i="20"/>
  <c r="P4725" i="20"/>
  <c r="P4729" i="20"/>
  <c r="P4733" i="20"/>
  <c r="P4737" i="20"/>
  <c r="P4741" i="20"/>
  <c r="P4745" i="20"/>
  <c r="P4749" i="20"/>
  <c r="P4753" i="20"/>
  <c r="P4757" i="20"/>
  <c r="P4761" i="20"/>
  <c r="P4765" i="20"/>
  <c r="P4769" i="20"/>
  <c r="P4773" i="20"/>
  <c r="P4777" i="20"/>
  <c r="P4781" i="20"/>
  <c r="U22" i="20"/>
  <c r="U10" i="20"/>
  <c r="P3770" i="20"/>
  <c r="P3774" i="20"/>
  <c r="P3778" i="20"/>
  <c r="P3782" i="20"/>
  <c r="P3786" i="20"/>
  <c r="P3790" i="20"/>
  <c r="P3794" i="20"/>
  <c r="P3798" i="20"/>
  <c r="P3802" i="20"/>
  <c r="P3806" i="20"/>
  <c r="P3810" i="20"/>
  <c r="P3814" i="20"/>
  <c r="P3818" i="20"/>
  <c r="P3822" i="20"/>
  <c r="P3826" i="20"/>
  <c r="P3830" i="20"/>
  <c r="P3834" i="20"/>
  <c r="P3838" i="20"/>
  <c r="P3842" i="20"/>
  <c r="P3846" i="20"/>
  <c r="P3850" i="20"/>
  <c r="P3854" i="20"/>
  <c r="P3858" i="20"/>
  <c r="P3862" i="20"/>
  <c r="P3866" i="20"/>
  <c r="P3870" i="20"/>
  <c r="P3874" i="20"/>
  <c r="P3878" i="20"/>
  <c r="P3882" i="20"/>
  <c r="P3886" i="20"/>
  <c r="P3890" i="20"/>
  <c r="P3894" i="20"/>
  <c r="P3898" i="20"/>
  <c r="P3902" i="20"/>
  <c r="P3906" i="20"/>
  <c r="P3910" i="20"/>
  <c r="P3914" i="20"/>
  <c r="P3918" i="20"/>
  <c r="P3922" i="20"/>
  <c r="P3926" i="20"/>
  <c r="P3930" i="20"/>
  <c r="P3934" i="20"/>
  <c r="P3938" i="20"/>
  <c r="P3942" i="20"/>
  <c r="P3946" i="20"/>
  <c r="P3950" i="20"/>
  <c r="P3954" i="20"/>
  <c r="P3958" i="20"/>
  <c r="P3962" i="20"/>
  <c r="P3966" i="20"/>
  <c r="P3970" i="20"/>
  <c r="P3974" i="20"/>
  <c r="P3978" i="20"/>
  <c r="P3982" i="20"/>
  <c r="P3986" i="20"/>
  <c r="P3990" i="20"/>
  <c r="P3994" i="20"/>
  <c r="P3998" i="20"/>
  <c r="P4002" i="20"/>
  <c r="P4006" i="20"/>
  <c r="P4010" i="20"/>
  <c r="P4014" i="20"/>
  <c r="P4018" i="20"/>
  <c r="P4022" i="20"/>
  <c r="P4026" i="20"/>
  <c r="P4030" i="20"/>
  <c r="P4034" i="20"/>
  <c r="P4038" i="20"/>
  <c r="P4042" i="20"/>
  <c r="P4046" i="20"/>
  <c r="P4050" i="20"/>
  <c r="P4054" i="20"/>
  <c r="P4058" i="20"/>
  <c r="P4062" i="20"/>
  <c r="P4066" i="20"/>
  <c r="P4070" i="20"/>
  <c r="P4074" i="20"/>
  <c r="P4078" i="20"/>
  <c r="P4082" i="20"/>
  <c r="P4086" i="20"/>
  <c r="P4090" i="20"/>
  <c r="P4094" i="20"/>
  <c r="P4098" i="20"/>
  <c r="P4102" i="20"/>
  <c r="P4106" i="20"/>
  <c r="M7" i="25"/>
  <c r="O7" i="25" s="1"/>
  <c r="C8" i="24" s="1"/>
  <c r="F6" i="30" s="1"/>
  <c r="O6" i="25"/>
  <c r="C7" i="24" s="1"/>
  <c r="F5" i="30" s="1"/>
  <c r="N6" i="25"/>
  <c r="T101" i="7"/>
  <c r="Y101" i="7" s="1"/>
  <c r="B39" i="6" s="1"/>
  <c r="T97" i="7"/>
  <c r="Y97" i="7" s="1"/>
  <c r="B35" i="6" s="1"/>
  <c r="T93" i="7"/>
  <c r="Y93" i="7" s="1"/>
  <c r="B31" i="6" s="1"/>
  <c r="T104" i="7"/>
  <c r="Y104" i="7" s="1"/>
  <c r="B42" i="6" s="1"/>
  <c r="T102" i="7"/>
  <c r="Y102" i="7" s="1"/>
  <c r="B40" i="6" s="1"/>
  <c r="T98" i="7"/>
  <c r="Y98" i="7" s="1"/>
  <c r="B36" i="6" s="1"/>
  <c r="T94" i="7"/>
  <c r="Y94" i="7" s="1"/>
  <c r="B32" i="6" s="1"/>
  <c r="Q118" i="7"/>
  <c r="V118" i="7" s="1"/>
  <c r="AB118" i="7" s="1"/>
  <c r="E56" i="6" s="1"/>
  <c r="Q117" i="7"/>
  <c r="V117" i="7" s="1"/>
  <c r="AB117" i="7" s="1"/>
  <c r="E55" i="6" s="1"/>
  <c r="Q116" i="7"/>
  <c r="V116" i="7" s="1"/>
  <c r="AB116" i="7" s="1"/>
  <c r="E54" i="6" s="1"/>
  <c r="Q114" i="7"/>
  <c r="V114" i="7" s="1"/>
  <c r="AB114" i="7" s="1"/>
  <c r="E52" i="6" s="1"/>
  <c r="Q113" i="7"/>
  <c r="V113" i="7" s="1"/>
  <c r="AB113" i="7" s="1"/>
  <c r="E51" i="6" s="1"/>
  <c r="Q112" i="7"/>
  <c r="V112" i="7" s="1"/>
  <c r="AB112" i="7" s="1"/>
  <c r="E50" i="6" s="1"/>
  <c r="M111" i="7"/>
  <c r="Q110" i="7"/>
  <c r="V110" i="7" s="1"/>
  <c r="AB110" i="7" s="1"/>
  <c r="E48" i="6" s="1"/>
  <c r="Q109" i="7"/>
  <c r="V109" i="7" s="1"/>
  <c r="AB109" i="7" s="1"/>
  <c r="E47" i="6" s="1"/>
  <c r="Q108" i="7"/>
  <c r="V108" i="7" s="1"/>
  <c r="AB108" i="7" s="1"/>
  <c r="E46" i="6" s="1"/>
  <c r="M107" i="7"/>
  <c r="Q106" i="7"/>
  <c r="V106" i="7" s="1"/>
  <c r="AB106" i="7" s="1"/>
  <c r="E44" i="6" s="1"/>
  <c r="Q105" i="7"/>
  <c r="V105" i="7" s="1"/>
  <c r="AB105" i="7" s="1"/>
  <c r="E43" i="6" s="1"/>
  <c r="Q104" i="7"/>
  <c r="V104" i="7" s="1"/>
  <c r="AB104" i="7" s="1"/>
  <c r="E42" i="6" s="1"/>
  <c r="O90" i="7"/>
  <c r="T90" i="7" s="1"/>
  <c r="Y90" i="7" s="1"/>
  <c r="B28" i="6" s="1"/>
  <c r="P89" i="7"/>
  <c r="P88" i="7"/>
  <c r="U88" i="7" s="1"/>
  <c r="O87" i="7"/>
  <c r="T87" i="7" s="1"/>
  <c r="Y87" i="7" s="1"/>
  <c r="B25" i="6" s="1"/>
  <c r="M86" i="7"/>
  <c r="O86" i="7"/>
  <c r="T86" i="7" s="1"/>
  <c r="Y86" i="7" s="1"/>
  <c r="B24" i="6" s="1"/>
  <c r="O85" i="7"/>
  <c r="T85" i="7" s="1"/>
  <c r="Y85" i="7" s="1"/>
  <c r="B23" i="6" s="1"/>
  <c r="O84" i="7"/>
  <c r="T84" i="7" s="1"/>
  <c r="Y84" i="7" s="1"/>
  <c r="B22" i="6" s="1"/>
  <c r="O83" i="7"/>
  <c r="T83" i="7" s="1"/>
  <c r="Y83" i="7" s="1"/>
  <c r="B21" i="6" s="1"/>
  <c r="O82" i="7"/>
  <c r="T82" i="7" s="1"/>
  <c r="Y82" i="7" s="1"/>
  <c r="B20" i="6" s="1"/>
  <c r="O81" i="7"/>
  <c r="T81" i="7" s="1"/>
  <c r="Y81" i="7" s="1"/>
  <c r="B19" i="6" s="1"/>
  <c r="O80" i="7"/>
  <c r="T80" i="7" s="1"/>
  <c r="Y80" i="7" s="1"/>
  <c r="B18" i="6" s="1"/>
  <c r="O79" i="7"/>
  <c r="T79" i="7" s="1"/>
  <c r="Y79" i="7" s="1"/>
  <c r="B17" i="6" s="1"/>
  <c r="M78" i="7"/>
  <c r="O77" i="7"/>
  <c r="T77" i="7" s="1"/>
  <c r="Y77" i="7" s="1"/>
  <c r="B15" i="6" s="1"/>
  <c r="O76" i="7"/>
  <c r="T76" i="7" s="1"/>
  <c r="Y76" i="7" s="1"/>
  <c r="B14" i="6" s="1"/>
  <c r="O75" i="7"/>
  <c r="T75" i="7" s="1"/>
  <c r="Y75" i="7" s="1"/>
  <c r="B13" i="6" s="1"/>
  <c r="P4140" i="20"/>
  <c r="P4172" i="20"/>
  <c r="P4236" i="20"/>
  <c r="P4268" i="20"/>
  <c r="P4300" i="20"/>
  <c r="P4364" i="20"/>
  <c r="P4396" i="20"/>
  <c r="P4428" i="20"/>
  <c r="P4492" i="20"/>
  <c r="P4524" i="20"/>
  <c r="P4724" i="20"/>
  <c r="P4732" i="20"/>
  <c r="P4748" i="20"/>
  <c r="P4756" i="20"/>
  <c r="P4764" i="20"/>
  <c r="P4780" i="20"/>
  <c r="T99" i="7"/>
  <c r="Y99" i="7" s="1"/>
  <c r="B37" i="6" s="1"/>
  <c r="T95" i="7"/>
  <c r="Y95" i="7" s="1"/>
  <c r="B33" i="6" s="1"/>
  <c r="T92" i="7"/>
  <c r="Y92" i="7" s="1"/>
  <c r="B30" i="6" s="1"/>
  <c r="P115" i="7"/>
  <c r="R115" i="7" s="1"/>
  <c r="V102" i="7"/>
  <c r="AB102" i="7" s="1"/>
  <c r="E40" i="6" s="1"/>
  <c r="V100" i="7"/>
  <c r="AB100" i="7" s="1"/>
  <c r="E38" i="6" s="1"/>
  <c r="V97" i="7"/>
  <c r="AB97" i="7" s="1"/>
  <c r="E35" i="6" s="1"/>
  <c r="V94" i="7"/>
  <c r="AB94" i="7" s="1"/>
  <c r="E32" i="6" s="1"/>
  <c r="V92" i="7"/>
  <c r="AB92" i="7" s="1"/>
  <c r="E30" i="6" s="1"/>
  <c r="M91" i="7"/>
  <c r="V89" i="7"/>
  <c r="AB89" i="7" s="1"/>
  <c r="E27" i="6" s="1"/>
  <c r="P73" i="7"/>
  <c r="U73" i="7" s="1"/>
  <c r="T71" i="7"/>
  <c r="Y71" i="7" s="1"/>
  <c r="B9" i="6" s="1"/>
  <c r="T70" i="7"/>
  <c r="Y70" i="7" s="1"/>
  <c r="B8" i="6" s="1"/>
  <c r="T68" i="7"/>
  <c r="Y68" i="7" s="1"/>
  <c r="B6" i="6" s="1"/>
  <c r="U6" i="20"/>
  <c r="U28" i="20"/>
  <c r="U26" i="20"/>
  <c r="U20" i="20"/>
  <c r="U18" i="20"/>
  <c r="V18" i="20" s="1"/>
  <c r="B14" i="19" s="1"/>
  <c r="U14" i="20"/>
  <c r="T100" i="7"/>
  <c r="Y100" i="7" s="1"/>
  <c r="B38" i="6" s="1"/>
  <c r="T96" i="7"/>
  <c r="Y96" i="7" s="1"/>
  <c r="B34" i="6" s="1"/>
  <c r="T91" i="7"/>
  <c r="Y91" i="7" s="1"/>
  <c r="B29" i="6" s="1"/>
  <c r="P118" i="7"/>
  <c r="V101" i="7"/>
  <c r="AB101" i="7" s="1"/>
  <c r="E39" i="6" s="1"/>
  <c r="V98" i="7"/>
  <c r="AB98" i="7" s="1"/>
  <c r="E36" i="6" s="1"/>
  <c r="V96" i="7"/>
  <c r="AB96" i="7" s="1"/>
  <c r="E34" i="6" s="1"/>
  <c r="V93" i="7"/>
  <c r="AB93" i="7" s="1"/>
  <c r="E31" i="6" s="1"/>
  <c r="V90" i="7"/>
  <c r="AB90" i="7" s="1"/>
  <c r="E28" i="6" s="1"/>
  <c r="V88" i="7"/>
  <c r="AB88" i="7" s="1"/>
  <c r="E26" i="6" s="1"/>
  <c r="T74" i="7"/>
  <c r="Y74" i="7" s="1"/>
  <c r="B12" i="6" s="1"/>
  <c r="T72" i="7"/>
  <c r="Y72" i="7" s="1"/>
  <c r="B10" i="6" s="1"/>
  <c r="M70" i="7"/>
  <c r="T69" i="7"/>
  <c r="Y69" i="7" s="1"/>
  <c r="B7" i="6" s="1"/>
  <c r="T67" i="7"/>
  <c r="Y67" i="7" s="1"/>
  <c r="B5" i="6" s="1"/>
  <c r="F60" i="9"/>
  <c r="B51" i="8" s="1"/>
  <c r="C51" i="8"/>
  <c r="P66" i="7"/>
  <c r="U85" i="7" s="1"/>
  <c r="O118" i="7"/>
  <c r="T118" i="7" s="1"/>
  <c r="Y118" i="7" s="1"/>
  <c r="B56" i="6" s="1"/>
  <c r="O117" i="7"/>
  <c r="T117" i="7" s="1"/>
  <c r="Y117" i="7" s="1"/>
  <c r="B55" i="6" s="1"/>
  <c r="O116" i="7"/>
  <c r="T116" i="7" s="1"/>
  <c r="Y116" i="7" s="1"/>
  <c r="B54" i="6" s="1"/>
  <c r="O115" i="7"/>
  <c r="T115" i="7" s="1"/>
  <c r="Y115" i="7" s="1"/>
  <c r="B53" i="6" s="1"/>
  <c r="M114" i="7"/>
  <c r="O113" i="7"/>
  <c r="T113" i="7" s="1"/>
  <c r="Y113" i="7" s="1"/>
  <c r="B51" i="6" s="1"/>
  <c r="O112" i="7"/>
  <c r="T112" i="7" s="1"/>
  <c r="Y112" i="7" s="1"/>
  <c r="B50" i="6" s="1"/>
  <c r="O111" i="7"/>
  <c r="T111" i="7" s="1"/>
  <c r="Y111" i="7" s="1"/>
  <c r="B49" i="6" s="1"/>
  <c r="O110" i="7"/>
  <c r="T110" i="7" s="1"/>
  <c r="Y110" i="7" s="1"/>
  <c r="B48" i="6" s="1"/>
  <c r="O109" i="7"/>
  <c r="T109" i="7" s="1"/>
  <c r="Y109" i="7" s="1"/>
  <c r="B47" i="6" s="1"/>
  <c r="O108" i="7"/>
  <c r="T108" i="7" s="1"/>
  <c r="Y108" i="7" s="1"/>
  <c r="B46" i="6" s="1"/>
  <c r="O107" i="7"/>
  <c r="T107" i="7" s="1"/>
  <c r="Y107" i="7" s="1"/>
  <c r="B45" i="6" s="1"/>
  <c r="M97" i="7"/>
  <c r="M96" i="7"/>
  <c r="M90" i="7"/>
  <c r="M89" i="7"/>
  <c r="M88" i="7"/>
  <c r="Q86" i="7"/>
  <c r="V86" i="7" s="1"/>
  <c r="AB86" i="7" s="1"/>
  <c r="E24" i="6" s="1"/>
  <c r="Q85" i="7"/>
  <c r="V85" i="7" s="1"/>
  <c r="AB85" i="7" s="1"/>
  <c r="E23" i="6" s="1"/>
  <c r="Q84" i="7"/>
  <c r="V84" i="7" s="1"/>
  <c r="AB84" i="7" s="1"/>
  <c r="E22" i="6" s="1"/>
  <c r="Q82" i="7"/>
  <c r="V82" i="7" s="1"/>
  <c r="AB82" i="7" s="1"/>
  <c r="E20" i="6" s="1"/>
  <c r="Q81" i="7"/>
  <c r="V81" i="7" s="1"/>
  <c r="AB81" i="7" s="1"/>
  <c r="E19" i="6" s="1"/>
  <c r="Q80" i="7"/>
  <c r="V80" i="7" s="1"/>
  <c r="AB80" i="7" s="1"/>
  <c r="E18" i="6" s="1"/>
  <c r="Q78" i="7"/>
  <c r="V78" i="7" s="1"/>
  <c r="AB78" i="7" s="1"/>
  <c r="E16" i="6" s="1"/>
  <c r="Q77" i="7"/>
  <c r="V77" i="7" s="1"/>
  <c r="AB77" i="7" s="1"/>
  <c r="E15" i="6" s="1"/>
  <c r="Q76" i="7"/>
  <c r="V76" i="7" s="1"/>
  <c r="AB76" i="7" s="1"/>
  <c r="E14" i="6" s="1"/>
  <c r="M75" i="7"/>
  <c r="Q74" i="7"/>
  <c r="V74" i="7" s="1"/>
  <c r="AB74" i="7" s="1"/>
  <c r="E12" i="6" s="1"/>
  <c r="Q73" i="7"/>
  <c r="V73" i="7" s="1"/>
  <c r="AB73" i="7" s="1"/>
  <c r="E11" i="6" s="1"/>
  <c r="Q72" i="7"/>
  <c r="V72" i="7" s="1"/>
  <c r="AB72" i="7" s="1"/>
  <c r="E10" i="6" s="1"/>
  <c r="O6" i="26"/>
  <c r="C7" i="27" s="1"/>
  <c r="F5" i="29" s="1"/>
  <c r="I5" i="29" s="1"/>
  <c r="N6" i="26"/>
  <c r="M7" i="26" s="1"/>
  <c r="N7" i="25"/>
  <c r="M8" i="25" s="1"/>
  <c r="F59" i="9"/>
  <c r="B50" i="8" s="1"/>
  <c r="U89" i="7"/>
  <c r="R66" i="7"/>
  <c r="R98" i="7"/>
  <c r="R95" i="7"/>
  <c r="U95" i="7"/>
  <c r="AA95" i="7" s="1"/>
  <c r="D33" i="6" s="1"/>
  <c r="U108" i="7"/>
  <c r="AA108" i="7" s="1"/>
  <c r="D46" i="6" s="1"/>
  <c r="U92" i="7"/>
  <c r="AA92" i="7" s="1"/>
  <c r="D30" i="6" s="1"/>
  <c r="R84" i="7"/>
  <c r="U68" i="7"/>
  <c r="AA68" i="7" s="1"/>
  <c r="D6" i="6" s="1"/>
  <c r="R86" i="7"/>
  <c r="R118" i="7"/>
  <c r="U118" i="7"/>
  <c r="AA118" i="7" s="1"/>
  <c r="D56" i="6" s="1"/>
  <c r="U105" i="7"/>
  <c r="U103" i="7"/>
  <c r="U79" i="7"/>
  <c r="R99" i="7"/>
  <c r="R91" i="7"/>
  <c r="R75" i="7"/>
  <c r="R67" i="7"/>
  <c r="P117" i="7"/>
  <c r="P104" i="7"/>
  <c r="P97" i="7"/>
  <c r="P90" i="7"/>
  <c r="P87" i="7"/>
  <c r="P82" i="7"/>
  <c r="P74" i="7"/>
  <c r="P72" i="7"/>
  <c r="P71" i="7"/>
  <c r="U102" i="7"/>
  <c r="AA102" i="7" s="1"/>
  <c r="D40" i="6" s="1"/>
  <c r="U78" i="7"/>
  <c r="M118" i="7"/>
  <c r="M113" i="7"/>
  <c r="M112" i="7"/>
  <c r="M109" i="7"/>
  <c r="M108" i="7"/>
  <c r="M103" i="7"/>
  <c r="M98" i="7"/>
  <c r="M93" i="7"/>
  <c r="M92" i="7"/>
  <c r="M87" i="7"/>
  <c r="W87" i="7" s="1"/>
  <c r="Z87" i="7" s="1"/>
  <c r="C25" i="6" s="1"/>
  <c r="M77" i="7"/>
  <c r="M76" i="7"/>
  <c r="M71" i="7"/>
  <c r="O114" i="7"/>
  <c r="T114" i="7" s="1"/>
  <c r="Y114" i="7" s="1"/>
  <c r="B52" i="6" s="1"/>
  <c r="O106" i="7"/>
  <c r="T106" i="7" s="1"/>
  <c r="Y106" i="7" s="1"/>
  <c r="B44" i="6" s="1"/>
  <c r="O105" i="7"/>
  <c r="T105" i="7" s="1"/>
  <c r="Y105" i="7" s="1"/>
  <c r="B43" i="6" s="1"/>
  <c r="O103" i="7"/>
  <c r="T103" i="7" s="1"/>
  <c r="Y103" i="7" s="1"/>
  <c r="B41" i="6" s="1"/>
  <c r="O89" i="7"/>
  <c r="T89" i="7" s="1"/>
  <c r="Y89" i="7" s="1"/>
  <c r="B27" i="6" s="1"/>
  <c r="O88" i="7"/>
  <c r="T88" i="7" s="1"/>
  <c r="Y88" i="7" s="1"/>
  <c r="B26" i="6" s="1"/>
  <c r="O78" i="7"/>
  <c r="T78" i="7" s="1"/>
  <c r="Y78" i="7" s="1"/>
  <c r="B16" i="6" s="1"/>
  <c r="O73" i="7"/>
  <c r="T73" i="7" s="1"/>
  <c r="Y73" i="7" s="1"/>
  <c r="B11" i="6" s="1"/>
  <c r="U111" i="7"/>
  <c r="AA111" i="7" s="1"/>
  <c r="D49" i="6" s="1"/>
  <c r="U99" i="7"/>
  <c r="AA99" i="7" s="1"/>
  <c r="D37" i="6" s="1"/>
  <c r="U75" i="7"/>
  <c r="AA75" i="7" s="1"/>
  <c r="D13" i="6" s="1"/>
  <c r="U67" i="7"/>
  <c r="AA67" i="7" s="1"/>
  <c r="D5" i="6" s="1"/>
  <c r="M66" i="7"/>
  <c r="W66" i="7" s="1"/>
  <c r="Z66" i="7" s="1"/>
  <c r="C4" i="6" s="1"/>
  <c r="K45" i="9"/>
  <c r="M45" i="9" s="1"/>
  <c r="K49" i="9"/>
  <c r="M49" i="9" s="1"/>
  <c r="K53" i="9"/>
  <c r="M53" i="9" s="1"/>
  <c r="K57" i="9"/>
  <c r="M57" i="9" s="1"/>
  <c r="P96" i="7"/>
  <c r="P80" i="7"/>
  <c r="U110" i="7"/>
  <c r="AA110" i="7" s="1"/>
  <c r="D48" i="6" s="1"/>
  <c r="R108" i="7"/>
  <c r="R100" i="7"/>
  <c r="R92" i="7"/>
  <c r="R70" i="7"/>
  <c r="R68" i="7"/>
  <c r="U84" i="7"/>
  <c r="AA84" i="7" s="1"/>
  <c r="D22" i="6" s="1"/>
  <c r="P116" i="7"/>
  <c r="P81" i="7"/>
  <c r="M110" i="7"/>
  <c r="W110" i="7" s="1"/>
  <c r="Z110" i="7" s="1"/>
  <c r="C48" i="6" s="1"/>
  <c r="M99" i="7"/>
  <c r="W99" i="7" s="1"/>
  <c r="Z99" i="7" s="1"/>
  <c r="C37" i="6" s="1"/>
  <c r="M94" i="7"/>
  <c r="W94" i="7" s="1"/>
  <c r="Z94" i="7" s="1"/>
  <c r="C32" i="6" s="1"/>
  <c r="M83" i="7"/>
  <c r="W83" i="7" s="1"/>
  <c r="Z83" i="7" s="1"/>
  <c r="C21" i="6" s="1"/>
  <c r="R109" i="7"/>
  <c r="R101" i="7"/>
  <c r="R93" i="7"/>
  <c r="R76" i="7"/>
  <c r="R69" i="7"/>
  <c r="M115" i="7"/>
  <c r="W115" i="7" s="1"/>
  <c r="Z115" i="7" s="1"/>
  <c r="C53" i="6" s="1"/>
  <c r="M101" i="7"/>
  <c r="W101" i="7" s="1"/>
  <c r="Z101" i="7" s="1"/>
  <c r="C39" i="6" s="1"/>
  <c r="M100" i="7"/>
  <c r="W100" i="7" s="1"/>
  <c r="Z100" i="7" s="1"/>
  <c r="C38" i="6" s="1"/>
  <c r="M95" i="7"/>
  <c r="W95" i="7" s="1"/>
  <c r="Z95" i="7" s="1"/>
  <c r="C33" i="6" s="1"/>
  <c r="M85" i="7"/>
  <c r="W85" i="7" s="1"/>
  <c r="Z85" i="7" s="1"/>
  <c r="C23" i="6" s="1"/>
  <c r="M84" i="7"/>
  <c r="W84" i="7" s="1"/>
  <c r="Z84" i="7" s="1"/>
  <c r="C22" i="6" s="1"/>
  <c r="M79" i="7"/>
  <c r="W79" i="7" s="1"/>
  <c r="Z79" i="7" s="1"/>
  <c r="C17" i="6" s="1"/>
  <c r="M69" i="7"/>
  <c r="W69" i="7" s="1"/>
  <c r="Z69" i="7" s="1"/>
  <c r="C7" i="6" s="1"/>
  <c r="M68" i="7"/>
  <c r="W68" i="7" s="1"/>
  <c r="Z68" i="7" s="1"/>
  <c r="C6" i="6" s="1"/>
  <c r="M67" i="7"/>
  <c r="W67" i="7" s="1"/>
  <c r="Z67" i="7" s="1"/>
  <c r="C5" i="6" s="1"/>
  <c r="Q115" i="7"/>
  <c r="V115" i="7" s="1"/>
  <c r="AB115" i="7" s="1"/>
  <c r="E53" i="6" s="1"/>
  <c r="Q111" i="7"/>
  <c r="V111" i="7" s="1"/>
  <c r="AB111" i="7" s="1"/>
  <c r="E49" i="6" s="1"/>
  <c r="Q107" i="7"/>
  <c r="V107" i="7" s="1"/>
  <c r="AB107" i="7" s="1"/>
  <c r="E45" i="6" s="1"/>
  <c r="Q103" i="7"/>
  <c r="V103" i="7" s="1"/>
  <c r="AB103" i="7" s="1"/>
  <c r="E41" i="6" s="1"/>
  <c r="Q99" i="7"/>
  <c r="V99" i="7" s="1"/>
  <c r="AB99" i="7" s="1"/>
  <c r="E37" i="6" s="1"/>
  <c r="Q95" i="7"/>
  <c r="V95" i="7" s="1"/>
  <c r="AB95" i="7" s="1"/>
  <c r="E33" i="6" s="1"/>
  <c r="Q91" i="7"/>
  <c r="V91" i="7" s="1"/>
  <c r="AB91" i="7" s="1"/>
  <c r="E29" i="6" s="1"/>
  <c r="Q87" i="7"/>
  <c r="V87" i="7" s="1"/>
  <c r="AB87" i="7" s="1"/>
  <c r="E25" i="6" s="1"/>
  <c r="Q83" i="7"/>
  <c r="V83" i="7" s="1"/>
  <c r="AB83" i="7" s="1"/>
  <c r="E21" i="6" s="1"/>
  <c r="Q79" i="7"/>
  <c r="V79" i="7" s="1"/>
  <c r="AB79" i="7" s="1"/>
  <c r="E17" i="6" s="1"/>
  <c r="Q75" i="7"/>
  <c r="V75" i="7" s="1"/>
  <c r="AB75" i="7" s="1"/>
  <c r="E13" i="6" s="1"/>
  <c r="Q71" i="7"/>
  <c r="V71" i="7" s="1"/>
  <c r="AB71" i="7" s="1"/>
  <c r="E9" i="6" s="1"/>
  <c r="P4110" i="20"/>
  <c r="P4112" i="20"/>
  <c r="P4114" i="20"/>
  <c r="P4116" i="20"/>
  <c r="P4118" i="20"/>
  <c r="P4120" i="20"/>
  <c r="P4122" i="20"/>
  <c r="P4126" i="20"/>
  <c r="P4128" i="20"/>
  <c r="P4130" i="20"/>
  <c r="P4132" i="20"/>
  <c r="P4134" i="20"/>
  <c r="P4136" i="20"/>
  <c r="V26" i="20" s="1"/>
  <c r="P4138" i="20"/>
  <c r="P4142" i="20"/>
  <c r="P4144" i="20"/>
  <c r="P4146" i="20"/>
  <c r="P4148" i="20"/>
  <c r="P4150" i="20"/>
  <c r="P4152" i="20"/>
  <c r="P4154" i="20"/>
  <c r="P4158" i="20"/>
  <c r="P4160" i="20"/>
  <c r="P4162" i="20"/>
  <c r="P4164" i="20"/>
  <c r="P4166" i="20"/>
  <c r="P4168" i="20"/>
  <c r="P4170" i="20"/>
  <c r="P4174" i="20"/>
  <c r="P4176" i="20"/>
  <c r="P4178" i="20"/>
  <c r="P4180" i="20"/>
  <c r="P4182" i="20"/>
  <c r="P4184" i="20"/>
  <c r="P4186" i="20"/>
  <c r="P4190" i="20"/>
  <c r="P4192" i="20"/>
  <c r="P4194" i="20"/>
  <c r="P4196" i="20"/>
  <c r="P4198" i="20"/>
  <c r="P4200" i="20"/>
  <c r="P4202" i="20"/>
  <c r="P4206" i="20"/>
  <c r="P4208" i="20"/>
  <c r="P4210" i="20"/>
  <c r="P4212" i="20"/>
  <c r="P4214" i="20"/>
  <c r="P4216" i="20"/>
  <c r="P4218" i="20"/>
  <c r="P4222" i="20"/>
  <c r="P4224" i="20"/>
  <c r="P4226" i="20"/>
  <c r="P4228" i="20"/>
  <c r="P4230" i="20"/>
  <c r="P4232" i="20"/>
  <c r="P4234" i="20"/>
  <c r="P4238" i="20"/>
  <c r="P4240" i="20"/>
  <c r="P4242" i="20"/>
  <c r="P4244" i="20"/>
  <c r="P4246" i="20"/>
  <c r="P4248" i="20"/>
  <c r="P4250" i="20"/>
  <c r="P4254" i="20"/>
  <c r="P4256" i="20"/>
  <c r="P4258" i="20"/>
  <c r="P4260" i="20"/>
  <c r="P4262" i="20"/>
  <c r="P4264" i="20"/>
  <c r="P4266" i="20"/>
  <c r="P4270" i="20"/>
  <c r="P4272" i="20"/>
  <c r="P4274" i="20"/>
  <c r="P4276" i="20"/>
  <c r="P4278" i="20"/>
  <c r="P4280" i="20"/>
  <c r="P4282" i="20"/>
  <c r="P4286" i="20"/>
  <c r="P4288" i="20"/>
  <c r="P4290" i="20"/>
  <c r="P4292" i="20"/>
  <c r="P4294" i="20"/>
  <c r="P4296" i="20"/>
  <c r="P4298" i="20"/>
  <c r="P4302" i="20"/>
  <c r="P4304" i="20"/>
  <c r="P4306" i="20"/>
  <c r="P4308" i="20"/>
  <c r="P4310" i="20"/>
  <c r="P4312" i="20"/>
  <c r="P4314" i="20"/>
  <c r="P4318" i="20"/>
  <c r="P4320" i="20"/>
  <c r="P4322" i="20"/>
  <c r="P4324" i="20"/>
  <c r="P4326" i="20"/>
  <c r="P4328" i="20"/>
  <c r="P4330" i="20"/>
  <c r="P4334" i="20"/>
  <c r="P4336" i="20"/>
  <c r="P4338" i="20"/>
  <c r="P4340" i="20"/>
  <c r="P4342" i="20"/>
  <c r="P4344" i="20"/>
  <c r="P4346" i="20"/>
  <c r="P4350" i="20"/>
  <c r="P4352" i="20"/>
  <c r="P4354" i="20"/>
  <c r="P4356" i="20"/>
  <c r="P4358" i="20"/>
  <c r="P4360" i="20"/>
  <c r="P4362" i="20"/>
  <c r="P4366" i="20"/>
  <c r="P4368" i="20"/>
  <c r="P4370" i="20"/>
  <c r="P4372" i="20"/>
  <c r="P4374" i="20"/>
  <c r="P4376" i="20"/>
  <c r="P4378" i="20"/>
  <c r="P4382" i="20"/>
  <c r="P4384" i="20"/>
  <c r="P4386" i="20"/>
  <c r="P4388" i="20"/>
  <c r="P4390" i="20"/>
  <c r="P4392" i="20"/>
  <c r="P4394" i="20"/>
  <c r="P4398" i="20"/>
  <c r="P4400" i="20"/>
  <c r="P4402" i="20"/>
  <c r="P4404" i="20"/>
  <c r="P4406" i="20"/>
  <c r="P4408" i="20"/>
  <c r="P4410" i="20"/>
  <c r="P4414" i="20"/>
  <c r="P4416" i="20"/>
  <c r="P4418" i="20"/>
  <c r="P4420" i="20"/>
  <c r="P4422" i="20"/>
  <c r="P4424" i="20"/>
  <c r="P4426" i="20"/>
  <c r="P4430" i="20"/>
  <c r="P4432" i="20"/>
  <c r="P4434" i="20"/>
  <c r="P4436" i="20"/>
  <c r="P4438" i="20"/>
  <c r="P4440" i="20"/>
  <c r="P4442" i="20"/>
  <c r="P4446" i="20"/>
  <c r="P4448" i="20"/>
  <c r="P4450" i="20"/>
  <c r="P4452" i="20"/>
  <c r="P4454" i="20"/>
  <c r="P4456" i="20"/>
  <c r="P4458" i="20"/>
  <c r="P4462" i="20"/>
  <c r="P4464" i="20"/>
  <c r="P4466" i="20"/>
  <c r="P4468" i="20"/>
  <c r="P4470" i="20"/>
  <c r="P4472" i="20"/>
  <c r="P4474" i="20"/>
  <c r="P4478" i="20"/>
  <c r="P4480" i="20"/>
  <c r="P4482" i="20"/>
  <c r="P4484" i="20"/>
  <c r="P4486" i="20"/>
  <c r="P4488" i="20"/>
  <c r="P4490" i="20"/>
  <c r="P4494" i="20"/>
  <c r="P4496" i="20"/>
  <c r="P4498" i="20"/>
  <c r="P4500" i="20"/>
  <c r="P4502" i="20"/>
  <c r="P4504" i="20"/>
  <c r="P4506" i="20"/>
  <c r="P4510" i="20"/>
  <c r="P4512" i="20"/>
  <c r="P4514" i="20"/>
  <c r="P4516" i="20"/>
  <c r="P4518" i="20"/>
  <c r="P4520" i="20"/>
  <c r="P4522" i="20"/>
  <c r="P4526" i="20"/>
  <c r="P4528" i="20"/>
  <c r="P4530" i="20"/>
  <c r="P4532" i="20"/>
  <c r="P4534" i="20"/>
  <c r="P4536" i="20"/>
  <c r="P4538" i="20"/>
  <c r="P4542" i="20"/>
  <c r="P4544" i="20"/>
  <c r="P4546" i="20"/>
  <c r="P4548" i="20"/>
  <c r="P4550" i="20"/>
  <c r="P4554" i="20"/>
  <c r="P4556" i="20"/>
  <c r="P4558" i="20"/>
  <c r="P4562" i="20"/>
  <c r="P4564" i="20"/>
  <c r="P4566" i="20"/>
  <c r="P4570" i="20"/>
  <c r="P4572" i="20"/>
  <c r="P4574" i="20"/>
  <c r="P4578" i="20"/>
  <c r="P4580" i="20"/>
  <c r="P4582" i="20"/>
  <c r="P4586" i="20"/>
  <c r="P4588" i="20"/>
  <c r="P4590" i="20"/>
  <c r="P4594" i="20"/>
  <c r="P4596" i="20"/>
  <c r="P4598" i="20"/>
  <c r="P4602" i="20"/>
  <c r="P4604" i="20"/>
  <c r="P4606" i="20"/>
  <c r="P4610" i="20"/>
  <c r="P4612" i="20"/>
  <c r="P4614" i="20"/>
  <c r="P4618" i="20"/>
  <c r="P4620" i="20"/>
  <c r="P4622" i="20"/>
  <c r="P4626" i="20"/>
  <c r="P4628" i="20"/>
  <c r="P4630" i="20"/>
  <c r="P4634" i="20"/>
  <c r="P4636" i="20"/>
  <c r="P4638" i="20"/>
  <c r="P4642" i="20"/>
  <c r="P4644" i="20"/>
  <c r="P4646" i="20"/>
  <c r="P4650" i="20"/>
  <c r="P4652" i="20"/>
  <c r="P4654" i="20"/>
  <c r="P4658" i="20"/>
  <c r="P4660" i="20"/>
  <c r="P4662" i="20"/>
  <c r="P4666" i="20"/>
  <c r="P4668" i="20"/>
  <c r="P4670" i="20"/>
  <c r="P4674" i="20"/>
  <c r="P4676" i="20"/>
  <c r="P4678" i="20"/>
  <c r="P4682" i="20"/>
  <c r="P4684" i="20"/>
  <c r="P4686" i="20"/>
  <c r="P4690" i="20"/>
  <c r="P4692" i="20"/>
  <c r="P4694" i="20"/>
  <c r="P4698" i="20"/>
  <c r="P4700" i="20"/>
  <c r="P4702" i="20"/>
  <c r="P4706" i="20"/>
  <c r="P4708" i="20"/>
  <c r="P4710" i="20"/>
  <c r="P4714" i="20"/>
  <c r="P4716" i="20"/>
  <c r="P4718" i="20"/>
  <c r="P4722" i="20"/>
  <c r="P4726" i="20"/>
  <c r="P4730" i="20"/>
  <c r="P4734" i="20"/>
  <c r="P4738" i="20"/>
  <c r="P4742" i="20"/>
  <c r="P4746" i="20"/>
  <c r="P4750" i="20"/>
  <c r="P4754" i="20"/>
  <c r="P4758" i="20"/>
  <c r="P4762" i="20"/>
  <c r="P4766" i="20"/>
  <c r="P4770" i="20"/>
  <c r="P4774" i="20"/>
  <c r="P4778" i="20"/>
  <c r="V29" i="20"/>
  <c r="W29" i="20"/>
  <c r="W18" i="20"/>
  <c r="C14" i="19" s="1"/>
  <c r="V8" i="20"/>
  <c r="B4" i="19" s="1"/>
  <c r="V17" i="20"/>
  <c r="B13" i="19" s="1"/>
  <c r="W17" i="20"/>
  <c r="C13" i="19" s="1"/>
  <c r="W8" i="20"/>
  <c r="V15" i="9"/>
  <c r="V10" i="20"/>
  <c r="B6" i="19" s="1"/>
  <c r="V22" i="20"/>
  <c r="B18" i="19" s="1"/>
  <c r="W22" i="20"/>
  <c r="C18" i="19" s="1"/>
  <c r="W27" i="20"/>
  <c r="V25" i="20"/>
  <c r="B21" i="19" s="1"/>
  <c r="W19" i="20"/>
  <c r="C15" i="19" s="1"/>
  <c r="W11" i="20"/>
  <c r="C7" i="19" s="1"/>
  <c r="V9" i="20"/>
  <c r="B5" i="19" s="1"/>
  <c r="V12" i="20"/>
  <c r="B8" i="19" s="1"/>
  <c r="W25" i="20"/>
  <c r="C21" i="19" s="1"/>
  <c r="V11" i="20"/>
  <c r="B7" i="19" s="1"/>
  <c r="W7" i="20"/>
  <c r="Z15" i="9"/>
  <c r="V20" i="20"/>
  <c r="B16" i="19" s="1"/>
  <c r="V14" i="20"/>
  <c r="B10" i="19" s="1"/>
  <c r="W14" i="20"/>
  <c r="C10" i="19" s="1"/>
  <c r="Z56" i="9"/>
  <c r="Z52" i="9"/>
  <c r="Z48" i="9"/>
  <c r="Z44" i="9"/>
  <c r="Z40" i="9"/>
  <c r="Z36" i="9"/>
  <c r="Z32" i="9"/>
  <c r="Z28" i="9"/>
  <c r="Z24" i="9"/>
  <c r="Z20" i="9"/>
  <c r="Z16" i="9"/>
  <c r="V3" i="9"/>
  <c r="V35" i="9"/>
  <c r="Z35" i="9" s="1"/>
  <c r="V51" i="9"/>
  <c r="Z51" i="9" s="1"/>
  <c r="V19" i="9"/>
  <c r="Z19" i="9" s="1"/>
  <c r="V59" i="9"/>
  <c r="Z59" i="9" s="1"/>
  <c r="V55" i="9"/>
  <c r="Z55" i="9" s="1"/>
  <c r="V47" i="9"/>
  <c r="Z47" i="9" s="1"/>
  <c r="V43" i="9"/>
  <c r="Z43" i="9" s="1"/>
  <c r="V39" i="9"/>
  <c r="Z39" i="9" s="1"/>
  <c r="V31" i="9"/>
  <c r="Z31" i="9" s="1"/>
  <c r="V27" i="9"/>
  <c r="Z27" i="9" s="1"/>
  <c r="V23" i="9"/>
  <c r="Z23" i="9" s="1"/>
  <c r="V11" i="9"/>
  <c r="V7" i="9"/>
  <c r="V57" i="9"/>
  <c r="Z57" i="9" s="1"/>
  <c r="V53" i="9"/>
  <c r="Z53" i="9" s="1"/>
  <c r="V49" i="9"/>
  <c r="Z49" i="9" s="1"/>
  <c r="V45" i="9"/>
  <c r="Z45" i="9" s="1"/>
  <c r="V41" i="9"/>
  <c r="Z41" i="9" s="1"/>
  <c r="V37" i="9"/>
  <c r="Z37" i="9" s="1"/>
  <c r="V33" i="9"/>
  <c r="Z33" i="9" s="1"/>
  <c r="V29" i="9"/>
  <c r="Z29" i="9" s="1"/>
  <c r="V25" i="9"/>
  <c r="Z25" i="9" s="1"/>
  <c r="V21" i="9"/>
  <c r="Z21" i="9" s="1"/>
  <c r="S58" i="9"/>
  <c r="V58" i="9" s="1"/>
  <c r="Z58" i="9" s="1"/>
  <c r="S54" i="9"/>
  <c r="V54" i="9" s="1"/>
  <c r="Z54" i="9" s="1"/>
  <c r="S50" i="9"/>
  <c r="V50" i="9" s="1"/>
  <c r="Z50" i="9" s="1"/>
  <c r="S46" i="9"/>
  <c r="V46" i="9" s="1"/>
  <c r="Z46" i="9" s="1"/>
  <c r="S42" i="9"/>
  <c r="V42" i="9" s="1"/>
  <c r="Z42" i="9" s="1"/>
  <c r="S38" i="9"/>
  <c r="V38" i="9" s="1"/>
  <c r="Z38" i="9" s="1"/>
  <c r="S34" i="9"/>
  <c r="V34" i="9" s="1"/>
  <c r="Z34" i="9" s="1"/>
  <c r="S30" i="9"/>
  <c r="V30" i="9" s="1"/>
  <c r="Z30" i="9" s="1"/>
  <c r="S26" i="9"/>
  <c r="V26" i="9" s="1"/>
  <c r="Z26" i="9" s="1"/>
  <c r="S22" i="9"/>
  <c r="V22" i="9" s="1"/>
  <c r="Z22" i="9" s="1"/>
  <c r="S18" i="9"/>
  <c r="V18" i="9" s="1"/>
  <c r="Z18" i="9" s="1"/>
  <c r="S14" i="9"/>
  <c r="V14" i="9" s="1"/>
  <c r="Z14" i="9" s="1"/>
  <c r="S10" i="9"/>
  <c r="V10" i="9" s="1"/>
  <c r="S6" i="9"/>
  <c r="V6" i="9" s="1"/>
  <c r="S17" i="9"/>
  <c r="V17" i="9" s="1"/>
  <c r="Z17" i="9" s="1"/>
  <c r="S13" i="9"/>
  <c r="V13" i="9" s="1"/>
  <c r="Z13" i="9" s="1"/>
  <c r="S9" i="9"/>
  <c r="V9" i="9" s="1"/>
  <c r="S5" i="9"/>
  <c r="V5" i="9" s="1"/>
  <c r="N18" i="9"/>
  <c r="N34" i="9"/>
  <c r="S60" i="9"/>
  <c r="V60" i="9" s="1"/>
  <c r="Z60" i="9" s="1"/>
  <c r="O45" i="9"/>
  <c r="C35" i="12" s="1"/>
  <c r="F57" i="9"/>
  <c r="F53" i="9"/>
  <c r="F49" i="9"/>
  <c r="F45" i="9"/>
  <c r="F41" i="9"/>
  <c r="F37" i="9"/>
  <c r="B28" i="8" s="1"/>
  <c r="F33" i="9"/>
  <c r="B24" i="8" s="1"/>
  <c r="F29" i="9"/>
  <c r="F25" i="9"/>
  <c r="F21" i="9"/>
  <c r="B12" i="8" s="1"/>
  <c r="F17" i="9"/>
  <c r="K46" i="9"/>
  <c r="M46" i="9" s="1"/>
  <c r="K50" i="9"/>
  <c r="M50" i="9" s="1"/>
  <c r="K54" i="9"/>
  <c r="M54" i="9" s="1"/>
  <c r="K58" i="9"/>
  <c r="M58" i="9" s="1"/>
  <c r="N6" i="9"/>
  <c r="N22" i="9"/>
  <c r="O49" i="9"/>
  <c r="C39" i="12" s="1"/>
  <c r="B50" i="12"/>
  <c r="K44" i="9"/>
  <c r="M44" i="9" s="1"/>
  <c r="K47" i="9"/>
  <c r="M47" i="9" s="1"/>
  <c r="K51" i="9"/>
  <c r="N51" i="9" s="1"/>
  <c r="K55" i="9"/>
  <c r="O55" i="9" s="1"/>
  <c r="C45" i="12" s="1"/>
  <c r="K59" i="9"/>
  <c r="N59" i="9" s="1"/>
  <c r="N10" i="9"/>
  <c r="N26" i="9"/>
  <c r="O53" i="9"/>
  <c r="C43" i="12" s="1"/>
  <c r="M59" i="9"/>
  <c r="N14" i="9"/>
  <c r="N30" i="9"/>
  <c r="O57" i="9"/>
  <c r="C47" i="12" s="1"/>
  <c r="B51" i="11"/>
  <c r="R56" i="9"/>
  <c r="C47" i="11" s="1"/>
  <c r="R44" i="9"/>
  <c r="C35" i="11" s="1"/>
  <c r="R28" i="9"/>
  <c r="C19" i="11" s="1"/>
  <c r="N28" i="9"/>
  <c r="R20" i="9"/>
  <c r="C11" i="11" s="1"/>
  <c r="N20" i="9"/>
  <c r="R8" i="9"/>
  <c r="N8" i="9"/>
  <c r="F56" i="9"/>
  <c r="B47" i="8" s="1"/>
  <c r="F44" i="9"/>
  <c r="B35" i="8" s="1"/>
  <c r="R59" i="9"/>
  <c r="C50" i="11" s="1"/>
  <c r="R55" i="9"/>
  <c r="C46" i="11" s="1"/>
  <c r="R51" i="9"/>
  <c r="C42" i="11" s="1"/>
  <c r="R47" i="9"/>
  <c r="C38" i="11" s="1"/>
  <c r="R43" i="9"/>
  <c r="C34" i="11" s="1"/>
  <c r="N43" i="9"/>
  <c r="R39" i="9"/>
  <c r="C30" i="11" s="1"/>
  <c r="N39" i="9"/>
  <c r="R35" i="9"/>
  <c r="C26" i="11" s="1"/>
  <c r="N35" i="9"/>
  <c r="R31" i="9"/>
  <c r="C22" i="11" s="1"/>
  <c r="N31" i="9"/>
  <c r="R27" i="9"/>
  <c r="C18" i="11" s="1"/>
  <c r="N27" i="9"/>
  <c r="R23" i="9"/>
  <c r="C14" i="11" s="1"/>
  <c r="N23" i="9"/>
  <c r="R19" i="9"/>
  <c r="C10" i="11" s="1"/>
  <c r="N19" i="9"/>
  <c r="R15" i="9"/>
  <c r="C6" i="11" s="1"/>
  <c r="N15" i="9"/>
  <c r="R11" i="9"/>
  <c r="N11" i="9"/>
  <c r="R7" i="9"/>
  <c r="N7" i="9"/>
  <c r="N38" i="9"/>
  <c r="R52" i="9"/>
  <c r="C43" i="11" s="1"/>
  <c r="R40" i="9"/>
  <c r="C31" i="11" s="1"/>
  <c r="N40" i="9"/>
  <c r="R32" i="9"/>
  <c r="C23" i="11" s="1"/>
  <c r="N32" i="9"/>
  <c r="R16" i="9"/>
  <c r="C7" i="11" s="1"/>
  <c r="N16" i="9"/>
  <c r="R12" i="9"/>
  <c r="N12" i="9"/>
  <c r="R4" i="9"/>
  <c r="N4" i="9"/>
  <c r="F52" i="9"/>
  <c r="B43" i="8" s="1"/>
  <c r="K48" i="9"/>
  <c r="N48" i="9" s="1"/>
  <c r="K52" i="9"/>
  <c r="N52" i="9" s="1"/>
  <c r="K56" i="9"/>
  <c r="N42" i="9"/>
  <c r="R3" i="9"/>
  <c r="N3" i="9"/>
  <c r="R48" i="9"/>
  <c r="C39" i="11" s="1"/>
  <c r="R36" i="9"/>
  <c r="C27" i="11" s="1"/>
  <c r="N36" i="9"/>
  <c r="R24" i="9"/>
  <c r="C15" i="11" s="1"/>
  <c r="N24" i="9"/>
  <c r="F48" i="9"/>
  <c r="B39" i="8" s="1"/>
  <c r="R57" i="9"/>
  <c r="C48" i="11" s="1"/>
  <c r="N57" i="9"/>
  <c r="R53" i="9"/>
  <c r="C44" i="11" s="1"/>
  <c r="N53" i="9"/>
  <c r="R49" i="9"/>
  <c r="C40" i="11" s="1"/>
  <c r="N49" i="9"/>
  <c r="R45" i="9"/>
  <c r="C36" i="11" s="1"/>
  <c r="N45" i="9"/>
  <c r="R41" i="9"/>
  <c r="C32" i="11" s="1"/>
  <c r="N41" i="9"/>
  <c r="R37" i="9"/>
  <c r="C28" i="11" s="1"/>
  <c r="N37" i="9"/>
  <c r="R33" i="9"/>
  <c r="C24" i="11" s="1"/>
  <c r="N33" i="9"/>
  <c r="R29" i="9"/>
  <c r="C20" i="11" s="1"/>
  <c r="N29" i="9"/>
  <c r="R25" i="9"/>
  <c r="C16" i="11" s="1"/>
  <c r="N25" i="9"/>
  <c r="R21" i="9"/>
  <c r="C12" i="11" s="1"/>
  <c r="N21" i="9"/>
  <c r="B7" i="12"/>
  <c r="B4" i="12"/>
  <c r="B5" i="11"/>
  <c r="B47" i="11"/>
  <c r="B43" i="11"/>
  <c r="B39" i="11"/>
  <c r="B35" i="11"/>
  <c r="B31" i="11"/>
  <c r="B27" i="11"/>
  <c r="B23" i="11"/>
  <c r="B19" i="11"/>
  <c r="B15" i="11"/>
  <c r="B11" i="11"/>
  <c r="B7" i="11"/>
  <c r="K60" i="9"/>
  <c r="M60" i="9" s="1"/>
  <c r="F40" i="9"/>
  <c r="B31" i="8" s="1"/>
  <c r="F36" i="9"/>
  <c r="B27" i="8" s="1"/>
  <c r="F32" i="9"/>
  <c r="B23" i="8" s="1"/>
  <c r="F28" i="9"/>
  <c r="B19" i="8" s="1"/>
  <c r="F24" i="9"/>
  <c r="B15" i="8" s="1"/>
  <c r="F20" i="9"/>
  <c r="B11" i="8" s="1"/>
  <c r="F16" i="9"/>
  <c r="B7" i="8" s="1"/>
  <c r="N5" i="9"/>
  <c r="N9" i="9"/>
  <c r="N13" i="9"/>
  <c r="N17" i="9"/>
  <c r="B48" i="12"/>
  <c r="B44" i="12"/>
  <c r="B40" i="12"/>
  <c r="B36" i="12"/>
  <c r="B32" i="12"/>
  <c r="B28" i="12"/>
  <c r="B24" i="12"/>
  <c r="B20" i="12"/>
  <c r="B16" i="12"/>
  <c r="B12" i="12"/>
  <c r="B8" i="12"/>
  <c r="B9" i="11"/>
  <c r="B13" i="11"/>
  <c r="B17" i="11"/>
  <c r="B21" i="11"/>
  <c r="B25" i="11"/>
  <c r="B29" i="11"/>
  <c r="B33" i="11"/>
  <c r="B37" i="11"/>
  <c r="B41" i="11"/>
  <c r="B45" i="11"/>
  <c r="B49" i="11"/>
  <c r="B6" i="11"/>
  <c r="B10" i="11"/>
  <c r="B14" i="11"/>
  <c r="B18" i="11"/>
  <c r="B22" i="11"/>
  <c r="B26" i="11"/>
  <c r="B30" i="11"/>
  <c r="B34" i="11"/>
  <c r="B38" i="11"/>
  <c r="B42" i="11"/>
  <c r="B46" i="11"/>
  <c r="B50" i="11"/>
  <c r="F55" i="9"/>
  <c r="B46" i="8" s="1"/>
  <c r="F51" i="9"/>
  <c r="B42" i="8" s="1"/>
  <c r="F47" i="9"/>
  <c r="B38" i="8" s="1"/>
  <c r="F43" i="9"/>
  <c r="B34" i="8" s="1"/>
  <c r="F39" i="9"/>
  <c r="B30" i="8" s="1"/>
  <c r="F35" i="9"/>
  <c r="B26" i="8" s="1"/>
  <c r="F31" i="9"/>
  <c r="B22" i="8" s="1"/>
  <c r="F27" i="9"/>
  <c r="B18" i="8" s="1"/>
  <c r="F23" i="9"/>
  <c r="B14" i="8" s="1"/>
  <c r="F19" i="9"/>
  <c r="B10" i="8" s="1"/>
  <c r="F15" i="9"/>
  <c r="B6" i="8" s="1"/>
  <c r="F58" i="9"/>
  <c r="B49" i="8" s="1"/>
  <c r="F54" i="9"/>
  <c r="B45" i="8" s="1"/>
  <c r="F50" i="9"/>
  <c r="B41" i="8" s="1"/>
  <c r="F46" i="9"/>
  <c r="B37" i="8" s="1"/>
  <c r="F42" i="9"/>
  <c r="B33" i="8" s="1"/>
  <c r="F38" i="9"/>
  <c r="B29" i="8" s="1"/>
  <c r="F34" i="9"/>
  <c r="B25" i="8" s="1"/>
  <c r="F30" i="9"/>
  <c r="B21" i="8" s="1"/>
  <c r="F26" i="9"/>
  <c r="B17" i="8" s="1"/>
  <c r="F22" i="9"/>
  <c r="B13" i="8" s="1"/>
  <c r="F18" i="9"/>
  <c r="B9" i="8" s="1"/>
  <c r="F14" i="9"/>
  <c r="B5" i="8" s="1"/>
  <c r="F13" i="9"/>
  <c r="B4" i="8" s="1"/>
  <c r="W28" i="20" l="1"/>
  <c r="AA79" i="7"/>
  <c r="D17" i="6" s="1"/>
  <c r="V16" i="20"/>
  <c r="B12" i="19" s="1"/>
  <c r="R113" i="7"/>
  <c r="U112" i="7"/>
  <c r="AA112" i="7" s="1"/>
  <c r="D50" i="6" s="1"/>
  <c r="U94" i="7"/>
  <c r="AA94" i="7" s="1"/>
  <c r="D32" i="6" s="1"/>
  <c r="U114" i="7"/>
  <c r="R79" i="7"/>
  <c r="R112" i="7"/>
  <c r="U69" i="7"/>
  <c r="AA69" i="7" s="1"/>
  <c r="D7" i="6" s="1"/>
  <c r="R94" i="7"/>
  <c r="V7" i="20"/>
  <c r="V15" i="20"/>
  <c r="B11" i="19" s="1"/>
  <c r="R77" i="7"/>
  <c r="U83" i="7"/>
  <c r="AA83" i="7" s="1"/>
  <c r="D21" i="6" s="1"/>
  <c r="U106" i="7"/>
  <c r="U76" i="7"/>
  <c r="AA76" i="7" s="1"/>
  <c r="D14" i="6" s="1"/>
  <c r="V24" i="20"/>
  <c r="B20" i="19" s="1"/>
  <c r="R85" i="7"/>
  <c r="U91" i="7"/>
  <c r="AA91" i="7" s="1"/>
  <c r="D29" i="6" s="1"/>
  <c r="R83" i="7"/>
  <c r="U98" i="7"/>
  <c r="AA98" i="7" s="1"/>
  <c r="D36" i="6" s="1"/>
  <c r="O46" i="9"/>
  <c r="C36" i="12" s="1"/>
  <c r="W10" i="20"/>
  <c r="C6" i="19" s="1"/>
  <c r="U115" i="7"/>
  <c r="AA115" i="7" s="1"/>
  <c r="D53" i="6" s="1"/>
  <c r="AA85" i="7"/>
  <c r="D23" i="6" s="1"/>
  <c r="U107" i="7"/>
  <c r="AA107" i="7" s="1"/>
  <c r="D45" i="6" s="1"/>
  <c r="U86" i="7"/>
  <c r="AA86" i="7" s="1"/>
  <c r="D24" i="6" s="1"/>
  <c r="U100" i="7"/>
  <c r="AA100" i="7" s="1"/>
  <c r="D38" i="6" s="1"/>
  <c r="U66" i="7"/>
  <c r="AA66" i="7" s="1"/>
  <c r="D4" i="6" s="1"/>
  <c r="G25" i="9"/>
  <c r="B16" i="8"/>
  <c r="G41" i="9"/>
  <c r="B32" i="8"/>
  <c r="G29" i="9"/>
  <c r="B20" i="8"/>
  <c r="G45" i="9"/>
  <c r="B36" i="8"/>
  <c r="G17" i="9"/>
  <c r="B8" i="8"/>
  <c r="G49" i="9"/>
  <c r="B40" i="8"/>
  <c r="W76" i="7"/>
  <c r="Z76" i="7" s="1"/>
  <c r="C14" i="6" s="1"/>
  <c r="W93" i="7"/>
  <c r="Z93" i="7" s="1"/>
  <c r="C31" i="6" s="1"/>
  <c r="W109" i="7"/>
  <c r="Z109" i="7" s="1"/>
  <c r="C47" i="6" s="1"/>
  <c r="R103" i="7"/>
  <c r="W111" i="7"/>
  <c r="Z111" i="7" s="1"/>
  <c r="C49" i="6" s="1"/>
  <c r="W75" i="7"/>
  <c r="Z75" i="7" s="1"/>
  <c r="C13" i="6" s="1"/>
  <c r="W97" i="7"/>
  <c r="Z97" i="7" s="1"/>
  <c r="C35" i="6" s="1"/>
  <c r="W91" i="7"/>
  <c r="Z91" i="7" s="1"/>
  <c r="C29" i="6" s="1"/>
  <c r="R89" i="7"/>
  <c r="R110" i="7"/>
  <c r="G53" i="9"/>
  <c r="B44" i="8"/>
  <c r="W13" i="20"/>
  <c r="C9" i="19" s="1"/>
  <c r="W77" i="7"/>
  <c r="Z77" i="7" s="1"/>
  <c r="C15" i="6" s="1"/>
  <c r="W98" i="7"/>
  <c r="Z98" i="7" s="1"/>
  <c r="C36" i="6" s="1"/>
  <c r="W112" i="7"/>
  <c r="Z112" i="7" s="1"/>
  <c r="C50" i="6" s="1"/>
  <c r="W81" i="7"/>
  <c r="Z81" i="7" s="1"/>
  <c r="C19" i="6" s="1"/>
  <c r="W90" i="7"/>
  <c r="Z90" i="7" s="1"/>
  <c r="C28" i="6" s="1"/>
  <c r="W106" i="7"/>
  <c r="Z106" i="7" s="1"/>
  <c r="C44" i="6" s="1"/>
  <c r="U101" i="7"/>
  <c r="AA101" i="7" s="1"/>
  <c r="D39" i="6" s="1"/>
  <c r="U70" i="7"/>
  <c r="AA70" i="7" s="1"/>
  <c r="D8" i="6" s="1"/>
  <c r="R107" i="7"/>
  <c r="U113" i="7"/>
  <c r="AA113" i="7" s="1"/>
  <c r="D51" i="6" s="1"/>
  <c r="W24" i="20"/>
  <c r="C20" i="19" s="1"/>
  <c r="W74" i="7"/>
  <c r="Z74" i="7" s="1"/>
  <c r="C12" i="6" s="1"/>
  <c r="W82" i="7"/>
  <c r="Z82" i="7" s="1"/>
  <c r="C20" i="6" s="1"/>
  <c r="R114" i="7"/>
  <c r="R111" i="7"/>
  <c r="U77" i="7"/>
  <c r="AA77" i="7" s="1"/>
  <c r="D15" i="6" s="1"/>
  <c r="G57" i="9"/>
  <c r="B48" i="8"/>
  <c r="W15" i="20"/>
  <c r="C11" i="19" s="1"/>
  <c r="R106" i="7"/>
  <c r="W78" i="7"/>
  <c r="Z78" i="7" s="1"/>
  <c r="C16" i="6" s="1"/>
  <c r="W70" i="7"/>
  <c r="Z70" i="7" s="1"/>
  <c r="C8" i="6" s="1"/>
  <c r="AA88" i="7"/>
  <c r="D26" i="6" s="1"/>
  <c r="U93" i="7"/>
  <c r="AA93" i="7" s="1"/>
  <c r="D31" i="6" s="1"/>
  <c r="U109" i="7"/>
  <c r="AA109" i="7" s="1"/>
  <c r="D47" i="6" s="1"/>
  <c r="O7" i="26"/>
  <c r="C8" i="27" s="1"/>
  <c r="F6" i="29" s="1"/>
  <c r="I6" i="29" s="1"/>
  <c r="N7" i="26"/>
  <c r="M8" i="26" s="1"/>
  <c r="O8" i="25"/>
  <c r="C9" i="24" s="1"/>
  <c r="F7" i="30" s="1"/>
  <c r="N8" i="25"/>
  <c r="M9" i="25" s="1"/>
  <c r="N44" i="9"/>
  <c r="W23" i="20"/>
  <c r="C19" i="19" s="1"/>
  <c r="V27" i="20"/>
  <c r="U81" i="7"/>
  <c r="AA81" i="7" s="1"/>
  <c r="D19" i="6" s="1"/>
  <c r="R81" i="7"/>
  <c r="AA78" i="7"/>
  <c r="D16" i="6" s="1"/>
  <c r="R71" i="7"/>
  <c r="U71" i="7"/>
  <c r="AA71" i="7" s="1"/>
  <c r="D9" i="6" s="1"/>
  <c r="R87" i="7"/>
  <c r="U87" i="7"/>
  <c r="AA87" i="7" s="1"/>
  <c r="D25" i="6" s="1"/>
  <c r="U117" i="7"/>
  <c r="AA117" i="7" s="1"/>
  <c r="D55" i="6" s="1"/>
  <c r="R117" i="7"/>
  <c r="W21" i="20"/>
  <c r="C17" i="19" s="1"/>
  <c r="V6" i="20"/>
  <c r="V19" i="20"/>
  <c r="B15" i="19" s="1"/>
  <c r="W9" i="20"/>
  <c r="C5" i="19" s="1"/>
  <c r="W20" i="20"/>
  <c r="C16" i="19" s="1"/>
  <c r="R116" i="7"/>
  <c r="U116" i="7"/>
  <c r="AA116" i="7" s="1"/>
  <c r="D54" i="6" s="1"/>
  <c r="U80" i="7"/>
  <c r="AA80" i="7" s="1"/>
  <c r="D18" i="6" s="1"/>
  <c r="R80" i="7"/>
  <c r="U72" i="7"/>
  <c r="AA72" i="7" s="1"/>
  <c r="D10" i="6" s="1"/>
  <c r="R72" i="7"/>
  <c r="R90" i="7"/>
  <c r="U90" i="7"/>
  <c r="AA90" i="7" s="1"/>
  <c r="D28" i="6" s="1"/>
  <c r="R105" i="7"/>
  <c r="V13" i="20"/>
  <c r="B9" i="19" s="1"/>
  <c r="V21" i="20"/>
  <c r="B17" i="19" s="1"/>
  <c r="W6" i="20"/>
  <c r="W26" i="20"/>
  <c r="V23" i="20"/>
  <c r="B19" i="19" s="1"/>
  <c r="U96" i="7"/>
  <c r="AA96" i="7" s="1"/>
  <c r="D34" i="6" s="1"/>
  <c r="R96" i="7"/>
  <c r="W103" i="7"/>
  <c r="Z103" i="7" s="1"/>
  <c r="C41" i="6" s="1"/>
  <c r="W113" i="7"/>
  <c r="Z113" i="7" s="1"/>
  <c r="C51" i="6" s="1"/>
  <c r="R74" i="7"/>
  <c r="U74" i="7"/>
  <c r="AA74" i="7" s="1"/>
  <c r="D12" i="6" s="1"/>
  <c r="U97" i="7"/>
  <c r="AA97" i="7" s="1"/>
  <c r="D35" i="6" s="1"/>
  <c r="R97" i="7"/>
  <c r="W72" i="7"/>
  <c r="Z72" i="7" s="1"/>
  <c r="C10" i="6" s="1"/>
  <c r="W102" i="7"/>
  <c r="Z102" i="7" s="1"/>
  <c r="C40" i="6" s="1"/>
  <c r="AA105" i="7"/>
  <c r="D43" i="6" s="1"/>
  <c r="R73" i="7"/>
  <c r="W116" i="7"/>
  <c r="Z116" i="7" s="1"/>
  <c r="C54" i="6" s="1"/>
  <c r="R78" i="7"/>
  <c r="W88" i="7"/>
  <c r="Z88" i="7" s="1"/>
  <c r="C26" i="6" s="1"/>
  <c r="W104" i="7"/>
  <c r="Z104" i="7" s="1"/>
  <c r="C42" i="6" s="1"/>
  <c r="W86" i="7"/>
  <c r="Z86" i="7" s="1"/>
  <c r="C24" i="6" s="1"/>
  <c r="AA89" i="7"/>
  <c r="D27" i="6" s="1"/>
  <c r="G56" i="9"/>
  <c r="V28" i="20"/>
  <c r="W16" i="20"/>
  <c r="C12" i="19" s="1"/>
  <c r="W12" i="20"/>
  <c r="C8" i="19" s="1"/>
  <c r="W71" i="7"/>
  <c r="Z71" i="7" s="1"/>
  <c r="C9" i="6" s="1"/>
  <c r="W92" i="7"/>
  <c r="Z92" i="7" s="1"/>
  <c r="C30" i="6" s="1"/>
  <c r="W108" i="7"/>
  <c r="Z108" i="7" s="1"/>
  <c r="C46" i="6" s="1"/>
  <c r="W118" i="7"/>
  <c r="Z118" i="7" s="1"/>
  <c r="C56" i="6" s="1"/>
  <c r="AA114" i="7"/>
  <c r="D52" i="6" s="1"/>
  <c r="R82" i="7"/>
  <c r="U82" i="7"/>
  <c r="AA82" i="7" s="1"/>
  <c r="D20" i="6" s="1"/>
  <c r="U104" i="7"/>
  <c r="AA104" i="7" s="1"/>
  <c r="D42" i="6" s="1"/>
  <c r="R104" i="7"/>
  <c r="W73" i="7"/>
  <c r="Z73" i="7" s="1"/>
  <c r="C11" i="6" s="1"/>
  <c r="W80" i="7"/>
  <c r="Z80" i="7" s="1"/>
  <c r="C18" i="6" s="1"/>
  <c r="AA103" i="7"/>
  <c r="D41" i="6" s="1"/>
  <c r="AA106" i="7"/>
  <c r="D44" i="6" s="1"/>
  <c r="AA73" i="7"/>
  <c r="D11" i="6" s="1"/>
  <c r="W117" i="7"/>
  <c r="Z117" i="7" s="1"/>
  <c r="C55" i="6" s="1"/>
  <c r="W89" i="7"/>
  <c r="Z89" i="7" s="1"/>
  <c r="C27" i="6" s="1"/>
  <c r="W96" i="7"/>
  <c r="Z96" i="7" s="1"/>
  <c r="C34" i="6" s="1"/>
  <c r="W114" i="7"/>
  <c r="Z114" i="7" s="1"/>
  <c r="C52" i="6" s="1"/>
  <c r="W105" i="7"/>
  <c r="Z105" i="7" s="1"/>
  <c r="C43" i="6" s="1"/>
  <c r="R88" i="7"/>
  <c r="W107" i="7"/>
  <c r="Z107" i="7" s="1"/>
  <c r="C45" i="6" s="1"/>
  <c r="N46" i="9"/>
  <c r="B29" i="12"/>
  <c r="O59" i="9"/>
  <c r="C49" i="12" s="1"/>
  <c r="G24" i="9"/>
  <c r="O44" i="9"/>
  <c r="C34" i="12" s="1"/>
  <c r="B34" i="12"/>
  <c r="G36" i="9"/>
  <c r="G60" i="9"/>
  <c r="B10" i="12"/>
  <c r="G37" i="9"/>
  <c r="N54" i="9"/>
  <c r="G21" i="9"/>
  <c r="G40" i="9"/>
  <c r="O54" i="9"/>
  <c r="C44" i="12" s="1"/>
  <c r="O47" i="9"/>
  <c r="C37" i="12" s="1"/>
  <c r="B30" i="12"/>
  <c r="O50" i="9"/>
  <c r="C40" i="12" s="1"/>
  <c r="B45" i="12"/>
  <c r="N47" i="9"/>
  <c r="B38" i="12"/>
  <c r="B37" i="12"/>
  <c r="M55" i="9"/>
  <c r="G28" i="9"/>
  <c r="N60" i="9"/>
  <c r="B13" i="12"/>
  <c r="B46" i="12"/>
  <c r="N58" i="9"/>
  <c r="N55" i="9"/>
  <c r="B5" i="12"/>
  <c r="G33" i="9"/>
  <c r="G44" i="9"/>
  <c r="B21" i="12"/>
  <c r="N50" i="9"/>
  <c r="B18" i="12"/>
  <c r="G48" i="9"/>
  <c r="G16" i="9"/>
  <c r="M51" i="9"/>
  <c r="O51" i="9"/>
  <c r="C41" i="12" s="1"/>
  <c r="G20" i="9"/>
  <c r="B6" i="12"/>
  <c r="B14" i="12"/>
  <c r="O58" i="9"/>
  <c r="C48" i="12" s="1"/>
  <c r="G13" i="9"/>
  <c r="G46" i="9"/>
  <c r="G31" i="9"/>
  <c r="B23" i="12"/>
  <c r="B39" i="12"/>
  <c r="G18" i="9"/>
  <c r="G34" i="9"/>
  <c r="G50" i="9"/>
  <c r="G19" i="9"/>
  <c r="G35" i="9"/>
  <c r="G51" i="9"/>
  <c r="G32" i="9"/>
  <c r="O60" i="9"/>
  <c r="C50" i="12" s="1"/>
  <c r="B9" i="12"/>
  <c r="B25" i="12"/>
  <c r="B41" i="12"/>
  <c r="B22" i="12"/>
  <c r="O52" i="9"/>
  <c r="C42" i="12" s="1"/>
  <c r="M52" i="9"/>
  <c r="G30" i="9"/>
  <c r="G15" i="9"/>
  <c r="B15" i="12"/>
  <c r="B31" i="12"/>
  <c r="B47" i="12"/>
  <c r="O56" i="9"/>
  <c r="C46" i="12" s="1"/>
  <c r="M56" i="9"/>
  <c r="N56" i="9"/>
  <c r="G22" i="9"/>
  <c r="G38" i="9"/>
  <c r="G54" i="9"/>
  <c r="G23" i="9"/>
  <c r="G39" i="9"/>
  <c r="G55" i="9"/>
  <c r="B11" i="12"/>
  <c r="B19" i="12"/>
  <c r="B27" i="12"/>
  <c r="B35" i="12"/>
  <c r="B43" i="12"/>
  <c r="O48" i="9"/>
  <c r="C38" i="12" s="1"/>
  <c r="M48" i="9"/>
  <c r="G14" i="9"/>
  <c r="G47" i="9"/>
  <c r="G26" i="9"/>
  <c r="G42" i="9"/>
  <c r="G58" i="9"/>
  <c r="G52" i="9"/>
  <c r="G27" i="9"/>
  <c r="G43" i="9"/>
  <c r="G59" i="9"/>
  <c r="B17" i="12"/>
  <c r="B33" i="12"/>
  <c r="B49" i="12"/>
  <c r="B26" i="12"/>
  <c r="B42" i="12"/>
  <c r="O8" i="26" l="1"/>
  <c r="C9" i="27" s="1"/>
  <c r="F7" i="29" s="1"/>
  <c r="I7" i="29" s="1"/>
  <c r="N8" i="26"/>
  <c r="M9" i="26" s="1"/>
  <c r="O9" i="25"/>
  <c r="C10" i="24" s="1"/>
  <c r="F8" i="30" s="1"/>
  <c r="O9" i="26" l="1"/>
  <c r="C10" i="27" s="1"/>
  <c r="F8" i="29" s="1"/>
  <c r="I8" i="29" s="1"/>
  <c r="N9" i="26"/>
  <c r="M10" i="26" s="1"/>
  <c r="N9" i="25"/>
  <c r="M10" i="25" s="1"/>
  <c r="O10" i="26" l="1"/>
  <c r="C11" i="27" s="1"/>
  <c r="F9" i="29" s="1"/>
  <c r="I9" i="29" s="1"/>
  <c r="N10" i="26"/>
  <c r="M11" i="26" s="1"/>
  <c r="N10" i="25"/>
  <c r="M11" i="25" s="1"/>
  <c r="O11" i="26" l="1"/>
  <c r="C12" i="27" s="1"/>
  <c r="F10" i="29" s="1"/>
  <c r="I10" i="29" s="1"/>
  <c r="N11" i="26"/>
  <c r="M12" i="26" s="1"/>
  <c r="O10" i="25"/>
  <c r="C11" i="24" s="1"/>
  <c r="F9" i="30" s="1"/>
  <c r="O11" i="25"/>
  <c r="C12" i="24" s="1"/>
  <c r="F10" i="30" s="1"/>
  <c r="O12" i="26" l="1"/>
  <c r="C13" i="27" s="1"/>
  <c r="F11" i="29" s="1"/>
  <c r="I11" i="29" s="1"/>
  <c r="N12" i="26"/>
  <c r="M13" i="26" s="1"/>
  <c r="N11" i="25"/>
  <c r="M12" i="25" s="1"/>
  <c r="O13" i="26" l="1"/>
  <c r="C14" i="27" s="1"/>
  <c r="F12" i="29" s="1"/>
  <c r="I12" i="29" s="1"/>
  <c r="N13" i="26"/>
  <c r="M14" i="26" s="1"/>
  <c r="O12" i="25"/>
  <c r="C13" i="24" s="1"/>
  <c r="F11" i="30" s="1"/>
  <c r="O14" i="26" l="1"/>
  <c r="C15" i="27" s="1"/>
  <c r="F13" i="29" s="1"/>
  <c r="I13" i="29" s="1"/>
  <c r="N14" i="26"/>
  <c r="M15" i="26" s="1"/>
  <c r="N12" i="25"/>
  <c r="M13" i="25" s="1"/>
  <c r="O15" i="26" l="1"/>
  <c r="C16" i="27" s="1"/>
  <c r="F14" i="29" s="1"/>
  <c r="I14" i="29" s="1"/>
  <c r="N15" i="26"/>
  <c r="M16" i="26" s="1"/>
  <c r="O13" i="25"/>
  <c r="C14" i="24" s="1"/>
  <c r="F12" i="30" s="1"/>
  <c r="N13" i="25"/>
  <c r="M14" i="25" s="1"/>
  <c r="O16" i="26" l="1"/>
  <c r="C17" i="27" s="1"/>
  <c r="F15" i="29" s="1"/>
  <c r="I15" i="29" s="1"/>
  <c r="N16" i="26"/>
  <c r="M17" i="26" s="1"/>
  <c r="O14" i="25"/>
  <c r="C15" i="24" s="1"/>
  <c r="F13" i="30" s="1"/>
  <c r="N14" i="25"/>
  <c r="M15" i="25" s="1"/>
  <c r="O17" i="26" l="1"/>
  <c r="C18" i="27" s="1"/>
  <c r="F16" i="29" s="1"/>
  <c r="I16" i="29" s="1"/>
  <c r="N17" i="26"/>
  <c r="M18" i="26" s="1"/>
  <c r="N15" i="25"/>
  <c r="M16" i="25" s="1"/>
  <c r="O15" i="25"/>
  <c r="C16" i="24" s="1"/>
  <c r="F14" i="30" s="1"/>
  <c r="O18" i="26" l="1"/>
  <c r="C19" i="27" s="1"/>
  <c r="F17" i="29" s="1"/>
  <c r="I17" i="29" s="1"/>
  <c r="N18" i="26"/>
  <c r="M19" i="26" s="1"/>
  <c r="N16" i="25"/>
  <c r="M17" i="25" s="1"/>
  <c r="O16" i="25"/>
  <c r="C17" i="24" s="1"/>
  <c r="F15" i="30" s="1"/>
  <c r="O19" i="26" l="1"/>
  <c r="C20" i="27" s="1"/>
  <c r="F18" i="29" s="1"/>
  <c r="I18" i="29" s="1"/>
  <c r="N19" i="26"/>
  <c r="M20" i="26" s="1"/>
  <c r="O17" i="25"/>
  <c r="C18" i="24" s="1"/>
  <c r="F16" i="30" s="1"/>
  <c r="N17" i="25"/>
  <c r="M18" i="25" s="1"/>
  <c r="O20" i="26" l="1"/>
  <c r="C21" i="27" s="1"/>
  <c r="F19" i="29" s="1"/>
  <c r="I19" i="29" s="1"/>
  <c r="N20" i="26"/>
  <c r="M21" i="26" s="1"/>
  <c r="N18" i="25"/>
  <c r="M19" i="25" s="1"/>
  <c r="O18" i="25"/>
  <c r="C19" i="24" s="1"/>
  <c r="F17" i="30" s="1"/>
  <c r="O21" i="26" l="1"/>
  <c r="C22" i="27" s="1"/>
  <c r="F20" i="29" s="1"/>
  <c r="I20" i="29" s="1"/>
  <c r="N21" i="26"/>
  <c r="M22" i="26" s="1"/>
  <c r="O19" i="25"/>
  <c r="C20" i="24" s="1"/>
  <c r="F18" i="30" s="1"/>
  <c r="N19" i="25"/>
  <c r="M20" i="25" s="1"/>
  <c r="O22" i="26" l="1"/>
  <c r="C23" i="27" s="1"/>
  <c r="F21" i="29" s="1"/>
  <c r="I21" i="29" s="1"/>
  <c r="N22" i="26"/>
  <c r="M23" i="26" s="1"/>
  <c r="O20" i="25"/>
  <c r="C21" i="24" s="1"/>
  <c r="F19" i="30" s="1"/>
  <c r="N20" i="25"/>
  <c r="M21" i="25" s="1"/>
  <c r="O23" i="26" l="1"/>
  <c r="C24" i="27" s="1"/>
  <c r="F22" i="29" s="1"/>
  <c r="I22" i="29" s="1"/>
  <c r="N23" i="26"/>
  <c r="M24" i="26" s="1"/>
  <c r="N21" i="25"/>
  <c r="M22" i="25" s="1"/>
  <c r="O21" i="25"/>
  <c r="C22" i="24" s="1"/>
  <c r="F20" i="30" s="1"/>
  <c r="O24" i="26" l="1"/>
  <c r="C25" i="27" s="1"/>
  <c r="F23" i="29" s="1"/>
  <c r="I23" i="29" s="1"/>
  <c r="N24" i="26"/>
  <c r="M25" i="26" s="1"/>
  <c r="N22" i="25"/>
  <c r="M23" i="25" s="1"/>
  <c r="O22" i="25"/>
  <c r="C23" i="24" s="1"/>
  <c r="F21" i="30" s="1"/>
  <c r="O25" i="26" l="1"/>
  <c r="C26" i="27" s="1"/>
  <c r="F24" i="29" s="1"/>
  <c r="I24" i="29" s="1"/>
  <c r="N25" i="26"/>
  <c r="M26" i="26" s="1"/>
  <c r="O23" i="25"/>
  <c r="C24" i="24" s="1"/>
  <c r="F22" i="30" s="1"/>
  <c r="N23" i="25"/>
  <c r="M24" i="25" s="1"/>
  <c r="O26" i="26" l="1"/>
  <c r="C27" i="27" s="1"/>
  <c r="F25" i="29" s="1"/>
  <c r="I25" i="29" s="1"/>
  <c r="N26" i="26"/>
  <c r="M27" i="26" s="1"/>
  <c r="O24" i="25"/>
  <c r="C25" i="24" s="1"/>
  <c r="F23" i="30" s="1"/>
  <c r="N24" i="25"/>
  <c r="M25" i="25" s="1"/>
  <c r="O27" i="26" l="1"/>
  <c r="C28" i="27" s="1"/>
  <c r="F26" i="29" s="1"/>
  <c r="I26" i="29" s="1"/>
  <c r="N27" i="26"/>
  <c r="M28" i="26" s="1"/>
  <c r="N25" i="25"/>
  <c r="M26" i="25" s="1"/>
  <c r="O25" i="25"/>
  <c r="C26" i="24" s="1"/>
  <c r="F24" i="30" s="1"/>
  <c r="O28" i="26" l="1"/>
  <c r="C29" i="27" s="1"/>
  <c r="F27" i="29" s="1"/>
  <c r="I27" i="29" s="1"/>
  <c r="N28" i="26"/>
  <c r="M29" i="26" s="1"/>
  <c r="N26" i="25"/>
  <c r="M27" i="25" s="1"/>
  <c r="O26" i="25"/>
  <c r="C27" i="24" s="1"/>
  <c r="F25" i="30" s="1"/>
  <c r="O29" i="26" l="1"/>
  <c r="C30" i="27" s="1"/>
  <c r="F28" i="29" s="1"/>
  <c r="I28" i="29" s="1"/>
  <c r="N29" i="26"/>
  <c r="M30" i="26" s="1"/>
  <c r="O27" i="25"/>
  <c r="C28" i="24" s="1"/>
  <c r="F26" i="30" s="1"/>
  <c r="N27" i="25"/>
  <c r="M28" i="25" s="1"/>
  <c r="O30" i="26" l="1"/>
  <c r="C31" i="27" s="1"/>
  <c r="F29" i="29" s="1"/>
  <c r="I29" i="29" s="1"/>
  <c r="N30" i="26"/>
  <c r="M31" i="26" s="1"/>
  <c r="O28" i="25"/>
  <c r="C29" i="24" s="1"/>
  <c r="F27" i="30" s="1"/>
  <c r="N28" i="25"/>
  <c r="M29" i="25" s="1"/>
  <c r="O31" i="26" l="1"/>
  <c r="C32" i="27" s="1"/>
  <c r="F30" i="29" s="1"/>
  <c r="I30" i="29" s="1"/>
  <c r="N31" i="26"/>
  <c r="M32" i="26" s="1"/>
  <c r="O29" i="25"/>
  <c r="C30" i="24" s="1"/>
  <c r="F28" i="30" s="1"/>
  <c r="N29" i="25"/>
  <c r="M30" i="25" s="1"/>
  <c r="O32" i="26" l="1"/>
  <c r="C33" i="27" s="1"/>
  <c r="F31" i="29" s="1"/>
  <c r="I31" i="29" s="1"/>
  <c r="N32" i="26"/>
  <c r="M33" i="26" s="1"/>
  <c r="N30" i="25"/>
  <c r="M31" i="25" s="1"/>
  <c r="O30" i="25"/>
  <c r="C31" i="24" s="1"/>
  <c r="F29" i="30" s="1"/>
  <c r="O33" i="26" l="1"/>
  <c r="C34" i="27" s="1"/>
  <c r="F32" i="29" s="1"/>
  <c r="I32" i="29" s="1"/>
  <c r="N33" i="26"/>
  <c r="M34" i="26" s="1"/>
  <c r="N31" i="25"/>
  <c r="M32" i="25" s="1"/>
  <c r="O31" i="25"/>
  <c r="C32" i="24" s="1"/>
  <c r="F30" i="30" s="1"/>
  <c r="O34" i="26" l="1"/>
  <c r="C35" i="27" s="1"/>
  <c r="F33" i="29" s="1"/>
  <c r="I33" i="29" s="1"/>
  <c r="N34" i="26"/>
  <c r="M35" i="26" s="1"/>
  <c r="N32" i="25"/>
  <c r="M33" i="25" s="1"/>
  <c r="O32" i="25"/>
  <c r="C33" i="24" s="1"/>
  <c r="F31" i="30" s="1"/>
  <c r="O35" i="26" l="1"/>
  <c r="C36" i="27" s="1"/>
  <c r="F34" i="29" s="1"/>
  <c r="I34" i="29" s="1"/>
  <c r="N35" i="26"/>
  <c r="M36" i="26" s="1"/>
  <c r="O33" i="25"/>
  <c r="C34" i="24" s="1"/>
  <c r="F32" i="30" s="1"/>
  <c r="N33" i="25"/>
  <c r="M34" i="25" s="1"/>
  <c r="O36" i="26" l="1"/>
  <c r="C37" i="27" s="1"/>
  <c r="F35" i="29" s="1"/>
  <c r="I35" i="29" s="1"/>
  <c r="N36" i="26"/>
  <c r="M37" i="26" s="1"/>
  <c r="O34" i="25"/>
  <c r="C35" i="24" s="1"/>
  <c r="F33" i="30" s="1"/>
  <c r="N34" i="25"/>
  <c r="M35" i="25" s="1"/>
  <c r="O37" i="26" l="1"/>
  <c r="C38" i="27" s="1"/>
  <c r="F36" i="29" s="1"/>
  <c r="I36" i="29" s="1"/>
  <c r="N37" i="26"/>
  <c r="M38" i="26" s="1"/>
  <c r="N35" i="25"/>
  <c r="M36" i="25" s="1"/>
  <c r="O35" i="25"/>
  <c r="C36" i="24" s="1"/>
  <c r="F34" i="30" s="1"/>
  <c r="O38" i="26" l="1"/>
  <c r="C39" i="27" s="1"/>
  <c r="F37" i="29" s="1"/>
  <c r="I37" i="29" s="1"/>
  <c r="N38" i="26"/>
  <c r="M39" i="26" s="1"/>
  <c r="O36" i="25"/>
  <c r="C37" i="24" s="1"/>
  <c r="F35" i="30" s="1"/>
  <c r="N36" i="25"/>
  <c r="M37" i="25" s="1"/>
  <c r="O39" i="26" l="1"/>
  <c r="C40" i="27" s="1"/>
  <c r="F38" i="29" s="1"/>
  <c r="I38" i="29" s="1"/>
  <c r="N39" i="26"/>
  <c r="M40" i="26" s="1"/>
  <c r="O37" i="25"/>
  <c r="C38" i="24" s="1"/>
  <c r="F36" i="30" s="1"/>
  <c r="N37" i="25"/>
  <c r="M38" i="25" s="1"/>
  <c r="O40" i="26" l="1"/>
  <c r="C41" i="27" s="1"/>
  <c r="F39" i="29" s="1"/>
  <c r="I39" i="29" s="1"/>
  <c r="N40" i="26"/>
  <c r="M41" i="26" s="1"/>
  <c r="N38" i="25"/>
  <c r="M39" i="25" s="1"/>
  <c r="O38" i="25"/>
  <c r="C39" i="24" s="1"/>
  <c r="F37" i="30" s="1"/>
  <c r="O41" i="26" l="1"/>
  <c r="C42" i="27" s="1"/>
  <c r="F40" i="29" s="1"/>
  <c r="I40" i="29" s="1"/>
  <c r="N41" i="26"/>
  <c r="M42" i="26" s="1"/>
  <c r="O39" i="25"/>
  <c r="C40" i="24" s="1"/>
  <c r="F38" i="30" s="1"/>
  <c r="N39" i="25"/>
  <c r="M40" i="25" s="1"/>
  <c r="O42" i="26" l="1"/>
  <c r="C43" i="27" s="1"/>
  <c r="F41" i="29" s="1"/>
  <c r="I41" i="29" s="1"/>
  <c r="N42" i="26"/>
  <c r="M43" i="26" s="1"/>
  <c r="N40" i="25"/>
  <c r="M41" i="25" s="1"/>
  <c r="O40" i="25"/>
  <c r="C41" i="24" s="1"/>
  <c r="F39" i="30" s="1"/>
  <c r="O43" i="26" l="1"/>
  <c r="C44" i="27" s="1"/>
  <c r="F42" i="29" s="1"/>
  <c r="I42" i="29" s="1"/>
  <c r="N43" i="26"/>
  <c r="M44" i="26" s="1"/>
  <c r="O41" i="25"/>
  <c r="C42" i="24" s="1"/>
  <c r="F40" i="30" s="1"/>
  <c r="N41" i="25"/>
  <c r="M42" i="25" s="1"/>
  <c r="O44" i="26" l="1"/>
  <c r="C45" i="27" s="1"/>
  <c r="F43" i="29" s="1"/>
  <c r="I43" i="29" s="1"/>
  <c r="N44" i="26"/>
  <c r="M45" i="26" s="1"/>
  <c r="O42" i="25"/>
  <c r="C43" i="24" s="1"/>
  <c r="F41" i="30" s="1"/>
  <c r="N42" i="25"/>
  <c r="M43" i="25" s="1"/>
  <c r="O45" i="26" l="1"/>
  <c r="C46" i="27" s="1"/>
  <c r="F44" i="29" s="1"/>
  <c r="I44" i="29" s="1"/>
  <c r="N45" i="26"/>
  <c r="M46" i="26" s="1"/>
  <c r="N43" i="25"/>
  <c r="M44" i="25" s="1"/>
  <c r="O43" i="25"/>
  <c r="C44" i="24" s="1"/>
  <c r="F42" i="30" s="1"/>
  <c r="O46" i="26" l="1"/>
  <c r="C47" i="27" s="1"/>
  <c r="F45" i="29" s="1"/>
  <c r="I45" i="29" s="1"/>
  <c r="N46" i="26"/>
  <c r="M47" i="26" s="1"/>
  <c r="N44" i="25"/>
  <c r="M45" i="25" s="1"/>
  <c r="O44" i="25"/>
  <c r="C45" i="24" s="1"/>
  <c r="F43" i="30" s="1"/>
  <c r="O47" i="26" l="1"/>
  <c r="C48" i="27" s="1"/>
  <c r="F46" i="29" s="1"/>
  <c r="I46" i="29" s="1"/>
  <c r="N47" i="26"/>
  <c r="M48" i="26" s="1"/>
  <c r="O45" i="25"/>
  <c r="C46" i="24" s="1"/>
  <c r="F44" i="30" s="1"/>
  <c r="N45" i="25"/>
  <c r="M46" i="25" s="1"/>
  <c r="O48" i="26" l="1"/>
  <c r="C49" i="27" s="1"/>
  <c r="F47" i="29" s="1"/>
  <c r="I47" i="29" s="1"/>
  <c r="N48" i="26"/>
  <c r="M49" i="26" s="1"/>
  <c r="N46" i="25"/>
  <c r="M47" i="25" s="1"/>
  <c r="O46" i="25"/>
  <c r="C47" i="24" s="1"/>
  <c r="F45" i="30" s="1"/>
  <c r="O49" i="26" l="1"/>
  <c r="C50" i="27" s="1"/>
  <c r="F48" i="29" s="1"/>
  <c r="I48" i="29" s="1"/>
  <c r="N49" i="26"/>
  <c r="M50" i="26" s="1"/>
  <c r="N47" i="25"/>
  <c r="M48" i="25" s="1"/>
  <c r="O47" i="25"/>
  <c r="C48" i="24" s="1"/>
  <c r="F46" i="30" s="1"/>
  <c r="O50" i="26" l="1"/>
  <c r="C51" i="27" s="1"/>
  <c r="F49" i="29" s="1"/>
  <c r="I49" i="29" s="1"/>
  <c r="N50" i="26"/>
  <c r="N48" i="25"/>
  <c r="M49" i="25" s="1"/>
  <c r="O48" i="25"/>
  <c r="C49" i="24" s="1"/>
  <c r="F47" i="30" s="1"/>
  <c r="O49" i="25" l="1"/>
  <c r="C50" i="24" s="1"/>
  <c r="F48" i="30" s="1"/>
  <c r="N49" i="25"/>
  <c r="M50" i="25" s="1"/>
  <c r="O50" i="25" l="1"/>
  <c r="C51" i="24" s="1"/>
  <c r="F49" i="30" s="1"/>
  <c r="N50" i="25"/>
</calcChain>
</file>

<file path=xl/sharedStrings.xml><?xml version="1.0" encoding="utf-8"?>
<sst xmlns="http://schemas.openxmlformats.org/spreadsheetml/2006/main" count="2648" uniqueCount="434">
  <si>
    <t>year</t>
  </si>
  <si>
    <t>bmoney</t>
  </si>
  <si>
    <t>bmoney.a</t>
  </si>
  <si>
    <t>freserves</t>
  </si>
  <si>
    <t>gdp.nom</t>
  </si>
  <si>
    <t>gdp.nom.wb</t>
  </si>
  <si>
    <t>gdp.nom.usd</t>
  </si>
  <si>
    <t>gdp.nom.usd.wb</t>
  </si>
  <si>
    <t>gni.nom.usd.wb</t>
  </si>
  <si>
    <t>gdp94</t>
  </si>
  <si>
    <t>gdp07</t>
  </si>
  <si>
    <t>gdp17.ted</t>
  </si>
  <si>
    <t>pop.ted</t>
  </si>
  <si>
    <t>pop.inei</t>
  </si>
  <si>
    <t>emp.ted</t>
  </si>
  <si>
    <t>p.gdp.07</t>
  </si>
  <si>
    <t>cpi.94</t>
  </si>
  <si>
    <t>dp12</t>
  </si>
  <si>
    <t>cpi.us</t>
  </si>
  <si>
    <t>exrate</t>
  </si>
  <si>
    <t>ernfps2gdp</t>
  </si>
  <si>
    <t>prnfps2gdp</t>
  </si>
  <si>
    <t>intnfps2gdp</t>
  </si>
  <si>
    <t>ernfps</t>
  </si>
  <si>
    <t>InternalFinancing</t>
  </si>
  <si>
    <t>ExternalFinancing</t>
  </si>
  <si>
    <t>Privatization</t>
  </si>
  <si>
    <t>domdebt</t>
  </si>
  <si>
    <t>extdebt</t>
  </si>
  <si>
    <t>debt</t>
  </si>
  <si>
    <t>assets</t>
  </si>
  <si>
    <t>domdebt2gdp</t>
  </si>
  <si>
    <t>extdebt2gdp</t>
  </si>
  <si>
    <t>debt2gdp</t>
  </si>
  <si>
    <t>net.debt</t>
  </si>
  <si>
    <t>net.debt2gdp</t>
  </si>
  <si>
    <t>debt_lc</t>
  </si>
  <si>
    <t>debt_fc</t>
  </si>
  <si>
    <t>s.debt.lc</t>
  </si>
  <si>
    <t>s.domdebt</t>
  </si>
  <si>
    <t>net.debt_lc</t>
  </si>
  <si>
    <t>net.debt_fc</t>
  </si>
  <si>
    <t>netcred.bs</t>
  </si>
  <si>
    <t>intdomdebt</t>
  </si>
  <si>
    <t>avgintnc</t>
  </si>
  <si>
    <t>intextdebt.lt</t>
  </si>
  <si>
    <t>intextdebt</t>
  </si>
  <si>
    <t>intexdebt2gni</t>
  </si>
  <si>
    <t>stextdebt2debt</t>
  </si>
  <si>
    <t>extdebtpub.wb</t>
  </si>
  <si>
    <t>extdebtpubg.wb</t>
  </si>
  <si>
    <t>ca</t>
  </si>
  <si>
    <t>ca2gdp</t>
  </si>
  <si>
    <t>tt</t>
  </si>
  <si>
    <t>tt.px</t>
  </si>
  <si>
    <t>tt.pm</t>
  </si>
  <si>
    <t>internalcredit</t>
  </si>
  <si>
    <t>basemoney.usd</t>
  </si>
  <si>
    <t>taxinc.ox</t>
  </si>
  <si>
    <t>taxgoods.ox</t>
  </si>
  <si>
    <t>tax2gdp</t>
  </si>
  <si>
    <t>taxinc2gdp</t>
  </si>
  <si>
    <t>taximport2gdp</t>
  </si>
  <si>
    <t>taxvat2gdp</t>
  </si>
  <si>
    <t>nfexp2gdp</t>
  </si>
  <si>
    <t>cexp2gdp</t>
  </si>
  <si>
    <t>kexp2gdp</t>
  </si>
  <si>
    <t>kexpgg2gdp</t>
  </si>
  <si>
    <t>mexp2gdp.pe</t>
  </si>
  <si>
    <t>mexp2gdp.ch</t>
  </si>
  <si>
    <t>revcg2gdp</t>
  </si>
  <si>
    <t>expcg2gdp</t>
  </si>
  <si>
    <t>primcg2gdp</t>
  </si>
  <si>
    <t>inggc2gdp.ox</t>
  </si>
  <si>
    <t>expgc2gdp.ox</t>
  </si>
  <si>
    <t>revlg2gdp</t>
  </si>
  <si>
    <t>explg2gdp</t>
  </si>
  <si>
    <t>primlg2gdp</t>
  </si>
  <si>
    <t>revrcg2gdp</t>
  </si>
  <si>
    <t>exprcg2gdp</t>
  </si>
  <si>
    <t>primrcg2gdp</t>
  </si>
  <si>
    <t>revgg2gdp</t>
  </si>
  <si>
    <t>expgg2gdp</t>
  </si>
  <si>
    <t>primgg2gdp</t>
  </si>
  <si>
    <t>crevnfpe2gdp</t>
  </si>
  <si>
    <t>nfcexpnfpe2gdp</t>
  </si>
  <si>
    <t>kexpnfpe2gdp</t>
  </si>
  <si>
    <t>krevnfpe2gdp</t>
  </si>
  <si>
    <t>intnfpe2gdp</t>
  </si>
  <si>
    <t>primepnf2gdp</t>
  </si>
  <si>
    <t>fisdefnfpe2gdp</t>
  </si>
  <si>
    <t>ag.machines</t>
  </si>
  <si>
    <t>ag.prd.crop</t>
  </si>
  <si>
    <t>ag.prd.food</t>
  </si>
  <si>
    <t>pwt.openc</t>
  </si>
  <si>
    <t>pwt.openk</t>
  </si>
  <si>
    <t>unna.otco</t>
  </si>
  <si>
    <t>unna.otcu</t>
  </si>
  <si>
    <t>gdp.agricult</t>
  </si>
  <si>
    <t>gdp.mining</t>
  </si>
  <si>
    <t>gdp.manuf</t>
  </si>
  <si>
    <t>gdp.construct</t>
  </si>
  <si>
    <t>gdp.commer</t>
  </si>
  <si>
    <t>fnfpi</t>
  </si>
  <si>
    <t>fdfpi</t>
  </si>
  <si>
    <t>wti</t>
  </si>
  <si>
    <t>rwti</t>
  </si>
  <si>
    <t>tbill</t>
  </si>
  <si>
    <t>ff</t>
  </si>
  <si>
    <t>credsp2money</t>
  </si>
  <si>
    <t>freserves2money</t>
  </si>
  <si>
    <t>g_p</t>
  </si>
  <si>
    <t>g_cpi</t>
  </si>
  <si>
    <t>g_s</t>
  </si>
  <si>
    <t>g_m</t>
  </si>
  <si>
    <t>g_cpius</t>
  </si>
  <si>
    <t>g_y</t>
  </si>
  <si>
    <t>g_py</t>
  </si>
  <si>
    <t>dcpi</t>
  </si>
  <si>
    <t>dp</t>
  </si>
  <si>
    <t>ds</t>
  </si>
  <si>
    <t>dm</t>
  </si>
  <si>
    <t>dcpius</t>
  </si>
  <si>
    <t>dy</t>
  </si>
  <si>
    <t>dyp</t>
  </si>
  <si>
    <t>dyp_usd</t>
  </si>
  <si>
    <t>pw</t>
  </si>
  <si>
    <t>ph</t>
  </si>
  <si>
    <t>p</t>
  </si>
  <si>
    <t>theta.star</t>
  </si>
  <si>
    <t>theta.n</t>
  </si>
  <si>
    <t>xi</t>
  </si>
  <si>
    <t>extdebt2gdp2</t>
  </si>
  <si>
    <t>m</t>
  </si>
  <si>
    <t>dmm</t>
  </si>
  <si>
    <t>psi</t>
  </si>
  <si>
    <t>debtfinance</t>
  </si>
  <si>
    <t>moneyfinance</t>
  </si>
  <si>
    <t>d</t>
  </si>
  <si>
    <t>i2gdp</t>
  </si>
  <si>
    <t>privat2gdp</t>
  </si>
  <si>
    <t>dd</t>
  </si>
  <si>
    <t>seignorage</t>
  </si>
  <si>
    <t>NA</t>
  </si>
  <si>
    <t>Title</t>
  </si>
  <si>
    <t>GDP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</si>
  <si>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</si>
  <si>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</si>
  <si>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</si>
  <si>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</si>
  <si>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</si>
  <si>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</si>
  <si>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</si>
  <si>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</si>
  <si>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</si>
  <si>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</si>
  <si>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</si>
  <si>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</si>
  <si>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</si>
  <si>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</si>
  <si>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</si>
  <si>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</si>
  <si>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</si>
  <si>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</si>
  <si>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</si>
  <si>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</si>
  <si>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</si>
  <si>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</si>
  <si>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</si>
  <si>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</si>
  <si>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</si>
  <si>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</si>
  <si>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</si>
  <si>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</si>
  <si>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</si>
  <si>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</si>
  <si>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</si>
  <si>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</si>
  <si>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</si>
  <si>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</si>
  <si>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</si>
  <si>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</si>
  <si>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</si>
  <si>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</si>
  <si>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</si>
  <si>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</si>
  <si>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</si>
  <si>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</si>
  <si>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</si>
  <si>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</si>
  <si>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</si>
  <si>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</si>
  <si>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</si>
  <si>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</si>
  <si>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</si>
  <si>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</si>
  <si>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</si>
  <si>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</si>
  <si>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</si>
  <si>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</si>
  <si>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</si>
  <si>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</si>
  <si>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</si>
  <si>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Inflation, log scale</t>
  </si>
  <si>
    <t>2017</t>
  </si>
  <si>
    <t>Fiscal deficit, percent of GDP</t>
  </si>
  <si>
    <t>Terms of trade, log</t>
  </si>
  <si>
    <t>gdp.bs</t>
  </si>
  <si>
    <t>k.bs</t>
  </si>
  <si>
    <t>pea.bs</t>
  </si>
  <si>
    <t>avh</t>
  </si>
  <si>
    <t>emp</t>
  </si>
  <si>
    <t>pe.bs.millions</t>
  </si>
  <si>
    <t>y</t>
  </si>
  <si>
    <t>k</t>
  </si>
  <si>
    <t>h</t>
  </si>
  <si>
    <t>Y</t>
  </si>
  <si>
    <t>K</t>
  </si>
  <si>
    <t>H</t>
  </si>
  <si>
    <t>N</t>
  </si>
  <si>
    <t>lA</t>
  </si>
  <si>
    <t>ky</t>
  </si>
  <si>
    <t>A</t>
  </si>
  <si>
    <t>lny</t>
  </si>
  <si>
    <t>lnA</t>
  </si>
  <si>
    <t>lnky</t>
  </si>
  <si>
    <t>lnh</t>
  </si>
  <si>
    <t>k/y</t>
  </si>
  <si>
    <t>Growth accounting</t>
  </si>
  <si>
    <t>Government  financing and selected components, percent of GDP</t>
  </si>
  <si>
    <t>finnkns</t>
  </si>
  <si>
    <t>Dthetas</t>
  </si>
  <si>
    <t>seig</t>
  </si>
  <si>
    <t>debtf</t>
  </si>
  <si>
    <t>def1</t>
  </si>
  <si>
    <t>Dthetan</t>
  </si>
  <si>
    <t>transfer</t>
  </si>
  <si>
    <t>assets2gdp</t>
  </si>
  <si>
    <t>privcum2gdp</t>
  </si>
  <si>
    <t>Dassets</t>
  </si>
  <si>
    <t>Dfassets</t>
  </si>
  <si>
    <t>def2</t>
  </si>
  <si>
    <t>transfer1</t>
  </si>
  <si>
    <t>privcum</t>
  </si>
  <si>
    <t>priv</t>
  </si>
  <si>
    <t>total financing</t>
  </si>
  <si>
    <t>foreign debt financing</t>
  </si>
  <si>
    <t>seigniorage</t>
  </si>
  <si>
    <t>Domestic and external debt, percent of GDP</t>
  </si>
  <si>
    <t>total</t>
  </si>
  <si>
    <t>external</t>
  </si>
  <si>
    <t>internal</t>
  </si>
  <si>
    <t>lhs</t>
  </si>
  <si>
    <t>rhs</t>
  </si>
  <si>
    <t>debt change</t>
  </si>
  <si>
    <t>Fiscal deficit and government financing, percent of GDP</t>
  </si>
  <si>
    <t>fiscal deficit</t>
  </si>
  <si>
    <t>Inputed transfers and privatization proceeds, percent of GDP</t>
  </si>
  <si>
    <t>inputed transfers</t>
  </si>
  <si>
    <t>Devaluations</t>
  </si>
  <si>
    <t>central government</t>
  </si>
  <si>
    <t>state-owned enterprises</t>
  </si>
  <si>
    <t>Capital expenditure of state-owned enterprises, percent of GDP</t>
  </si>
  <si>
    <t>Military spending, percent of GDP</t>
  </si>
  <si>
    <t>Chile</t>
  </si>
  <si>
    <t>Peru</t>
  </si>
  <si>
    <t>TCM_N_D</t>
  </si>
  <si>
    <t>TCBC_N_D</t>
  </si>
  <si>
    <t>TCBV_N_D</t>
  </si>
  <si>
    <t>TCPC_N_D</t>
  </si>
  <si>
    <t>TCPV_N_D</t>
  </si>
  <si>
    <t>IPC_V_D</t>
  </si>
  <si>
    <t>TC_MUC_C</t>
  </si>
  <si>
    <t>TC_MUC_V</t>
  </si>
  <si>
    <t>TC_PAR_C</t>
  </si>
  <si>
    <t>TC_PAR_V</t>
  </si>
  <si>
    <t/>
  </si>
  <si>
    <t>2,149 .6</t>
  </si>
  <si>
    <r>
      <rPr>
        <i/>
        <sz val="6"/>
        <rFont val="Sylfaen"/>
        <family val="1"/>
      </rPr>
      <t>f</t>
    </r>
  </si>
  <si>
    <t>163,021,56</t>
  </si>
  <si>
    <t>paralelo</t>
  </si>
  <si>
    <t>muc</t>
  </si>
  <si>
    <t>MUC</t>
  </si>
  <si>
    <t>Mar-1988</t>
  </si>
  <si>
    <t>Apr-1988</t>
  </si>
  <si>
    <t>Jun-1988</t>
  </si>
  <si>
    <t>Jul-1988</t>
  </si>
  <si>
    <t>Aug-1988</t>
  </si>
  <si>
    <t>Sep-1988</t>
  </si>
  <si>
    <t>Oct-1988</t>
  </si>
  <si>
    <t>Nov-1988</t>
  </si>
  <si>
    <t>Dec-1988</t>
  </si>
  <si>
    <t>Jan-1989</t>
  </si>
  <si>
    <t>Feb-1989</t>
  </si>
  <si>
    <t>Mar-1989</t>
  </si>
  <si>
    <t>Apr-1989</t>
  </si>
  <si>
    <t>Jun-1989</t>
  </si>
  <si>
    <t>Jul-1989</t>
  </si>
  <si>
    <t>Aug-1989</t>
  </si>
  <si>
    <t>paralel</t>
  </si>
  <si>
    <t>Official vs black market exchange rates</t>
  </si>
  <si>
    <t>month</t>
  </si>
  <si>
    <t>dp.arg</t>
  </si>
  <si>
    <t>dp.ecu</t>
  </si>
  <si>
    <t>dp.per</t>
  </si>
  <si>
    <t>Monthly inflation and the hyperinflation episodes</t>
  </si>
  <si>
    <t>May-1988</t>
  </si>
  <si>
    <t>May-1989</t>
  </si>
  <si>
    <t>Jan-1988</t>
  </si>
  <si>
    <t>Feb-1988</t>
  </si>
  <si>
    <t>Sep-1989</t>
  </si>
  <si>
    <t>Oct-1989</t>
  </si>
  <si>
    <t>Nov-1989</t>
  </si>
  <si>
    <t>Dec-1989</t>
  </si>
  <si>
    <t>Jan-1990</t>
  </si>
  <si>
    <t>Feb-1990</t>
  </si>
  <si>
    <t>Mar-1990</t>
  </si>
  <si>
    <t>Apr-1990</t>
  </si>
  <si>
    <t>May-1990</t>
  </si>
  <si>
    <t>Jun-1990</t>
  </si>
  <si>
    <t>Jul-1990</t>
  </si>
  <si>
    <t>Aug-1990</t>
  </si>
  <si>
    <t>Sep-1990</t>
  </si>
  <si>
    <t>Oct-1990</t>
  </si>
  <si>
    <t>Nov-1990</t>
  </si>
  <si>
    <t>Dec-1990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</si>
  <si>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</si>
  <si>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</si>
  <si>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</si>
  <si>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</si>
  <si>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</si>
  <si>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</si>
  <si>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</si>
  <si>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</si>
  <si>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</si>
  <si>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</si>
  <si>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</si>
  <si>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</si>
  <si>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</si>
  <si>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</si>
  <si>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</si>
  <si>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</si>
  <si>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</si>
  <si>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</si>
  <si>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</si>
  <si>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</si>
  <si>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</si>
  <si>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</si>
  <si>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</si>
  <si>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</si>
  <si>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</si>
  <si>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</si>
  <si>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</si>
  <si>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</si>
  <si>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</si>
  <si>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</si>
  <si>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</si>
  <si>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</si>
  <si>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</si>
  <si>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</si>
  <si>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</si>
  <si>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</si>
  <si>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</si>
  <si>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</si>
  <si>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</si>
  <si>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</si>
  <si>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</si>
  <si>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</si>
  <si>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</si>
  <si>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</si>
  <si>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</si>
  <si>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</si>
  <si>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</si>
  <si>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</si>
  <si>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</si>
  <si>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</si>
  <si>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</si>
  <si>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</si>
  <si>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</si>
  <si>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</si>
  <si>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</si>
  <si>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</si>
  <si>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</si>
  <si>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</si>
  <si>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</si>
  <si>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Argentina</t>
  </si>
  <si>
    <t>Ecuador</t>
  </si>
  <si>
    <t>total debt</t>
  </si>
  <si>
    <t>no transfers</t>
  </si>
  <si>
    <t>debt_fin</t>
  </si>
  <si>
    <t>d_debt</t>
  </si>
  <si>
    <t>def2_</t>
  </si>
  <si>
    <t>d_m</t>
  </si>
  <si>
    <t>d_seig</t>
  </si>
  <si>
    <t>theta.stars</t>
  </si>
  <si>
    <t>Per-capita GDP, soles of 2007</t>
  </si>
  <si>
    <t>privat. proceeds + chng. in fin. assets</t>
  </si>
  <si>
    <t>share_star</t>
  </si>
  <si>
    <t>theta.ns</t>
  </si>
  <si>
    <t>DEBT</t>
  </si>
  <si>
    <t>Expenditure of government and state-owned enterprises, percent of GDP</t>
  </si>
  <si>
    <t>Revenue of government and state-owned enterprises, percent of GDP</t>
  </si>
  <si>
    <t>Counterfactual case, no transfers, full valuation effect, percent of GDP</t>
  </si>
  <si>
    <t>Counterfactual case, no transfers, no valuation effect, percent of GDP</t>
  </si>
  <si>
    <t>debt_simul</t>
  </si>
  <si>
    <t>csv</t>
  </si>
  <si>
    <t>mine</t>
  </si>
  <si>
    <t>xi_smooth</t>
  </si>
  <si>
    <t>rer</t>
  </si>
  <si>
    <t>trend</t>
  </si>
  <si>
    <t>dd$year</t>
  </si>
  <si>
    <t>Observed government debt</t>
  </si>
  <si>
    <t>Smoothed observed government debt</t>
  </si>
  <si>
    <t>Counterfact. gov. debt (no transfers)</t>
  </si>
  <si>
    <t>Counterfact. gov. debt (no transfers but fin. assets)</t>
  </si>
  <si>
    <t>The real exchange rate and the trend real exchange rate</t>
  </si>
  <si>
    <t>Gov. debt, counterfactual case of trend RER, percent of GDP</t>
  </si>
  <si>
    <t>Observed</t>
  </si>
  <si>
    <t>Counterfactual (no transfers)</t>
  </si>
  <si>
    <t>Counterfactual (no transfers but fin. assets)</t>
  </si>
  <si>
    <t>newdat1$year</t>
  </si>
  <si>
    <t>newdat1$debt</t>
  </si>
  <si>
    <t>newdat1$debt2</t>
  </si>
  <si>
    <t>Gov. debt, counterfactual case of constant RER, percent of GDP</t>
  </si>
  <si>
    <t>observed</t>
  </si>
  <si>
    <t>constant 1990 RER</t>
  </si>
  <si>
    <t>Smoothed</t>
  </si>
  <si>
    <t>Seignorage</t>
  </si>
  <si>
    <t>Inflation tax</t>
  </si>
  <si>
    <t>Real money balances</t>
  </si>
  <si>
    <t>inflation tax</t>
  </si>
  <si>
    <t>real money balances</t>
  </si>
  <si>
    <t>Real money balances, inflation tax, and seigniorage, percent of GDP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</si>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</sst>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0.000000000"/>
    <numFmt numFmtId="166" formatCode="0.000"/>
    <numFmt numFmtId="167" formatCode="0.0000"/>
    <numFmt numFmtId="168" formatCode="0.0"/>
    <numFmt numFmtId="169" formatCode="#,##0.0"/>
    <numFmt numFmtId="170" formatCode="0.00_)"/>
    <numFmt numFmtId="171" formatCode="0_)"/>
    <numFmt numFmtId="172" formatCode="_ * #,##0_ ;_ * \-#,##0_ ;_ * &quot;-&quot;_ ;_ @_ "/>
    <numFmt numFmtId="173" formatCode="_-* #,##0.000_-;_-* #,##0.000\-;_-* &quot;-&quot;_-;_-@_-"/>
    <numFmt numFmtId="174" formatCode="_-* #,##0.00_-;_-* #,##0.00\-;_-* &quot;-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Gentium"/>
    </font>
    <font>
      <sz val="9"/>
      <color rgb="FF000000"/>
      <name val="Gentium"/>
    </font>
    <font>
      <sz val="11"/>
      <name val="Arial Narrow"/>
      <family val="2"/>
    </font>
    <font>
      <sz val="14"/>
      <name val="Arial Narrow"/>
      <family val="2"/>
    </font>
    <font>
      <sz val="11"/>
      <name val="Arial"/>
      <family val="2"/>
    </font>
    <font>
      <sz val="10"/>
      <color theme="1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7"/>
      <name val="Arial"/>
      <family val="2"/>
    </font>
    <font>
      <i/>
      <sz val="6"/>
      <name val="Sylfaen"/>
      <family val="1"/>
    </font>
    <font>
      <sz val="10"/>
      <name val="MS Sans Serif"/>
      <family val="2"/>
    </font>
    <font>
      <sz val="8"/>
      <color indexed="8"/>
      <name val="MS Sans Serif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72" fontId="1" fillId="0" borderId="0" applyFont="0" applyFill="0" applyBorder="0" applyAlignment="0" applyProtection="0"/>
    <xf numFmtId="0" fontId="26" fillId="0" borderId="0"/>
  </cellStyleXfs>
  <cellXfs count="128">
    <xf numFmtId="0" fontId="0" fillId="0" borderId="0" xfId="0"/>
    <xf numFmtId="11" fontId="0" fillId="0" borderId="0" xfId="0" applyNumberFormat="1"/>
    <xf numFmtId="2" fontId="0" fillId="0" borderId="0" xfId="0" applyNumberFormat="1"/>
    <xf numFmtId="0" fontId="18" fillId="34" borderId="0" xfId="0" applyFont="1" applyFill="1" applyAlignment="1">
      <alignment horizontal="center"/>
    </xf>
    <xf numFmtId="4" fontId="18" fillId="34" borderId="0" xfId="0" applyNumberFormat="1" applyFont="1" applyFill="1" applyAlignment="1">
      <alignment horizontal="center"/>
    </xf>
    <xf numFmtId="3" fontId="18" fillId="34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33" borderId="0" xfId="0" applyFont="1" applyFill="1" applyAlignment="1">
      <alignment horizontal="center"/>
    </xf>
    <xf numFmtId="4" fontId="19" fillId="33" borderId="0" xfId="0" applyNumberFormat="1" applyFont="1" applyFill="1" applyAlignment="1">
      <alignment horizontal="center"/>
    </xf>
    <xf numFmtId="3" fontId="19" fillId="33" borderId="0" xfId="0" applyNumberFormat="1" applyFont="1" applyFill="1" applyAlignment="1">
      <alignment horizontal="center"/>
    </xf>
    <xf numFmtId="165" fontId="20" fillId="0" borderId="0" xfId="0" applyNumberFormat="1" applyFont="1" applyFill="1" applyAlignment="1" applyProtection="1">
      <alignment horizontal="center"/>
    </xf>
    <xf numFmtId="166" fontId="20" fillId="0" borderId="0" xfId="0" applyNumberFormat="1" applyFont="1" applyFill="1" applyAlignment="1" applyProtection="1">
      <alignment horizontal="center"/>
    </xf>
    <xf numFmtId="167" fontId="20" fillId="0" borderId="0" xfId="0" applyNumberFormat="1" applyFont="1" applyFill="1" applyAlignment="1" applyProtection="1">
      <alignment horizontal="center"/>
    </xf>
    <xf numFmtId="0" fontId="19" fillId="0" borderId="0" xfId="0" applyFont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166" fontId="20" fillId="0" borderId="0" xfId="1" applyNumberFormat="1" applyFont="1" applyFill="1" applyAlignment="1" applyProtection="1">
      <alignment horizontal="center"/>
    </xf>
    <xf numFmtId="0" fontId="19" fillId="0" borderId="10" xfId="0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165" fontId="0" fillId="0" borderId="0" xfId="0" applyNumberFormat="1"/>
    <xf numFmtId="0" fontId="0" fillId="0" borderId="0" xfId="0" applyNumberFormat="1"/>
    <xf numFmtId="168" fontId="0" fillId="0" borderId="0" xfId="0" applyNumberFormat="1"/>
    <xf numFmtId="1" fontId="0" fillId="0" borderId="0" xfId="0" applyNumberFormat="1"/>
    <xf numFmtId="1" fontId="21" fillId="33" borderId="0" xfId="0" applyNumberFormat="1" applyFont="1" applyFill="1" applyAlignment="1" applyProtection="1">
      <alignment horizontal="center" vertical="center" wrapText="1"/>
    </xf>
    <xf numFmtId="0" fontId="22" fillId="0" borderId="0" xfId="0" applyFont="1" applyAlignment="1" applyProtection="1"/>
    <xf numFmtId="169" fontId="0" fillId="0" borderId="0" xfId="0" applyNumberFormat="1"/>
    <xf numFmtId="169" fontId="0" fillId="0" borderId="0" xfId="0" applyNumberFormat="1" applyAlignment="1">
      <alignment horizontal="right"/>
    </xf>
    <xf numFmtId="0" fontId="2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/>
    <xf numFmtId="0" fontId="24" fillId="0" borderId="0" xfId="0" applyFont="1" applyBorder="1" applyAlignment="1">
      <alignment horizontal="center"/>
    </xf>
    <xf numFmtId="0" fontId="0" fillId="0" borderId="0" xfId="0" applyBorder="1"/>
    <xf numFmtId="170" fontId="24" fillId="0" borderId="0" xfId="0" applyNumberFormat="1" applyFont="1" applyBorder="1" applyAlignment="1" applyProtection="1">
      <alignment horizontal="center"/>
    </xf>
    <xf numFmtId="170" fontId="24" fillId="0" borderId="0" xfId="0" applyNumberFormat="1" applyFont="1" applyBorder="1" applyAlignment="1">
      <alignment horizontal="center"/>
    </xf>
    <xf numFmtId="171" fontId="25" fillId="0" borderId="0" xfId="0" applyNumberFormat="1" applyFont="1" applyBorder="1" applyAlignment="1" applyProtection="1">
      <alignment horizontal="center"/>
    </xf>
    <xf numFmtId="0" fontId="25" fillId="0" borderId="0" xfId="0" applyFont="1" applyBorder="1" applyAlignment="1">
      <alignment horizontal="center"/>
    </xf>
    <xf numFmtId="166" fontId="24" fillId="0" borderId="0" xfId="0" applyNumberFormat="1" applyFont="1" applyBorder="1" applyAlignment="1" applyProtection="1">
      <alignment horizontal="center"/>
    </xf>
    <xf numFmtId="2" fontId="24" fillId="0" borderId="0" xfId="0" applyNumberFormat="1" applyFont="1" applyBorder="1" applyAlignment="1" applyProtection="1">
      <alignment horizontal="center"/>
    </xf>
    <xf numFmtId="2" fontId="24" fillId="0" borderId="0" xfId="0" applyNumberFormat="1" applyFont="1" applyBorder="1" applyAlignment="1">
      <alignment horizontal="center"/>
    </xf>
    <xf numFmtId="2" fontId="24" fillId="0" borderId="0" xfId="43" applyNumberFormat="1" applyFont="1" applyBorder="1" applyAlignment="1">
      <alignment horizontal="center"/>
    </xf>
    <xf numFmtId="2" fontId="24" fillId="0" borderId="0" xfId="43" applyNumberFormat="1" applyFont="1" applyBorder="1" applyAlignment="1" applyProtection="1">
      <alignment horizontal="center"/>
    </xf>
    <xf numFmtId="2" fontId="24" fillId="35" borderId="0" xfId="0" applyNumberFormat="1" applyFont="1" applyFill="1" applyBorder="1" applyAlignment="1" applyProtection="1">
      <alignment horizontal="center"/>
    </xf>
    <xf numFmtId="166" fontId="24" fillId="0" borderId="0" xfId="0" applyNumberFormat="1" applyFont="1" applyBorder="1" applyAlignment="1">
      <alignment horizontal="center"/>
    </xf>
    <xf numFmtId="173" fontId="24" fillId="0" borderId="0" xfId="43" applyNumberFormat="1" applyFont="1" applyBorder="1" applyAlignment="1">
      <alignment horizontal="center"/>
    </xf>
    <xf numFmtId="173" fontId="24" fillId="0" borderId="0" xfId="43" applyNumberFormat="1" applyFont="1" applyBorder="1" applyAlignment="1" applyProtection="1">
      <alignment horizontal="center"/>
    </xf>
    <xf numFmtId="173" fontId="24" fillId="0" borderId="0" xfId="0" applyNumberFormat="1" applyFont="1" applyBorder="1" applyAlignment="1" applyProtection="1">
      <alignment horizontal="center"/>
    </xf>
    <xf numFmtId="173" fontId="24" fillId="0" borderId="0" xfId="0" applyNumberFormat="1" applyFont="1" applyBorder="1" applyAlignment="1">
      <alignment horizontal="center"/>
    </xf>
    <xf numFmtId="174" fontId="24" fillId="0" borderId="0" xfId="43" applyNumberFormat="1" applyFont="1" applyBorder="1" applyAlignment="1">
      <alignment horizontal="center"/>
    </xf>
    <xf numFmtId="174" fontId="24" fillId="0" borderId="0" xfId="0" applyNumberFormat="1" applyFont="1" applyBorder="1" applyAlignment="1">
      <alignment horizontal="center"/>
    </xf>
    <xf numFmtId="174" fontId="24" fillId="0" borderId="0" xfId="43" applyNumberFormat="1" applyFont="1" applyBorder="1" applyAlignment="1" applyProtection="1">
      <alignment horizontal="center"/>
    </xf>
    <xf numFmtId="174" fontId="24" fillId="0" borderId="0" xfId="0" applyNumberFormat="1" applyFont="1" applyBorder="1" applyAlignment="1" applyProtection="1">
      <alignment horizontal="center"/>
    </xf>
    <xf numFmtId="174" fontId="24" fillId="0" borderId="0" xfId="0" applyNumberFormat="1" applyFont="1" applyBorder="1" applyAlignment="1"/>
    <xf numFmtId="174" fontId="24" fillId="0" borderId="0" xfId="0" applyNumberFormat="1" applyFont="1" applyBorder="1" applyAlignment="1" applyProtection="1"/>
    <xf numFmtId="2" fontId="24" fillId="0" borderId="0" xfId="0" applyNumberFormat="1" applyFont="1" applyBorder="1"/>
    <xf numFmtId="170" fontId="24" fillId="0" borderId="0" xfId="0" applyNumberFormat="1" applyFont="1" applyBorder="1" applyProtection="1"/>
    <xf numFmtId="170" fontId="24" fillId="35" borderId="0" xfId="0" applyNumberFormat="1" applyFont="1" applyFill="1" applyBorder="1" applyProtection="1"/>
    <xf numFmtId="2" fontId="24" fillId="0" borderId="0" xfId="0" applyNumberFormat="1" applyFont="1" applyAlignment="1" applyProtection="1">
      <alignment horizontal="center"/>
    </xf>
    <xf numFmtId="2" fontId="24" fillId="0" borderId="11" xfId="0" applyNumberFormat="1" applyFont="1" applyBorder="1" applyAlignment="1" applyProtection="1">
      <alignment horizontal="center"/>
    </xf>
    <xf numFmtId="2" fontId="24" fillId="0" borderId="0" xfId="0" applyNumberFormat="1" applyFont="1" applyAlignment="1">
      <alignment horizontal="center"/>
    </xf>
    <xf numFmtId="2" fontId="24" fillId="0" borderId="11" xfId="0" applyNumberFormat="1" applyFont="1" applyBorder="1" applyAlignment="1">
      <alignment horizontal="center"/>
    </xf>
    <xf numFmtId="2" fontId="24" fillId="0" borderId="10" xfId="0" applyNumberFormat="1" applyFont="1" applyBorder="1" applyAlignment="1" applyProtection="1">
      <alignment horizontal="center"/>
    </xf>
    <xf numFmtId="2" fontId="24" fillId="0" borderId="12" xfId="0" applyNumberFormat="1" applyFont="1" applyBorder="1" applyAlignment="1" applyProtection="1">
      <alignment horizontal="center"/>
    </xf>
    <xf numFmtId="2" fontId="24" fillId="0" borderId="0" xfId="44" applyNumberFormat="1" applyFont="1" applyBorder="1" applyAlignment="1">
      <alignment horizontal="center"/>
    </xf>
    <xf numFmtId="0" fontId="24" fillId="0" borderId="0" xfId="44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0" xfId="44" applyFont="1" applyBorder="1" applyAlignment="1">
      <alignment horizontal="center"/>
    </xf>
    <xf numFmtId="170" fontId="24" fillId="0" borderId="0" xfId="44" applyNumberFormat="1" applyFont="1" applyBorder="1" applyProtection="1"/>
    <xf numFmtId="0" fontId="24" fillId="0" borderId="0" xfId="44" applyFont="1" applyBorder="1"/>
    <xf numFmtId="2" fontId="24" fillId="0" borderId="0" xfId="44" applyNumberFormat="1" applyFont="1" applyBorder="1" applyAlignment="1" applyProtection="1">
      <alignment horizontal="center"/>
    </xf>
    <xf numFmtId="0" fontId="26" fillId="0" borderId="0" xfId="44" applyBorder="1"/>
    <xf numFmtId="2" fontId="27" fillId="0" borderId="0" xfId="44" applyNumberFormat="1" applyFont="1" applyBorder="1" applyAlignment="1" applyProtection="1">
      <alignment horizontal="center"/>
    </xf>
    <xf numFmtId="2" fontId="27" fillId="0" borderId="0" xfId="44" applyNumberFormat="1" applyFont="1" applyBorder="1" applyAlignment="1">
      <alignment horizontal="center"/>
    </xf>
    <xf numFmtId="2" fontId="24" fillId="0" borderId="0" xfId="44" quotePrefix="1" applyNumberFormat="1" applyFont="1" applyBorder="1" applyAlignment="1" applyProtection="1">
      <alignment horizontal="center"/>
    </xf>
    <xf numFmtId="169" fontId="0" fillId="0" borderId="0" xfId="0" applyNumberFormat="1" applyAlignment="1">
      <alignment horizontal="right" vertical="center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right" vertical="top"/>
    </xf>
    <xf numFmtId="0" fontId="0" fillId="0" borderId="13" xfId="0" applyBorder="1" applyAlignment="1">
      <alignment horizontal="left" vertical="top"/>
    </xf>
    <xf numFmtId="4" fontId="0" fillId="0" borderId="11" xfId="0" applyNumberFormat="1" applyFill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right"/>
    </xf>
    <xf numFmtId="2" fontId="24" fillId="0" borderId="0" xfId="44" applyNumberFormat="1" applyFont="1" applyBorder="1"/>
    <xf numFmtId="4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 indent="1"/>
    </xf>
    <xf numFmtId="0" fontId="0" fillId="0" borderId="13" xfId="0" applyBorder="1" applyAlignment="1">
      <alignment horizontal="left" vertical="top" indent="1"/>
    </xf>
    <xf numFmtId="2" fontId="28" fillId="0" borderId="0" xfId="44" applyNumberFormat="1" applyFont="1" applyBorder="1" applyAlignment="1" applyProtection="1">
      <alignment horizontal="center"/>
    </xf>
    <xf numFmtId="4" fontId="0" fillId="0" borderId="11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0" fillId="0" borderId="13" xfId="0" applyNumberFormat="1" applyBorder="1" applyAlignment="1">
      <alignment horizontal="right" vertical="top" indent="1"/>
    </xf>
    <xf numFmtId="4" fontId="0" fillId="33" borderId="13" xfId="0" applyNumberFormat="1" applyFill="1" applyBorder="1" applyAlignment="1">
      <alignment horizontal="right"/>
    </xf>
    <xf numFmtId="4" fontId="0" fillId="0" borderId="13" xfId="0" applyNumberFormat="1" applyBorder="1" applyAlignment="1">
      <alignment horizontal="left" indent="1"/>
    </xf>
    <xf numFmtId="4" fontId="0" fillId="0" borderId="13" xfId="0" applyNumberFormat="1" applyBorder="1" applyAlignment="1">
      <alignment horizontal="left" vertical="center" indent="1"/>
    </xf>
    <xf numFmtId="0" fontId="0" fillId="0" borderId="13" xfId="0" applyBorder="1" applyAlignment="1">
      <alignment horizontal="right" vertical="center" indent="4"/>
    </xf>
    <xf numFmtId="169" fontId="1" fillId="0" borderId="13" xfId="44" applyNumberFormat="1" applyFont="1" applyBorder="1" applyAlignment="1">
      <alignment horizontal="right" vertical="center"/>
    </xf>
    <xf numFmtId="169" fontId="1" fillId="0" borderId="13" xfId="44" applyNumberFormat="1" applyFont="1" applyBorder="1" applyAlignment="1">
      <alignment horizontal="right"/>
    </xf>
    <xf numFmtId="169" fontId="1" fillId="0" borderId="13" xfId="44" applyNumberFormat="1" applyFont="1" applyBorder="1" applyAlignment="1">
      <alignment horizontal="center" vertical="center"/>
    </xf>
    <xf numFmtId="169" fontId="1" fillId="0" borderId="13" xfId="44" applyNumberFormat="1" applyFont="1" applyBorder="1" applyAlignment="1">
      <alignment horizontal="center"/>
    </xf>
    <xf numFmtId="169" fontId="0" fillId="0" borderId="13" xfId="0" applyNumberFormat="1" applyBorder="1" applyAlignment="1">
      <alignment horizontal="right" vertical="center"/>
    </xf>
    <xf numFmtId="0" fontId="30" fillId="0" borderId="0" xfId="44" applyFont="1" applyBorder="1"/>
    <xf numFmtId="2" fontId="31" fillId="0" borderId="0" xfId="43" applyNumberFormat="1" applyFont="1" applyFill="1" applyBorder="1" applyAlignment="1" applyProtection="1">
      <alignment horizontal="center"/>
    </xf>
    <xf numFmtId="169" fontId="1" fillId="0" borderId="13" xfId="44" applyNumberFormat="1" applyFont="1" applyBorder="1" applyAlignment="1">
      <alignment horizontal="center" vertical="top"/>
    </xf>
    <xf numFmtId="169" fontId="1" fillId="0" borderId="13" xfId="44" applyNumberFormat="1" applyFont="1" applyBorder="1" applyAlignment="1">
      <alignment horizontal="right" vertical="top"/>
    </xf>
    <xf numFmtId="2" fontId="31" fillId="0" borderId="0" xfId="44" applyNumberFormat="1" applyFont="1" applyFill="1" applyBorder="1" applyAlignment="1" applyProtection="1">
      <alignment horizontal="center"/>
    </xf>
    <xf numFmtId="2" fontId="27" fillId="35" borderId="0" xfId="44" applyNumberFormat="1" applyFont="1" applyFill="1" applyBorder="1" applyAlignment="1">
      <alignment horizontal="center"/>
    </xf>
    <xf numFmtId="0" fontId="27" fillId="0" borderId="0" xfId="44" applyFont="1" applyBorder="1" applyAlignment="1">
      <alignment horizontal="center"/>
    </xf>
    <xf numFmtId="0" fontId="27" fillId="0" borderId="0" xfId="44" applyFont="1" applyBorder="1"/>
    <xf numFmtId="0" fontId="0" fillId="0" borderId="0" xfId="0" applyAlignment="1">
      <alignment horizontal="right"/>
    </xf>
    <xf numFmtId="0" fontId="27" fillId="0" borderId="0" xfId="44" quotePrefix="1" applyFont="1" applyBorder="1" applyAlignment="1">
      <alignment horizontal="center"/>
    </xf>
    <xf numFmtId="2" fontId="31" fillId="0" borderId="0" xfId="43" applyNumberFormat="1" applyFont="1" applyFill="1" applyBorder="1" applyAlignment="1">
      <alignment horizontal="center"/>
    </xf>
    <xf numFmtId="169" fontId="0" fillId="0" borderId="15" xfId="0" applyNumberFormat="1" applyBorder="1"/>
    <xf numFmtId="0" fontId="1" fillId="0" borderId="0" xfId="44" applyFont="1"/>
    <xf numFmtId="0" fontId="1" fillId="0" borderId="0" xfId="44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center" vertical="center"/>
    </xf>
    <xf numFmtId="169" fontId="0" fillId="0" borderId="16" xfId="0" applyNumberFormat="1" applyBorder="1"/>
    <xf numFmtId="1" fontId="22" fillId="0" borderId="0" xfId="0" applyNumberFormat="1" applyFont="1" applyAlignment="1" applyProtection="1"/>
    <xf numFmtId="17" fontId="0" fillId="0" borderId="0" xfId="0" applyNumberFormat="1"/>
    <xf numFmtId="0" fontId="24" fillId="34" borderId="17" xfId="0" applyFont="1" applyFill="1" applyBorder="1" applyAlignment="1">
      <alignment horizontal="center" vertical="center" wrapText="1"/>
    </xf>
    <xf numFmtId="0" fontId="24" fillId="34" borderId="0" xfId="0" applyFont="1" applyFill="1"/>
    <xf numFmtId="0" fontId="24" fillId="36" borderId="0" xfId="0" applyFont="1" applyFill="1"/>
    <xf numFmtId="0" fontId="24" fillId="33" borderId="0" xfId="0" applyFont="1" applyFill="1"/>
    <xf numFmtId="0" fontId="0" fillId="0" borderId="0" xfId="0" applyAlignment="1">
      <alignment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[0] 2" xfId="43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00000000-0005-0000-0000-000027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'csv Fig 19'!$H$1</c:f>
              <c:strCache>
                <c:ptCount val="1"/>
                <c:pt idx="0">
                  <c:v>csv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'csv Fig 19'!$G$2:$G$49</c:f>
              <c:strCach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strCache>
            </c:strRef>
          </c:cat>
          <c:val>
            <c:numRef>
              <c:f>'csv Fig 19'!$H$2:$H$49</c:f>
              <c:numCache>
                <c:formatCode>General</c:formatCode>
                <c:ptCount val="48"/>
                <c:pt idx="0">
                  <c:v>20.098157999999998</c:v>
                </c:pt>
                <c:pt idx="1">
                  <c:v>20.805399999999999</c:v>
                </c:pt>
                <c:pt idx="2">
                  <c:v>22.330628000000001</c:v>
                </c:pt>
                <c:pt idx="3">
                  <c:v>25.765916000000001</c:v>
                </c:pt>
                <c:pt idx="4">
                  <c:v>28.677164999999999</c:v>
                </c:pt>
                <c:pt idx="5">
                  <c:v>33.327337</c:v>
                </c:pt>
                <c:pt idx="6">
                  <c:v>37.787205999999998</c:v>
                </c:pt>
                <c:pt idx="7">
                  <c:v>46.228549000000001</c:v>
                </c:pt>
                <c:pt idx="8">
                  <c:v>54.514474999999997</c:v>
                </c:pt>
                <c:pt idx="9">
                  <c:v>42.223253999999997</c:v>
                </c:pt>
                <c:pt idx="10">
                  <c:v>34.165290999999996</c:v>
                </c:pt>
                <c:pt idx="11">
                  <c:v>31.033562999999997</c:v>
                </c:pt>
                <c:pt idx="12">
                  <c:v>32.812021999999999</c:v>
                </c:pt>
                <c:pt idx="13">
                  <c:v>47.032172000000003</c:v>
                </c:pt>
                <c:pt idx="14">
                  <c:v>50.936711000000003</c:v>
                </c:pt>
                <c:pt idx="15">
                  <c:v>66.489891</c:v>
                </c:pt>
                <c:pt idx="16">
                  <c:v>59.396495000000002</c:v>
                </c:pt>
                <c:pt idx="17">
                  <c:v>65.197857999999997</c:v>
                </c:pt>
                <c:pt idx="18">
                  <c:v>95.939610000000002</c:v>
                </c:pt>
                <c:pt idx="19">
                  <c:v>64.457902000000004</c:v>
                </c:pt>
                <c:pt idx="20">
                  <c:v>58.026484000000004</c:v>
                </c:pt>
                <c:pt idx="21">
                  <c:v>46.103664000000002</c:v>
                </c:pt>
                <c:pt idx="22">
                  <c:v>44.450851</c:v>
                </c:pt>
                <c:pt idx="23">
                  <c:v>45.923555</c:v>
                </c:pt>
                <c:pt idx="24">
                  <c:v>38.534666000000001</c:v>
                </c:pt>
                <c:pt idx="25">
                  <c:v>33.987898999999999</c:v>
                </c:pt>
                <c:pt idx="26">
                  <c:v>33.515377999999998</c:v>
                </c:pt>
                <c:pt idx="27">
                  <c:v>27.037949000000001</c:v>
                </c:pt>
                <c:pt idx="28">
                  <c:v>29.935096999999999</c:v>
                </c:pt>
                <c:pt idx="29">
                  <c:v>35.710433000000002</c:v>
                </c:pt>
                <c:pt idx="30">
                  <c:v>34.476414999999996</c:v>
                </c:pt>
                <c:pt idx="31">
                  <c:v>34.840078000000005</c:v>
                </c:pt>
                <c:pt idx="32">
                  <c:v>35.285561999999999</c:v>
                </c:pt>
                <c:pt idx="33">
                  <c:v>35.339772000000004</c:v>
                </c:pt>
                <c:pt idx="34">
                  <c:v>33.065164000000003</c:v>
                </c:pt>
                <c:pt idx="35">
                  <c:v>30.003142999999998</c:v>
                </c:pt>
                <c:pt idx="36">
                  <c:v>25.721712000000004</c:v>
                </c:pt>
                <c:pt idx="37">
                  <c:v>23.849567</c:v>
                </c:pt>
                <c:pt idx="38">
                  <c:v>19.832723999999999</c:v>
                </c:pt>
                <c:pt idx="39">
                  <c:v>21.537816000000003</c:v>
                </c:pt>
                <c:pt idx="40">
                  <c:v>19.266187000000002</c:v>
                </c:pt>
                <c:pt idx="41">
                  <c:v>17.832998</c:v>
                </c:pt>
                <c:pt idx="42">
                  <c:v>16.901204</c:v>
                </c:pt>
                <c:pt idx="43">
                  <c:v>16.381228</c:v>
                </c:pt>
                <c:pt idx="44">
                  <c:v>17.413395999999999</c:v>
                </c:pt>
                <c:pt idx="45">
                  <c:v>20.082962999999999</c:v>
                </c:pt>
                <c:pt idx="46">
                  <c:v>21.308820000000001</c:v>
                </c:pt>
                <c:pt idx="47">
                  <c:v>22.910104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F-4FBF-8D99-F2E389D351D0}"/>
            </c:ext>
          </c:extLst>
        </c:ser>
        <c:ser>
          <c:idx val="1"/>
          <c:order val="1"/>
          <c:tx>
            <c:strRef>
              <c:f>'csv Fig 19'!$I$1</c:f>
              <c:strCache>
                <c:ptCount val="1"/>
                <c:pt idx="0">
                  <c:v>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'csv Fig 19'!$G$2:$G$49</c:f>
              <c:strCach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strCache>
            </c:strRef>
          </c:cat>
          <c:val>
            <c:numRef>
              <c:f>'csv Fig 19'!$I$2:$I$49</c:f>
              <c:numCache>
                <c:formatCode>General</c:formatCode>
                <c:ptCount val="48"/>
                <c:pt idx="0">
                  <c:v>20.098158004808131</c:v>
                </c:pt>
                <c:pt idx="1">
                  <c:v>20.805399512627382</c:v>
                </c:pt>
                <c:pt idx="2">
                  <c:v>22.330628378386542</c:v>
                </c:pt>
                <c:pt idx="3">
                  <c:v>25.765916327891869</c:v>
                </c:pt>
                <c:pt idx="4">
                  <c:v>28.677165069530126</c:v>
                </c:pt>
                <c:pt idx="5">
                  <c:v>33.327336586301989</c:v>
                </c:pt>
                <c:pt idx="6">
                  <c:v>37.787206110269835</c:v>
                </c:pt>
                <c:pt idx="7">
                  <c:v>46.228548749770958</c:v>
                </c:pt>
                <c:pt idx="8">
                  <c:v>54.514474539191262</c:v>
                </c:pt>
                <c:pt idx="9">
                  <c:v>42.223253896319711</c:v>
                </c:pt>
                <c:pt idx="10">
                  <c:v>34.16529057136907</c:v>
                </c:pt>
                <c:pt idx="11">
                  <c:v>31.03356345340908</c:v>
                </c:pt>
                <c:pt idx="12">
                  <c:v>32.812022142334342</c:v>
                </c:pt>
                <c:pt idx="13">
                  <c:v>47.032171539548422</c:v>
                </c:pt>
                <c:pt idx="14">
                  <c:v>50.936711137349555</c:v>
                </c:pt>
                <c:pt idx="15">
                  <c:v>66.489891300203467</c:v>
                </c:pt>
                <c:pt idx="16">
                  <c:v>59.396495077487785</c:v>
                </c:pt>
                <c:pt idx="17">
                  <c:v>65.197858417701411</c:v>
                </c:pt>
                <c:pt idx="18">
                  <c:v>95.939609550760139</c:v>
                </c:pt>
                <c:pt idx="19">
                  <c:v>64.457902068995139</c:v>
                </c:pt>
                <c:pt idx="20">
                  <c:v>58.026483992585931</c:v>
                </c:pt>
                <c:pt idx="21">
                  <c:v>46.103663540077783</c:v>
                </c:pt>
                <c:pt idx="22">
                  <c:v>44.45085064176677</c:v>
                </c:pt>
                <c:pt idx="23">
                  <c:v>45.923555477463459</c:v>
                </c:pt>
                <c:pt idx="24">
                  <c:v>38.534665571259154</c:v>
                </c:pt>
                <c:pt idx="25">
                  <c:v>33.987898599079507</c:v>
                </c:pt>
                <c:pt idx="26">
                  <c:v>33.515377867180781</c:v>
                </c:pt>
                <c:pt idx="27">
                  <c:v>27.037948967706694</c:v>
                </c:pt>
                <c:pt idx="28">
                  <c:v>29.935096511932301</c:v>
                </c:pt>
                <c:pt idx="29">
                  <c:v>35.710433017573365</c:v>
                </c:pt>
                <c:pt idx="30">
                  <c:v>34.476415087187121</c:v>
                </c:pt>
                <c:pt idx="31">
                  <c:v>34.840078008939443</c:v>
                </c:pt>
                <c:pt idx="32">
                  <c:v>35.285561923870681</c:v>
                </c:pt>
                <c:pt idx="33">
                  <c:v>35.339771623526836</c:v>
                </c:pt>
                <c:pt idx="34">
                  <c:v>33.065164456480119</c:v>
                </c:pt>
                <c:pt idx="35">
                  <c:v>30.003142966714236</c:v>
                </c:pt>
                <c:pt idx="36">
                  <c:v>25.721712442538202</c:v>
                </c:pt>
                <c:pt idx="37">
                  <c:v>23.849566896749874</c:v>
                </c:pt>
                <c:pt idx="38">
                  <c:v>19.832723740401882</c:v>
                </c:pt>
                <c:pt idx="39">
                  <c:v>21.537816013712412</c:v>
                </c:pt>
                <c:pt idx="40">
                  <c:v>19.266187477861831</c:v>
                </c:pt>
                <c:pt idx="41">
                  <c:v>17.832998042127702</c:v>
                </c:pt>
                <c:pt idx="42">
                  <c:v>16.901204329836574</c:v>
                </c:pt>
                <c:pt idx="43">
                  <c:v>16.381228305361397</c:v>
                </c:pt>
                <c:pt idx="44">
                  <c:v>17.413395898989858</c:v>
                </c:pt>
                <c:pt idx="45">
                  <c:v>20.08296339626613</c:v>
                </c:pt>
                <c:pt idx="46">
                  <c:v>21.308820010324254</c:v>
                </c:pt>
                <c:pt idx="47">
                  <c:v>22.91010432103257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F-4FBF-8D99-F2E389D35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683208"/>
        <c:axId val="365684848"/>
      </c:lineChart>
      <c:catAx>
        <c:axId val="36568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84848"/>
        <c:crosses val="autoZero"/>
        <c:auto val="1"/>
        <c:lblAlgn val="ctr"/>
        <c:lblOffset val="100"/>
        <c:noMultiLvlLbl val="0"/>
      </c:catAx>
      <c:valAx>
        <c:axId val="36568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8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2</xdr:row>
      <xdr:rowOff>166687</xdr:rowOff>
    </xdr:from>
    <xdr:to>
      <xdr:col>18</xdr:col>
      <xdr:colOff>47625</xdr:colOff>
      <xdr:row>17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72BF5-1D4F-46DB-A381-C19E9BA5D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1"/>
  <sheetViews>
    <sheetView workbookViewId="0"/>
  </sheetViews>
  <sheetFormatPr defaultColWidth="11.44140625" defaultRowHeight="14.4"/>
  <cols>
    <col min="1" max="1" width="10.6640625" bestFit="1" customWidth="1"/>
  </cols>
  <sheetData>
    <row r="1" spans="1:4">
      <c r="A1" s="123" t="s">
        <v>301</v>
      </c>
      <c r="B1" s="124" t="s">
        <v>302</v>
      </c>
      <c r="C1" s="124" t="s">
        <v>303</v>
      </c>
      <c r="D1" s="124" t="s">
        <v>304</v>
      </c>
    </row>
    <row r="2" spans="1:4">
      <c r="A2" s="35">
        <v>31778</v>
      </c>
      <c r="B2" s="125"/>
      <c r="C2" s="125"/>
      <c r="D2" s="125">
        <v>6.5698220000002916</v>
      </c>
    </row>
    <row r="3" spans="1:4">
      <c r="A3" s="35">
        <v>31809</v>
      </c>
      <c r="B3" s="125"/>
      <c r="C3" s="125"/>
      <c r="D3" s="125">
        <v>5.589202999999876</v>
      </c>
    </row>
    <row r="4" spans="1:4">
      <c r="A4" s="35">
        <v>31837</v>
      </c>
      <c r="B4" s="125"/>
      <c r="C4" s="125"/>
      <c r="D4" s="125">
        <v>5.3352110000004505</v>
      </c>
    </row>
    <row r="5" spans="1:4">
      <c r="A5" s="35">
        <v>31868</v>
      </c>
      <c r="B5" s="125"/>
      <c r="C5" s="125"/>
      <c r="D5" s="125">
        <v>6.5914640000000579</v>
      </c>
    </row>
    <row r="6" spans="1:4">
      <c r="A6" s="35">
        <v>31898</v>
      </c>
      <c r="B6" s="125"/>
      <c r="C6" s="125"/>
      <c r="D6" s="125">
        <v>5.9076879999995446</v>
      </c>
    </row>
    <row r="7" spans="1:4">
      <c r="A7" s="35">
        <v>31929</v>
      </c>
      <c r="B7" s="125"/>
      <c r="C7" s="125"/>
      <c r="D7" s="125">
        <v>4.6856579999998926</v>
      </c>
    </row>
    <row r="8" spans="1:4">
      <c r="A8" s="35">
        <v>31959</v>
      </c>
      <c r="B8" s="125"/>
      <c r="C8" s="125"/>
      <c r="D8" s="125">
        <v>7.3109930000002654</v>
      </c>
    </row>
    <row r="9" spans="1:4">
      <c r="A9" s="35">
        <v>31990</v>
      </c>
      <c r="B9" s="125"/>
      <c r="C9" s="125"/>
      <c r="D9" s="125">
        <v>7.3649279999999484</v>
      </c>
    </row>
    <row r="10" spans="1:4">
      <c r="A10" s="35">
        <v>32021</v>
      </c>
      <c r="B10" s="125"/>
      <c r="C10" s="125"/>
      <c r="D10" s="125">
        <v>6.4714439999999707</v>
      </c>
    </row>
    <row r="11" spans="1:4">
      <c r="A11" s="35">
        <v>32051</v>
      </c>
      <c r="B11" s="125"/>
      <c r="C11" s="125"/>
      <c r="D11" s="125">
        <v>6.3694040000003449</v>
      </c>
    </row>
    <row r="12" spans="1:4">
      <c r="A12" s="35">
        <v>32082</v>
      </c>
      <c r="B12" s="125"/>
      <c r="C12" s="125"/>
      <c r="D12" s="125">
        <v>7.1317179999998537</v>
      </c>
    </row>
    <row r="13" spans="1:4">
      <c r="A13" s="35">
        <v>32112</v>
      </c>
      <c r="B13" s="125"/>
      <c r="C13" s="125"/>
      <c r="D13" s="125">
        <v>9.5502559999996564</v>
      </c>
    </row>
    <row r="14" spans="1:4">
      <c r="A14" s="35">
        <v>32143</v>
      </c>
      <c r="B14" s="125"/>
      <c r="C14" s="125"/>
      <c r="D14" s="125">
        <v>12.773029000000147</v>
      </c>
    </row>
    <row r="15" spans="1:4">
      <c r="A15" s="35">
        <v>32174</v>
      </c>
      <c r="B15" s="125"/>
      <c r="C15" s="125"/>
      <c r="D15" s="125">
        <v>11.830111000000265</v>
      </c>
    </row>
    <row r="16" spans="1:4">
      <c r="A16" s="35">
        <v>32203</v>
      </c>
      <c r="B16" s="125"/>
      <c r="C16" s="125"/>
      <c r="D16" s="125">
        <v>22.599544999999743</v>
      </c>
    </row>
    <row r="17" spans="1:4">
      <c r="A17" s="35">
        <v>32234</v>
      </c>
      <c r="B17" s="125"/>
      <c r="C17" s="125"/>
      <c r="D17" s="125">
        <v>17.915869999999966</v>
      </c>
    </row>
    <row r="18" spans="1:4">
      <c r="A18" s="35">
        <v>32264</v>
      </c>
      <c r="B18" s="125"/>
      <c r="C18" s="125"/>
      <c r="D18" s="125">
        <v>8.51307900000009</v>
      </c>
    </row>
    <row r="19" spans="1:4">
      <c r="A19" s="35">
        <v>32295</v>
      </c>
      <c r="B19" s="125"/>
      <c r="C19" s="125"/>
      <c r="D19" s="125">
        <v>8.812951999999985</v>
      </c>
    </row>
    <row r="20" spans="1:4">
      <c r="A20" s="35">
        <v>32325</v>
      </c>
      <c r="B20" s="125"/>
      <c r="C20" s="125"/>
      <c r="D20" s="125">
        <v>30.904144000000077</v>
      </c>
    </row>
    <row r="21" spans="1:4">
      <c r="A21" s="35">
        <v>32356</v>
      </c>
      <c r="B21" s="125"/>
      <c r="C21" s="125"/>
      <c r="D21" s="125">
        <v>21.70602499999994</v>
      </c>
    </row>
    <row r="22" spans="1:4">
      <c r="A22" s="35">
        <v>32387</v>
      </c>
      <c r="B22" s="125"/>
      <c r="C22" s="125"/>
      <c r="D22" s="125">
        <v>114.11993599999994</v>
      </c>
    </row>
    <row r="23" spans="1:4">
      <c r="A23" s="35">
        <v>32417</v>
      </c>
      <c r="B23" s="125"/>
      <c r="C23" s="125"/>
      <c r="D23" s="125">
        <v>40.601269999999865</v>
      </c>
    </row>
    <row r="24" spans="1:4">
      <c r="A24" s="35">
        <v>32448</v>
      </c>
      <c r="B24" s="125"/>
      <c r="C24" s="125"/>
      <c r="D24" s="125">
        <v>24.405940999999999</v>
      </c>
    </row>
    <row r="25" spans="1:4">
      <c r="A25" s="35">
        <v>32478</v>
      </c>
      <c r="B25" s="125"/>
      <c r="C25" s="125"/>
      <c r="D25" s="125">
        <v>41.867883000000241</v>
      </c>
    </row>
    <row r="26" spans="1:4">
      <c r="A26" s="35">
        <v>32509</v>
      </c>
      <c r="B26" s="125"/>
      <c r="C26" s="125"/>
      <c r="D26" s="125">
        <v>47.32409678055545</v>
      </c>
    </row>
    <row r="27" spans="1:4">
      <c r="A27" s="35">
        <v>32540</v>
      </c>
      <c r="B27" s="125"/>
      <c r="C27" s="125"/>
      <c r="D27" s="125">
        <v>42.491867282031137</v>
      </c>
    </row>
    <row r="28" spans="1:4">
      <c r="A28" s="35">
        <v>32568</v>
      </c>
      <c r="B28" s="125"/>
      <c r="C28" s="125"/>
      <c r="D28" s="125">
        <v>41.991880367182773</v>
      </c>
    </row>
    <row r="29" spans="1:4">
      <c r="A29" s="35">
        <v>32599</v>
      </c>
      <c r="B29" s="125"/>
      <c r="C29" s="125"/>
      <c r="D29" s="125">
        <v>48.635251936050274</v>
      </c>
    </row>
    <row r="30" spans="1:4">
      <c r="A30" s="35">
        <v>32629</v>
      </c>
      <c r="B30" s="125"/>
      <c r="C30" s="125"/>
      <c r="D30" s="125">
        <v>28.612385469288281</v>
      </c>
    </row>
    <row r="31" spans="1:4">
      <c r="A31" s="35">
        <v>32660</v>
      </c>
      <c r="B31" s="125"/>
      <c r="C31" s="125"/>
      <c r="D31" s="125">
        <v>23.051273376816738</v>
      </c>
    </row>
    <row r="32" spans="1:4">
      <c r="A32" s="35">
        <v>32690</v>
      </c>
      <c r="B32" s="125"/>
      <c r="C32" s="125"/>
      <c r="D32" s="125">
        <v>24.581386047038499</v>
      </c>
    </row>
    <row r="33" spans="1:4">
      <c r="A33" s="35">
        <v>32721</v>
      </c>
      <c r="B33" s="125"/>
      <c r="C33" s="125"/>
      <c r="D33" s="125">
        <v>25.063135947263415</v>
      </c>
    </row>
    <row r="34" spans="1:4">
      <c r="A34" s="35">
        <v>32752</v>
      </c>
      <c r="B34" s="125"/>
      <c r="C34" s="125"/>
      <c r="D34" s="125">
        <v>26.8600411649774</v>
      </c>
    </row>
    <row r="35" spans="1:4">
      <c r="A35" s="35">
        <v>32782</v>
      </c>
      <c r="B35" s="125"/>
      <c r="C35" s="125"/>
      <c r="D35" s="125">
        <v>23.251103828338348</v>
      </c>
    </row>
    <row r="36" spans="1:4">
      <c r="A36" s="35">
        <v>32813</v>
      </c>
      <c r="B36" s="125"/>
      <c r="C36" s="125"/>
      <c r="D36" s="125">
        <v>25.839951651418435</v>
      </c>
    </row>
    <row r="37" spans="1:4">
      <c r="A37" s="35">
        <v>32843</v>
      </c>
      <c r="B37" s="125"/>
      <c r="C37" s="125"/>
      <c r="D37" s="125">
        <v>33.751983441131841</v>
      </c>
    </row>
    <row r="38" spans="1:4">
      <c r="A38" s="35">
        <v>32874</v>
      </c>
      <c r="B38" s="125"/>
      <c r="C38" s="125"/>
      <c r="D38" s="125">
        <v>29.847587252397112</v>
      </c>
    </row>
    <row r="39" spans="1:4">
      <c r="A39" s="35">
        <v>32905</v>
      </c>
      <c r="B39" s="125"/>
      <c r="C39" s="125"/>
      <c r="D39" s="125">
        <v>30.529919361952462</v>
      </c>
    </row>
    <row r="40" spans="1:4">
      <c r="A40" s="35">
        <v>32933</v>
      </c>
      <c r="B40" s="125"/>
      <c r="C40" s="125"/>
      <c r="D40" s="125">
        <v>32.646708570227247</v>
      </c>
    </row>
    <row r="41" spans="1:4">
      <c r="A41" s="35">
        <v>32964</v>
      </c>
      <c r="B41" s="125"/>
      <c r="C41" s="125"/>
      <c r="D41" s="125">
        <v>37.298578360375132</v>
      </c>
    </row>
    <row r="42" spans="1:4">
      <c r="A42" s="35">
        <v>32994</v>
      </c>
      <c r="B42" s="125"/>
      <c r="C42" s="125"/>
      <c r="D42" s="125">
        <v>32.788810719857594</v>
      </c>
    </row>
    <row r="43" spans="1:4">
      <c r="A43" s="35">
        <v>33025</v>
      </c>
      <c r="B43" s="125"/>
      <c r="C43" s="125"/>
      <c r="D43" s="125">
        <v>42.583910716837138</v>
      </c>
    </row>
    <row r="44" spans="1:4">
      <c r="A44" s="35">
        <v>33055</v>
      </c>
      <c r="B44" s="125"/>
      <c r="C44" s="125"/>
      <c r="D44" s="125">
        <v>63.232451078206296</v>
      </c>
    </row>
    <row r="45" spans="1:4">
      <c r="A45" s="35">
        <v>33086</v>
      </c>
      <c r="B45" s="125"/>
      <c r="C45" s="125"/>
      <c r="D45" s="126">
        <v>396.98330066100249</v>
      </c>
    </row>
    <row r="46" spans="1:4">
      <c r="A46" s="35">
        <v>33117</v>
      </c>
      <c r="B46" s="125"/>
      <c r="C46" s="125"/>
      <c r="D46" s="125">
        <v>13.770363155865661</v>
      </c>
    </row>
    <row r="47" spans="1:4">
      <c r="A47" s="35">
        <v>33147</v>
      </c>
      <c r="B47" s="125"/>
      <c r="C47" s="125"/>
      <c r="D47" s="125">
        <v>9.6153155351947674</v>
      </c>
    </row>
    <row r="48" spans="1:4">
      <c r="A48" s="35">
        <v>33178</v>
      </c>
      <c r="B48" s="125"/>
      <c r="C48" s="125"/>
      <c r="D48" s="125">
        <v>5.9310404309576237</v>
      </c>
    </row>
    <row r="49" spans="1:4">
      <c r="A49" s="35">
        <v>33208</v>
      </c>
      <c r="B49" s="125"/>
      <c r="C49" s="125"/>
      <c r="D49" s="125">
        <v>23.728978149533965</v>
      </c>
    </row>
    <row r="50" spans="1:4">
      <c r="A50" s="35">
        <v>33239</v>
      </c>
      <c r="B50" s="125"/>
      <c r="C50" s="125"/>
      <c r="D50" s="125">
        <v>17.830318390441757</v>
      </c>
    </row>
    <row r="51" spans="1:4">
      <c r="A51" s="35">
        <v>33270</v>
      </c>
      <c r="B51" s="125"/>
      <c r="C51" s="125"/>
      <c r="D51" s="125">
        <v>9.4221503955798092</v>
      </c>
    </row>
    <row r="52" spans="1:4">
      <c r="A52" s="35">
        <v>33298</v>
      </c>
      <c r="B52" s="125"/>
      <c r="C52" s="125"/>
      <c r="D52" s="125">
        <v>7.7001400606953485</v>
      </c>
    </row>
    <row r="53" spans="1:4">
      <c r="A53" s="35">
        <v>33329</v>
      </c>
      <c r="B53" s="126">
        <v>5.5105607389748457</v>
      </c>
      <c r="C53" s="125">
        <v>3.2423802613432251</v>
      </c>
      <c r="D53" s="125">
        <v>5.8400110190162779</v>
      </c>
    </row>
    <row r="54" spans="1:4">
      <c r="A54" s="35">
        <v>33359</v>
      </c>
      <c r="B54" s="125">
        <v>2.8044972985352912</v>
      </c>
      <c r="C54" s="125">
        <v>4.2483200718178571</v>
      </c>
      <c r="D54" s="125">
        <v>7.6388456979664454</v>
      </c>
    </row>
    <row r="55" spans="1:4">
      <c r="A55" s="35">
        <v>33390</v>
      </c>
      <c r="B55" s="125">
        <v>3.1237420049142539</v>
      </c>
      <c r="C55" s="125">
        <v>2.5055288851762558</v>
      </c>
      <c r="D55" s="125">
        <v>9.260025566565556</v>
      </c>
    </row>
    <row r="56" spans="1:4">
      <c r="A56" s="35">
        <v>33420</v>
      </c>
      <c r="B56" s="125">
        <v>2.5910177770350096</v>
      </c>
      <c r="C56" s="125">
        <v>1.7786197280674543</v>
      </c>
      <c r="D56" s="125">
        <v>9.0570109085358332</v>
      </c>
    </row>
    <row r="57" spans="1:4">
      <c r="A57" s="35">
        <v>33451</v>
      </c>
      <c r="B57" s="125">
        <v>1.3008841999850196</v>
      </c>
      <c r="C57" s="125">
        <v>2.714370653626208</v>
      </c>
      <c r="D57" s="125">
        <v>7.2400014625377374</v>
      </c>
    </row>
    <row r="58" spans="1:4">
      <c r="A58" s="35">
        <v>33482</v>
      </c>
      <c r="B58" s="125">
        <v>1.7664492156316491</v>
      </c>
      <c r="C58" s="125">
        <v>4.5377897465832318</v>
      </c>
      <c r="D58" s="125">
        <v>5.5601346493859394</v>
      </c>
    </row>
    <row r="59" spans="1:4">
      <c r="A59" s="35">
        <v>33512</v>
      </c>
      <c r="B59" s="125">
        <v>1.350800811847952</v>
      </c>
      <c r="C59" s="125">
        <v>3.2068567028077588</v>
      </c>
      <c r="D59" s="125">
        <v>3.9519615104543604</v>
      </c>
    </row>
    <row r="60" spans="1:4">
      <c r="A60" s="35">
        <v>33543</v>
      </c>
      <c r="B60" s="125">
        <v>0.38892501450700223</v>
      </c>
      <c r="C60" s="125">
        <v>2.2464309041512864</v>
      </c>
      <c r="D60" s="125">
        <v>3.9600251020662114</v>
      </c>
    </row>
    <row r="61" spans="1:4">
      <c r="A61" s="35">
        <v>33573</v>
      </c>
      <c r="B61" s="125">
        <v>0.6492197400946198</v>
      </c>
      <c r="C61" s="125">
        <v>3.9196002828621346</v>
      </c>
      <c r="D61" s="125">
        <v>3.7396353498391655</v>
      </c>
    </row>
    <row r="62" spans="1:4">
      <c r="A62" s="35">
        <v>33604</v>
      </c>
      <c r="B62" s="125">
        <v>3.0426464183723967</v>
      </c>
      <c r="C62" s="125">
        <v>4.3359898131300811</v>
      </c>
      <c r="D62" s="125">
        <v>3.5400285323137437</v>
      </c>
    </row>
    <row r="63" spans="1:4">
      <c r="A63" s="35">
        <v>33635</v>
      </c>
      <c r="B63" s="125">
        <v>2.1540484189045861</v>
      </c>
      <c r="C63" s="125">
        <v>3.4487837724908266</v>
      </c>
      <c r="D63" s="125">
        <v>4.7400681071200657</v>
      </c>
    </row>
    <row r="64" spans="1:4">
      <c r="A64" s="35">
        <v>33664</v>
      </c>
      <c r="B64" s="125">
        <v>2.0996001350692239</v>
      </c>
      <c r="C64" s="125">
        <v>2.8171592456194938</v>
      </c>
      <c r="D64" s="125">
        <v>7.4437266033172911</v>
      </c>
    </row>
    <row r="65" spans="1:4">
      <c r="A65" s="35">
        <v>33695</v>
      </c>
      <c r="B65" s="125">
        <v>1.2867501111022861</v>
      </c>
      <c r="C65" s="125">
        <v>5.2781514600096946</v>
      </c>
      <c r="D65" s="125">
        <v>3.1729698764784375</v>
      </c>
    </row>
    <row r="66" spans="1:4">
      <c r="A66" s="35">
        <v>33725</v>
      </c>
      <c r="B66" s="125">
        <v>0.67305893655873472</v>
      </c>
      <c r="C66" s="125">
        <v>3.7018941672037897</v>
      </c>
      <c r="D66" s="125">
        <v>3.4378223728488866</v>
      </c>
    </row>
    <row r="67" spans="1:4">
      <c r="A67" s="35">
        <v>33756</v>
      </c>
      <c r="B67" s="125">
        <v>0.78408947559085451</v>
      </c>
      <c r="C67" s="125">
        <v>3.6132352408880131</v>
      </c>
      <c r="D67" s="125">
        <v>3.5868808283048503</v>
      </c>
    </row>
    <row r="68" spans="1:4">
      <c r="A68" s="35">
        <v>33786</v>
      </c>
      <c r="B68" s="125">
        <v>1.7288038915520554</v>
      </c>
      <c r="C68" s="125">
        <v>2.6845050716335805</v>
      </c>
      <c r="D68" s="125">
        <v>3.4771234884251045</v>
      </c>
    </row>
    <row r="69" spans="1:4">
      <c r="A69" s="35">
        <v>33817</v>
      </c>
      <c r="B69" s="125">
        <v>1.49664329081034</v>
      </c>
      <c r="C69" s="125">
        <v>3.0571404240866906</v>
      </c>
      <c r="D69" s="125">
        <v>2.8264335490445269</v>
      </c>
    </row>
    <row r="70" spans="1:4">
      <c r="A70" s="35">
        <v>33848</v>
      </c>
      <c r="B70" s="125">
        <v>1.0337421382807577</v>
      </c>
      <c r="C70" s="125">
        <v>10.553627499507211</v>
      </c>
      <c r="D70" s="125">
        <v>2.6197439518211851</v>
      </c>
    </row>
    <row r="71" spans="1:4">
      <c r="A71" s="35">
        <v>33878</v>
      </c>
      <c r="B71" s="125">
        <v>1.2659000942325749</v>
      </c>
      <c r="C71" s="125">
        <v>6.2843817269857549</v>
      </c>
      <c r="D71" s="125">
        <v>3.6381973821201452</v>
      </c>
    </row>
    <row r="72" spans="1:4">
      <c r="A72" s="35">
        <v>33909</v>
      </c>
      <c r="B72" s="125">
        <v>0.46095149811018477</v>
      </c>
      <c r="C72" s="125">
        <v>1.0351617439344318</v>
      </c>
      <c r="D72" s="125">
        <v>3.5400095930043562</v>
      </c>
    </row>
    <row r="73" spans="1:4">
      <c r="A73" s="35">
        <v>33939</v>
      </c>
      <c r="B73" s="125">
        <v>0.28369722984533663</v>
      </c>
      <c r="C73" s="125">
        <v>1.5925162872243437</v>
      </c>
      <c r="D73" s="125">
        <v>3.8490773382355847</v>
      </c>
    </row>
    <row r="74" spans="1:4">
      <c r="A74" s="35">
        <v>33970</v>
      </c>
      <c r="B74" s="125">
        <v>0.83237448154833693</v>
      </c>
      <c r="C74" s="125">
        <v>3.1885448067125566</v>
      </c>
      <c r="D74" s="125">
        <v>4.8458922539843519</v>
      </c>
    </row>
    <row r="75" spans="1:4">
      <c r="A75" s="35">
        <v>34001</v>
      </c>
      <c r="B75" s="125">
        <v>0.73044072572849839</v>
      </c>
      <c r="C75" s="125">
        <v>1.7342345332853615</v>
      </c>
      <c r="D75" s="125">
        <v>2.9336283245144035</v>
      </c>
    </row>
    <row r="76" spans="1:4">
      <c r="A76" s="35">
        <v>34029</v>
      </c>
      <c r="B76" s="125">
        <v>0.7518524818139749</v>
      </c>
      <c r="C76" s="125">
        <v>2.9655541487934478</v>
      </c>
      <c r="D76" s="125">
        <v>4.2364445057101019</v>
      </c>
    </row>
    <row r="77" spans="1:4">
      <c r="A77" s="35">
        <v>34060</v>
      </c>
      <c r="B77" s="125">
        <v>1.0453281865731245</v>
      </c>
      <c r="C77" s="125">
        <v>3.6293338404457032</v>
      </c>
      <c r="D77" s="125">
        <v>4.4271227128509727</v>
      </c>
    </row>
    <row r="78" spans="1:4">
      <c r="A78" s="35">
        <v>34090</v>
      </c>
      <c r="B78" s="125">
        <v>1.2865611175223224</v>
      </c>
      <c r="C78" s="125">
        <v>4.5150951703861519</v>
      </c>
      <c r="D78" s="125">
        <v>3.0327624003529952</v>
      </c>
    </row>
    <row r="79" spans="1:4">
      <c r="A79" s="35">
        <v>34121</v>
      </c>
      <c r="B79" s="125">
        <v>0.71930692334039037</v>
      </c>
      <c r="C79" s="125">
        <v>1.8200119384951474</v>
      </c>
      <c r="D79" s="125">
        <v>1.8170286087208609</v>
      </c>
    </row>
    <row r="80" spans="1:4">
      <c r="A80" s="35">
        <v>34151</v>
      </c>
      <c r="B80" s="125">
        <v>0.32169370237322692</v>
      </c>
      <c r="C80" s="125">
        <v>1.2000827643452228</v>
      </c>
      <c r="D80" s="125">
        <v>2.7391872292292119</v>
      </c>
    </row>
    <row r="81" spans="1:4">
      <c r="A81" s="35">
        <v>34182</v>
      </c>
      <c r="B81" s="125">
        <v>1.6035334750963415E-2</v>
      </c>
      <c r="C81" s="125">
        <v>0.41913719068016331</v>
      </c>
      <c r="D81" s="125">
        <v>2.533859706416286</v>
      </c>
    </row>
    <row r="82" spans="1:4">
      <c r="A82" s="35">
        <v>34213</v>
      </c>
      <c r="B82" s="125">
        <v>0.82408406156224689</v>
      </c>
      <c r="C82" s="125">
        <v>2.5642765844891224</v>
      </c>
      <c r="D82" s="125">
        <v>1.6208027467408792</v>
      </c>
    </row>
    <row r="83" spans="1:4">
      <c r="A83" s="35">
        <v>34243</v>
      </c>
      <c r="B83" s="125">
        <v>0.56528407098175304</v>
      </c>
      <c r="C83" s="125">
        <v>3.1254824976258311</v>
      </c>
      <c r="D83" s="125">
        <v>1.5080682378961319</v>
      </c>
    </row>
    <row r="84" spans="1:4">
      <c r="A84" s="35">
        <v>34274</v>
      </c>
      <c r="B84" s="125">
        <v>5.7165985821172605E-2</v>
      </c>
      <c r="C84" s="125">
        <v>1.6265987937162052</v>
      </c>
      <c r="D84" s="125">
        <v>1.6040455329237924</v>
      </c>
    </row>
    <row r="85" spans="1:4">
      <c r="A85" s="35">
        <v>34304</v>
      </c>
      <c r="B85" s="125">
        <v>-1.312551991764499E-2</v>
      </c>
      <c r="C85" s="125">
        <v>0.57456144968976997</v>
      </c>
      <c r="D85" s="125">
        <v>2.5123133791033592</v>
      </c>
    </row>
    <row r="86" spans="1:4">
      <c r="A86" s="35">
        <v>34335</v>
      </c>
      <c r="B86" s="125">
        <v>0.10069341697305223</v>
      </c>
      <c r="C86" s="125">
        <v>1.7525503531948372</v>
      </c>
      <c r="D86" s="125">
        <v>1.8370237057995453</v>
      </c>
    </row>
    <row r="87" spans="1:4">
      <c r="A87" s="35">
        <v>34366</v>
      </c>
      <c r="B87" s="125">
        <v>-3.5307025286646088E-3</v>
      </c>
      <c r="C87" s="125">
        <v>4.013367609143037</v>
      </c>
      <c r="D87" s="125">
        <v>1.8206927488026547</v>
      </c>
    </row>
    <row r="88" spans="1:4">
      <c r="A88" s="35">
        <v>34394</v>
      </c>
      <c r="B88" s="125">
        <v>0.13939091695802652</v>
      </c>
      <c r="C88" s="125">
        <v>2.6445088134303019</v>
      </c>
      <c r="D88" s="125">
        <v>2.3244308444003936</v>
      </c>
    </row>
    <row r="89" spans="1:4">
      <c r="A89" s="35">
        <v>34425</v>
      </c>
      <c r="B89" s="125">
        <v>0.2434193553756181</v>
      </c>
      <c r="C89" s="125">
        <v>2.9963015756002909</v>
      </c>
      <c r="D89" s="125">
        <v>1.5449469658600501</v>
      </c>
    </row>
    <row r="90" spans="1:4">
      <c r="A90" s="35">
        <v>34455</v>
      </c>
      <c r="B90" s="125">
        <v>0.34660102693524486</v>
      </c>
      <c r="C90" s="125">
        <v>1.3774207727263565</v>
      </c>
      <c r="D90" s="125">
        <v>0.71574325631207358</v>
      </c>
    </row>
    <row r="91" spans="1:4">
      <c r="A91" s="35">
        <v>34486</v>
      </c>
      <c r="B91" s="125">
        <v>0.38698729897888029</v>
      </c>
      <c r="C91" s="125">
        <v>1.5210493303035921</v>
      </c>
      <c r="D91" s="125">
        <v>1.1405972649550122</v>
      </c>
    </row>
    <row r="92" spans="1:4">
      <c r="A92" s="35">
        <v>34516</v>
      </c>
      <c r="B92" s="125">
        <v>0.9232372771852404</v>
      </c>
      <c r="C92" s="125">
        <v>0.60966191469022935</v>
      </c>
      <c r="D92" s="125">
        <v>0.88990053655866319</v>
      </c>
    </row>
    <row r="93" spans="1:4">
      <c r="A93" s="35">
        <v>34547</v>
      </c>
      <c r="B93" s="125">
        <v>0.20631698291120326</v>
      </c>
      <c r="C93" s="125">
        <v>1.5397536394287981</v>
      </c>
      <c r="D93" s="125">
        <v>1.5329299799928586</v>
      </c>
    </row>
    <row r="94" spans="1:4">
      <c r="A94" s="35">
        <v>34578</v>
      </c>
      <c r="B94" s="125">
        <v>0.68441301103123742</v>
      </c>
      <c r="C94" s="125">
        <v>1.8027873387081561</v>
      </c>
      <c r="D94" s="125">
        <v>0.51514201730236131</v>
      </c>
    </row>
    <row r="95" spans="1:4">
      <c r="A95" s="35">
        <v>34608</v>
      </c>
      <c r="B95" s="125">
        <v>0.32044489551195099</v>
      </c>
      <c r="C95" s="125">
        <v>1.1610637405969459</v>
      </c>
      <c r="D95" s="125">
        <v>0.28672632107666907</v>
      </c>
    </row>
    <row r="96" spans="1:4">
      <c r="A96" s="35">
        <v>34639</v>
      </c>
      <c r="B96" s="125">
        <v>0.22608957809633345</v>
      </c>
      <c r="C96" s="125">
        <v>2.1762973581242573</v>
      </c>
      <c r="D96" s="125">
        <v>1.2207913616554045</v>
      </c>
    </row>
    <row r="97" spans="1:4">
      <c r="A97" s="35">
        <v>34669</v>
      </c>
      <c r="B97" s="125">
        <v>0.21746641249689169</v>
      </c>
      <c r="C97" s="125">
        <v>1.2864182296033588</v>
      </c>
      <c r="D97" s="125">
        <v>0.5872653129802563</v>
      </c>
    </row>
    <row r="98" spans="1:4">
      <c r="A98" s="35">
        <v>34700</v>
      </c>
      <c r="B98" s="125">
        <v>1.2459746839724062</v>
      </c>
      <c r="C98" s="125">
        <v>2.9815996996144012</v>
      </c>
      <c r="D98" s="125">
        <v>0.37218895964432619</v>
      </c>
    </row>
    <row r="99" spans="1:4">
      <c r="A99" s="35">
        <v>34731</v>
      </c>
      <c r="B99" s="125">
        <v>-2.7348974162899609E-3</v>
      </c>
      <c r="C99" s="125">
        <v>1.2057565150083605</v>
      </c>
      <c r="D99" s="125">
        <v>1.1362908206972167</v>
      </c>
    </row>
    <row r="100" spans="1:4">
      <c r="A100" s="35">
        <v>34759</v>
      </c>
      <c r="B100" s="125">
        <v>-0.44928703867439523</v>
      </c>
      <c r="C100" s="125">
        <v>1.9768447347958906</v>
      </c>
      <c r="D100" s="125">
        <v>1.3720200827966211</v>
      </c>
    </row>
    <row r="101" spans="1:4">
      <c r="A101" s="35">
        <v>34790</v>
      </c>
      <c r="B101" s="125">
        <v>0.45733366524818297</v>
      </c>
      <c r="C101" s="125">
        <v>2.570564911927109</v>
      </c>
      <c r="D101" s="125">
        <v>0.98456836850142615</v>
      </c>
    </row>
    <row r="102" spans="1:4">
      <c r="A102" s="35">
        <v>34820</v>
      </c>
      <c r="B102" s="125">
        <v>2.1022534403281057E-2</v>
      </c>
      <c r="C102" s="125">
        <v>1.9527093746541935</v>
      </c>
      <c r="D102" s="125">
        <v>0.83470937966725334</v>
      </c>
    </row>
    <row r="103" spans="1:4">
      <c r="A103" s="35">
        <v>34851</v>
      </c>
      <c r="B103" s="125">
        <v>-0.20594414023488161</v>
      </c>
      <c r="C103" s="125">
        <v>1.2057962309878656</v>
      </c>
      <c r="D103" s="125">
        <v>0.80871399675033206</v>
      </c>
    </row>
    <row r="104" spans="1:4">
      <c r="A104" s="35">
        <v>34881</v>
      </c>
      <c r="B104" s="125">
        <v>0.40571082217619736</v>
      </c>
      <c r="C104" s="125">
        <v>0.6676755986134042</v>
      </c>
      <c r="D104" s="125">
        <v>0.57015365314905253</v>
      </c>
    </row>
    <row r="105" spans="1:4">
      <c r="A105" s="35">
        <v>34912</v>
      </c>
      <c r="B105" s="125">
        <v>-0.24234288956713756</v>
      </c>
      <c r="C105" s="125">
        <v>1.0700389105165131</v>
      </c>
      <c r="D105" s="125">
        <v>1.0377796675692608</v>
      </c>
    </row>
    <row r="106" spans="1:4">
      <c r="A106" s="35">
        <v>34943</v>
      </c>
      <c r="B106" s="125">
        <v>0.16443927148077631</v>
      </c>
      <c r="C106" s="125">
        <v>2.5089684137471258</v>
      </c>
      <c r="D106" s="125">
        <v>0.39147752537107561</v>
      </c>
    </row>
    <row r="107" spans="1:4">
      <c r="A107" s="35">
        <v>34973</v>
      </c>
      <c r="B107" s="125">
        <v>0.3399711937579486</v>
      </c>
      <c r="C107" s="125">
        <v>1.2518760357761005</v>
      </c>
      <c r="D107" s="125">
        <v>0.50906684857467965</v>
      </c>
    </row>
    <row r="108" spans="1:4">
      <c r="A108" s="35">
        <v>35004</v>
      </c>
      <c r="B108" s="125">
        <v>-0.22841424129760313</v>
      </c>
      <c r="C108" s="125">
        <v>1.5574398133708423</v>
      </c>
      <c r="D108" s="125">
        <v>1.2430630811216536</v>
      </c>
    </row>
    <row r="109" spans="1:4">
      <c r="A109" s="35">
        <v>35034</v>
      </c>
      <c r="B109" s="125">
        <v>0.10134957147684975</v>
      </c>
      <c r="C109" s="125">
        <v>1.7708174813430455</v>
      </c>
      <c r="D109" s="125">
        <v>0.52423156041443431</v>
      </c>
    </row>
    <row r="110" spans="1:4">
      <c r="A110" s="35">
        <v>35065</v>
      </c>
      <c r="B110" s="125">
        <v>0.29978835287611805</v>
      </c>
      <c r="C110" s="125">
        <v>2.3993039979065101</v>
      </c>
      <c r="D110" s="125">
        <v>1.2425292921526054</v>
      </c>
    </row>
    <row r="111" spans="1:4">
      <c r="A111" s="35">
        <v>35096</v>
      </c>
      <c r="B111" s="125">
        <v>-0.32496320104929977</v>
      </c>
      <c r="C111" s="125">
        <v>2.5455341971097889</v>
      </c>
      <c r="D111" s="125">
        <v>1.5337708932757987</v>
      </c>
    </row>
    <row r="112" spans="1:4">
      <c r="A112" s="35">
        <v>35125</v>
      </c>
      <c r="B112" s="125">
        <v>-0.53949383255778027</v>
      </c>
      <c r="C112" s="125">
        <v>2.8972561508305184</v>
      </c>
      <c r="D112" s="125">
        <v>1.3801600806879089</v>
      </c>
    </row>
    <row r="113" spans="1:4">
      <c r="A113" s="35">
        <v>35156</v>
      </c>
      <c r="B113" s="125">
        <v>1.5272369104257777E-3</v>
      </c>
      <c r="C113" s="125">
        <v>2.8402121195265417</v>
      </c>
      <c r="D113" s="125">
        <v>0.87125041578564044</v>
      </c>
    </row>
    <row r="114" spans="1:4">
      <c r="A114" s="35">
        <v>35186</v>
      </c>
      <c r="B114" s="125">
        <v>-8.9185089290744202E-2</v>
      </c>
      <c r="C114" s="125">
        <v>-0.27281290903625743</v>
      </c>
      <c r="D114" s="125">
        <v>0.72749748216194288</v>
      </c>
    </row>
    <row r="115" spans="1:4">
      <c r="A115" s="35">
        <v>35217</v>
      </c>
      <c r="B115" s="125">
        <v>2.5964867022221227E-3</v>
      </c>
      <c r="C115" s="125">
        <v>1.4929218086223051</v>
      </c>
      <c r="D115" s="125">
        <v>0.46547584386176233</v>
      </c>
    </row>
    <row r="116" spans="1:4">
      <c r="A116" s="35">
        <v>35247</v>
      </c>
      <c r="B116" s="125">
        <v>0.54219097585164189</v>
      </c>
      <c r="C116" s="125">
        <v>1.7391304348285397</v>
      </c>
      <c r="D116" s="125">
        <v>1.3740002357244041</v>
      </c>
    </row>
    <row r="117" spans="1:4">
      <c r="A117" s="35">
        <v>35278</v>
      </c>
      <c r="B117" s="125">
        <v>-7.7451703583442111E-2</v>
      </c>
      <c r="C117" s="125">
        <v>1.9746536987565122</v>
      </c>
      <c r="D117" s="125">
        <v>0.92434315096079356</v>
      </c>
    </row>
    <row r="118" spans="1:4">
      <c r="A118" s="35">
        <v>35309</v>
      </c>
      <c r="B118" s="125">
        <v>0.18157629987434198</v>
      </c>
      <c r="C118" s="125">
        <v>2.3843930635995658</v>
      </c>
      <c r="D118" s="125">
        <v>0.32412502660634779</v>
      </c>
    </row>
    <row r="119" spans="1:4">
      <c r="A119" s="35">
        <v>35339</v>
      </c>
      <c r="B119" s="125">
        <v>0.50408856813257685</v>
      </c>
      <c r="C119" s="125">
        <v>1.5525758645416055</v>
      </c>
      <c r="D119" s="125">
        <v>0.73455444018417637</v>
      </c>
    </row>
    <row r="120" spans="1:4">
      <c r="A120" s="35">
        <v>35370</v>
      </c>
      <c r="B120" s="125">
        <v>-0.15531187091498699</v>
      </c>
      <c r="C120" s="125">
        <v>2.2237665044706034</v>
      </c>
      <c r="D120" s="125">
        <v>0.46797467096282297</v>
      </c>
    </row>
    <row r="121" spans="1:4">
      <c r="A121" s="35">
        <v>35400</v>
      </c>
      <c r="B121" s="125">
        <v>-0.28512952007930803</v>
      </c>
      <c r="C121" s="125">
        <v>1.2916383412932664</v>
      </c>
      <c r="D121" s="125">
        <v>1.2055559884056377</v>
      </c>
    </row>
    <row r="122" spans="1:4">
      <c r="A122" s="35">
        <v>35431</v>
      </c>
      <c r="B122" s="125">
        <v>0.46705916768909894</v>
      </c>
      <c r="C122" s="125">
        <v>6.4429530200838636</v>
      </c>
      <c r="D122" s="125">
        <v>0.48111780852633235</v>
      </c>
    </row>
    <row r="123" spans="1:4">
      <c r="A123" s="35">
        <v>35462</v>
      </c>
      <c r="B123" s="125">
        <v>0.38450928399527129</v>
      </c>
      <c r="C123" s="125">
        <v>3.4678436318273498</v>
      </c>
      <c r="D123" s="125">
        <v>8.8932652714057703E-2</v>
      </c>
    </row>
    <row r="124" spans="1:4">
      <c r="A124" s="35">
        <v>35490</v>
      </c>
      <c r="B124" s="125">
        <v>-0.4929584578597046</v>
      </c>
      <c r="C124" s="125">
        <v>1.4625228519081102</v>
      </c>
      <c r="D124" s="125">
        <v>1.2740213701055936</v>
      </c>
    </row>
    <row r="125" spans="1:4">
      <c r="A125" s="35">
        <v>35521</v>
      </c>
      <c r="B125" s="125">
        <v>-0.33050875724935924</v>
      </c>
      <c r="C125" s="125">
        <v>2.0420420420325103</v>
      </c>
      <c r="D125" s="125">
        <v>0.38724918949968323</v>
      </c>
    </row>
    <row r="126" spans="1:4">
      <c r="A126" s="35">
        <v>35551</v>
      </c>
      <c r="B126" s="125">
        <v>-8.2979133824223617E-2</v>
      </c>
      <c r="C126" s="125">
        <v>1.5303119482234839</v>
      </c>
      <c r="D126" s="125">
        <v>0.75511487436932256</v>
      </c>
    </row>
    <row r="127" spans="1:4">
      <c r="A127" s="35">
        <v>35582</v>
      </c>
      <c r="B127" s="125">
        <v>0.22769560810642631</v>
      </c>
      <c r="C127" s="125">
        <v>1.3913043478152476</v>
      </c>
      <c r="D127" s="125">
        <v>1.0861855266603992</v>
      </c>
    </row>
    <row r="128" spans="1:4">
      <c r="A128" s="35">
        <v>35612</v>
      </c>
      <c r="B128" s="125">
        <v>0.22221756357307942</v>
      </c>
      <c r="C128" s="125">
        <v>2.0583190394706463</v>
      </c>
      <c r="D128" s="125">
        <v>0.8287057781139584</v>
      </c>
    </row>
    <row r="129" spans="1:4">
      <c r="A129" s="35">
        <v>35643</v>
      </c>
      <c r="B129" s="125">
        <v>0.16456432599145643</v>
      </c>
      <c r="C129" s="125">
        <v>1.3445378151154319</v>
      </c>
      <c r="D129" s="125">
        <v>0.22674710833787692</v>
      </c>
    </row>
    <row r="130" spans="1:4">
      <c r="A130" s="35">
        <v>35674</v>
      </c>
      <c r="B130" s="125">
        <v>-4.7886333228097655E-2</v>
      </c>
      <c r="C130" s="125">
        <v>2.3217247097492733</v>
      </c>
      <c r="D130" s="125">
        <v>0.29247747454843598</v>
      </c>
    </row>
    <row r="131" spans="1:4">
      <c r="A131" s="35">
        <v>35704</v>
      </c>
      <c r="B131" s="125">
        <v>-0.15665671039112317</v>
      </c>
      <c r="C131" s="125">
        <v>1.8368449486682925</v>
      </c>
      <c r="D131" s="125">
        <v>0.15152129121289715</v>
      </c>
    </row>
    <row r="132" spans="1:4">
      <c r="A132" s="35">
        <v>35735</v>
      </c>
      <c r="B132" s="125">
        <v>-0.19326377936768058</v>
      </c>
      <c r="C132" s="125">
        <v>1.3793103448447752</v>
      </c>
      <c r="D132" s="125">
        <v>7.7647950771875252E-2</v>
      </c>
    </row>
    <row r="133" spans="1:4">
      <c r="A133" s="35">
        <v>35765</v>
      </c>
      <c r="B133" s="125">
        <v>0.17038816449932437</v>
      </c>
      <c r="C133" s="125">
        <v>1.8838304552772023</v>
      </c>
      <c r="D133" s="125">
        <v>0.63798851222711672</v>
      </c>
    </row>
    <row r="134" spans="1:4">
      <c r="A134" s="35">
        <v>35796</v>
      </c>
      <c r="B134" s="125">
        <v>0.62858464423170002</v>
      </c>
      <c r="C134" s="125">
        <v>4.006163328182244</v>
      </c>
      <c r="D134" s="125">
        <v>0.90630862508032095</v>
      </c>
    </row>
    <row r="135" spans="1:4">
      <c r="A135" s="35">
        <v>35827</v>
      </c>
      <c r="B135" s="125">
        <v>0.34867753372478383</v>
      </c>
      <c r="C135" s="125">
        <v>4.5432098765801454</v>
      </c>
      <c r="D135" s="125">
        <v>1.2345973404546129</v>
      </c>
    </row>
    <row r="136" spans="1:4">
      <c r="A136" s="35">
        <v>35855</v>
      </c>
      <c r="B136" s="125">
        <v>-0.12561805994080188</v>
      </c>
      <c r="C136" s="125">
        <v>2.7397260273804402</v>
      </c>
      <c r="D136" s="125">
        <v>1.3188383427244821</v>
      </c>
    </row>
    <row r="137" spans="1:4">
      <c r="A137" s="35">
        <v>35886</v>
      </c>
      <c r="B137" s="125">
        <v>1.1281008904373557E-2</v>
      </c>
      <c r="C137" s="125">
        <v>4.3678160919367714</v>
      </c>
      <c r="D137" s="125">
        <v>0.61110896673650661</v>
      </c>
    </row>
    <row r="138" spans="1:4">
      <c r="A138" s="35">
        <v>35916</v>
      </c>
      <c r="B138" s="125">
        <v>-7.2219077547663879E-2</v>
      </c>
      <c r="C138" s="125">
        <v>1.7621145374497216</v>
      </c>
      <c r="D138" s="125">
        <v>0.59346304607192923</v>
      </c>
    </row>
    <row r="139" spans="1:4">
      <c r="A139" s="35">
        <v>35947</v>
      </c>
      <c r="B139" s="125">
        <v>0.19090718436061138</v>
      </c>
      <c r="C139" s="125">
        <v>2.9004329004353124</v>
      </c>
      <c r="D139" s="125">
        <v>0.53038311549362671</v>
      </c>
    </row>
    <row r="140" spans="1:4">
      <c r="A140" s="35">
        <v>35977</v>
      </c>
      <c r="B140" s="125">
        <v>0.312544570435902</v>
      </c>
      <c r="C140" s="125">
        <v>0.79932688264290341</v>
      </c>
      <c r="D140" s="125">
        <v>0.6280661974142232</v>
      </c>
    </row>
    <row r="141" spans="1:4">
      <c r="A141" s="35">
        <v>36008</v>
      </c>
      <c r="B141" s="125">
        <v>2.0191750023279553E-2</v>
      </c>
      <c r="C141" s="125">
        <v>1.2938230383850335</v>
      </c>
      <c r="D141" s="125">
        <v>0.2644391149043912</v>
      </c>
    </row>
    <row r="142" spans="1:4">
      <c r="A142" s="35">
        <v>36039</v>
      </c>
      <c r="B142" s="125">
        <v>-3.0925798128977888E-2</v>
      </c>
      <c r="C142" s="125">
        <v>5.0679851668909537</v>
      </c>
      <c r="D142" s="125">
        <v>-0.53797968158380005</v>
      </c>
    </row>
    <row r="143" spans="1:4">
      <c r="A143" s="35">
        <v>36069</v>
      </c>
      <c r="B143" s="125">
        <v>-0.36584342858779761</v>
      </c>
      <c r="C143" s="125">
        <v>6.4705882352855681</v>
      </c>
      <c r="D143" s="125">
        <v>-0.33486680512498923</v>
      </c>
    </row>
    <row r="144" spans="1:4">
      <c r="A144" s="35">
        <v>36100</v>
      </c>
      <c r="B144" s="125">
        <v>-0.23744647802783625</v>
      </c>
      <c r="C144" s="125">
        <v>2.0626151012578475</v>
      </c>
      <c r="D144" s="125">
        <v>3.0412410757807429E-2</v>
      </c>
    </row>
    <row r="145" spans="1:4">
      <c r="A145" s="35">
        <v>36130</v>
      </c>
      <c r="B145" s="125">
        <v>-1.3544205776416796E-2</v>
      </c>
      <c r="C145" s="125">
        <v>0.75784915196408509</v>
      </c>
      <c r="D145" s="125">
        <v>0.62005319406510662</v>
      </c>
    </row>
    <row r="146" spans="1:4">
      <c r="A146" s="35">
        <v>36161</v>
      </c>
      <c r="B146" s="125">
        <v>0.47141456071715382</v>
      </c>
      <c r="C146" s="125">
        <v>3.1876790830714707</v>
      </c>
      <c r="D146" s="125">
        <v>1.4019777455942517E-2</v>
      </c>
    </row>
    <row r="147" spans="1:4">
      <c r="A147" s="35">
        <v>36192</v>
      </c>
      <c r="B147" s="125">
        <v>-0.16064233987043153</v>
      </c>
      <c r="C147" s="125">
        <v>2.6726830961500969</v>
      </c>
      <c r="D147" s="125">
        <v>0.3149526682034276</v>
      </c>
    </row>
    <row r="148" spans="1:4">
      <c r="A148" s="35">
        <v>36220</v>
      </c>
      <c r="B148" s="125">
        <v>-0.7508157404505611</v>
      </c>
      <c r="C148" s="125">
        <v>13.488843813394258</v>
      </c>
      <c r="D148" s="125">
        <v>0.61209611710286715</v>
      </c>
    </row>
    <row r="149" spans="1:4">
      <c r="A149" s="35">
        <v>36251</v>
      </c>
      <c r="B149" s="125">
        <v>-9.7932519613908031E-2</v>
      </c>
      <c r="C149" s="125">
        <v>5.5406613047213726</v>
      </c>
      <c r="D149" s="125">
        <v>0.58968328090585054</v>
      </c>
    </row>
    <row r="150" spans="1:4">
      <c r="A150" s="35">
        <v>36281</v>
      </c>
      <c r="B150" s="125">
        <v>-0.49235735618567977</v>
      </c>
      <c r="C150" s="125">
        <v>0.87496471919139562</v>
      </c>
      <c r="D150" s="125">
        <v>0.47116932199964268</v>
      </c>
    </row>
    <row r="151" spans="1:4">
      <c r="A151" s="35">
        <v>36312</v>
      </c>
      <c r="B151" s="125">
        <v>-6.0738934905213426E-3</v>
      </c>
      <c r="C151" s="125">
        <v>1.7907106883019663</v>
      </c>
      <c r="D151" s="125">
        <v>0.1796088829770115</v>
      </c>
    </row>
    <row r="152" spans="1:4">
      <c r="A152" s="35">
        <v>36342</v>
      </c>
      <c r="B152" s="125">
        <v>0.18586827005004913</v>
      </c>
      <c r="C152" s="125">
        <v>3.0511269928507057</v>
      </c>
      <c r="D152" s="125">
        <v>0.26323532837237984</v>
      </c>
    </row>
    <row r="153" spans="1:4">
      <c r="A153" s="35">
        <v>36373</v>
      </c>
      <c r="B153" s="125">
        <v>-0.37642467364172871</v>
      </c>
      <c r="C153" s="125">
        <v>0.53347559349294915</v>
      </c>
      <c r="D153" s="125">
        <v>0.17110172517902367</v>
      </c>
    </row>
    <row r="154" spans="1:4">
      <c r="A154" s="35">
        <v>36404</v>
      </c>
      <c r="B154" s="125">
        <v>-0.19922992496416159</v>
      </c>
      <c r="C154" s="125">
        <v>1.75112762003653</v>
      </c>
      <c r="D154" s="125">
        <v>0.45997714330212602</v>
      </c>
    </row>
    <row r="155" spans="1:4">
      <c r="A155" s="35">
        <v>36434</v>
      </c>
      <c r="B155" s="125">
        <v>-1.56419190901258E-2</v>
      </c>
      <c r="C155" s="125">
        <v>4.1720990873647334</v>
      </c>
      <c r="D155" s="125">
        <v>-0.12076916597881793</v>
      </c>
    </row>
    <row r="156" spans="1:4">
      <c r="A156" s="35">
        <v>36465</v>
      </c>
      <c r="B156" s="125">
        <v>-0.31608303503209978</v>
      </c>
      <c r="C156" s="125">
        <v>6.3829787234056079</v>
      </c>
      <c r="D156" s="125">
        <v>0.27737696758038943</v>
      </c>
    </row>
    <row r="157" spans="1:4">
      <c r="A157" s="35">
        <v>36495</v>
      </c>
      <c r="B157" s="125">
        <v>-6.218919806316725E-2</v>
      </c>
      <c r="C157" s="125">
        <v>5.5764705882469734</v>
      </c>
      <c r="D157" s="125">
        <v>0.43450466706624891</v>
      </c>
    </row>
    <row r="158" spans="1:4">
      <c r="A158" s="35">
        <v>36526</v>
      </c>
      <c r="B158" s="125">
        <v>0.84523431382106384</v>
      </c>
      <c r="C158" s="126">
        <v>14.334744818357104</v>
      </c>
      <c r="D158" s="125">
        <v>6.9305023880339434E-2</v>
      </c>
    </row>
    <row r="159" spans="1:4">
      <c r="A159" s="35">
        <v>36557</v>
      </c>
      <c r="B159" s="125">
        <v>4.0957371276961752E-3</v>
      </c>
      <c r="C159" s="125">
        <v>10.03469650304174</v>
      </c>
      <c r="D159" s="125">
        <v>0.48012972170885515</v>
      </c>
    </row>
    <row r="160" spans="1:4">
      <c r="A160" s="35">
        <v>36586</v>
      </c>
      <c r="B160" s="125">
        <v>-0.52834924021990526</v>
      </c>
      <c r="C160" s="125">
        <v>7.5642161204791281</v>
      </c>
      <c r="D160" s="125">
        <v>0.5412575550512555</v>
      </c>
    </row>
    <row r="161" spans="1:4">
      <c r="A161" s="35">
        <v>36617</v>
      </c>
      <c r="B161" s="125">
        <v>-0.11244263440134405</v>
      </c>
      <c r="C161" s="125">
        <v>10.210803689050007</v>
      </c>
      <c r="D161" s="125">
        <v>0.51159649391239181</v>
      </c>
    </row>
    <row r="162" spans="1:4">
      <c r="A162" s="35">
        <v>36647</v>
      </c>
      <c r="B162" s="125">
        <v>-0.38869855346471693</v>
      </c>
      <c r="C162" s="125">
        <v>5.1404662283425218</v>
      </c>
      <c r="D162" s="125">
        <v>1.6761061969483571E-2</v>
      </c>
    </row>
    <row r="163" spans="1:4">
      <c r="A163" s="35">
        <v>36678</v>
      </c>
      <c r="B163" s="125">
        <v>-0.1848885826784108</v>
      </c>
      <c r="C163" s="125">
        <v>5.3155201819142794</v>
      </c>
      <c r="D163" s="125">
        <v>6.4285819321785453E-2</v>
      </c>
    </row>
    <row r="164" spans="1:4">
      <c r="A164" s="35">
        <v>36708</v>
      </c>
      <c r="B164" s="125">
        <v>0.43431021214026533</v>
      </c>
      <c r="C164" s="125">
        <v>2.3724696356315356</v>
      </c>
      <c r="D164" s="125">
        <v>0.51632169555444474</v>
      </c>
    </row>
    <row r="165" spans="1:4">
      <c r="A165" s="35">
        <v>36739</v>
      </c>
      <c r="B165" s="125">
        <v>-0.21514744451645029</v>
      </c>
      <c r="C165" s="125">
        <v>1.3604366052305528</v>
      </c>
      <c r="D165" s="125">
        <v>0.46806245991279916</v>
      </c>
    </row>
    <row r="166" spans="1:4">
      <c r="A166" s="35">
        <v>36770</v>
      </c>
      <c r="B166" s="125">
        <v>-0.15356112511819564</v>
      </c>
      <c r="C166" s="125">
        <v>3.6805826505512229</v>
      </c>
      <c r="D166" s="125">
        <v>0.5560609433874486</v>
      </c>
    </row>
    <row r="167" spans="1:4">
      <c r="A167" s="35">
        <v>36800</v>
      </c>
      <c r="B167" s="125">
        <v>0.17920234870536511</v>
      </c>
      <c r="C167" s="125">
        <v>2.6969392875054732</v>
      </c>
      <c r="D167" s="125">
        <v>0.23266678190565493</v>
      </c>
    </row>
    <row r="168" spans="1:4">
      <c r="A168" s="35">
        <v>36831</v>
      </c>
      <c r="B168" s="125">
        <v>-0.49157328432716252</v>
      </c>
      <c r="C168" s="125">
        <v>2.1619640893989933</v>
      </c>
      <c r="D168" s="125">
        <v>6.3812989207190363E-2</v>
      </c>
    </row>
    <row r="169" spans="1:4">
      <c r="A169" s="35">
        <v>36861</v>
      </c>
      <c r="B169" s="125">
        <v>-0.11179171593638237</v>
      </c>
      <c r="C169" s="125">
        <v>2.4629363940793958</v>
      </c>
      <c r="D169" s="125">
        <v>0.15426964202489568</v>
      </c>
    </row>
    <row r="170" spans="1:4">
      <c r="A170" s="35">
        <v>36892</v>
      </c>
      <c r="B170" s="125">
        <v>8.0426361091556764E-2</v>
      </c>
      <c r="C170" s="125">
        <v>6.9661610268400453</v>
      </c>
      <c r="D170" s="125">
        <v>0.18768272589531065</v>
      </c>
    </row>
    <row r="171" spans="1:4">
      <c r="A171" s="35">
        <v>36923</v>
      </c>
      <c r="B171" s="125">
        <v>-0.2277900482296924</v>
      </c>
      <c r="C171" s="125">
        <v>2.9126213592159722</v>
      </c>
      <c r="D171" s="125">
        <v>0.24536398994572384</v>
      </c>
    </row>
    <row r="172" spans="1:4">
      <c r="A172" s="35">
        <v>36951</v>
      </c>
      <c r="B172" s="125">
        <v>0.1905334004543402</v>
      </c>
      <c r="C172" s="125">
        <v>2.1941912232396055</v>
      </c>
      <c r="D172" s="125">
        <v>0.50790979026027472</v>
      </c>
    </row>
    <row r="173" spans="1:4">
      <c r="A173" s="35">
        <v>36982</v>
      </c>
      <c r="B173" s="125">
        <v>0.66844874628124717</v>
      </c>
      <c r="C173" s="125">
        <v>1.7218130899226747</v>
      </c>
      <c r="D173" s="125">
        <v>-0.41633224132762159</v>
      </c>
    </row>
    <row r="174" spans="1:4">
      <c r="A174" s="35">
        <v>37012</v>
      </c>
      <c r="B174" s="125">
        <v>6.4717032847760869E-2</v>
      </c>
      <c r="C174" s="125">
        <v>0.16314877128877914</v>
      </c>
      <c r="D174" s="125">
        <v>2.4274590206196933E-2</v>
      </c>
    </row>
    <row r="175" spans="1:4">
      <c r="A175" s="35">
        <v>37043</v>
      </c>
      <c r="B175" s="125">
        <v>-0.72127702247725134</v>
      </c>
      <c r="C175" s="125">
        <v>0.47846889952152249</v>
      </c>
      <c r="D175" s="125">
        <v>-5.7432712780869366E-2</v>
      </c>
    </row>
    <row r="176" spans="1:4">
      <c r="A176" s="35">
        <v>37073</v>
      </c>
      <c r="B176" s="125">
        <v>-0.32707629802996019</v>
      </c>
      <c r="C176" s="125">
        <v>0.24316109422304333</v>
      </c>
      <c r="D176" s="125">
        <v>0.17274946178693629</v>
      </c>
    </row>
    <row r="177" spans="1:4">
      <c r="A177" s="35">
        <v>37104</v>
      </c>
      <c r="B177" s="125">
        <v>-0.35765213982382749</v>
      </c>
      <c r="C177" s="125">
        <v>0.43460683242610987</v>
      </c>
      <c r="D177" s="125">
        <v>-0.30297980257969481</v>
      </c>
    </row>
    <row r="178" spans="1:4">
      <c r="A178" s="35">
        <v>37135</v>
      </c>
      <c r="B178" s="125">
        <v>-7.5710878815837823E-2</v>
      </c>
      <c r="C178" s="125">
        <v>2.0428700815076972</v>
      </c>
      <c r="D178" s="125">
        <v>6.2758078453173383E-2</v>
      </c>
    </row>
    <row r="179" spans="1:4">
      <c r="A179" s="35">
        <v>37165</v>
      </c>
      <c r="B179" s="125">
        <v>-0.44116602264369087</v>
      </c>
      <c r="C179" s="125">
        <v>1.1735700197306853</v>
      </c>
      <c r="D179" s="125">
        <v>3.7476547118009407E-2</v>
      </c>
    </row>
    <row r="180" spans="1:4">
      <c r="A180" s="35">
        <v>37196</v>
      </c>
      <c r="B180" s="125">
        <v>-0.32796075922809642</v>
      </c>
      <c r="C180" s="125">
        <v>1.598596354422277</v>
      </c>
      <c r="D180" s="125">
        <v>-0.4928659232820376</v>
      </c>
    </row>
    <row r="181" spans="1:4">
      <c r="A181" s="35">
        <v>37226</v>
      </c>
      <c r="B181" s="125">
        <v>-7.6032863688757502E-2</v>
      </c>
      <c r="C181" s="125">
        <v>0.67159167226500394</v>
      </c>
      <c r="D181" s="125">
        <v>-9.1490881144551395E-2</v>
      </c>
    </row>
    <row r="182" spans="1:4">
      <c r="A182" s="35">
        <v>37257</v>
      </c>
      <c r="B182" s="125">
        <v>2.2926109627696034</v>
      </c>
      <c r="C182" s="125">
        <v>1.8050128657126407</v>
      </c>
      <c r="D182" s="125">
        <v>-0.51992604797314046</v>
      </c>
    </row>
    <row r="183" spans="1:4">
      <c r="A183" s="35">
        <v>37288</v>
      </c>
      <c r="B183" s="125">
        <v>3.1404794719919193</v>
      </c>
      <c r="C183" s="125">
        <v>1.0671759155251204</v>
      </c>
      <c r="D183" s="125">
        <v>-3.9322111992101672E-2</v>
      </c>
    </row>
    <row r="184" spans="1:4">
      <c r="A184" s="35">
        <v>37316</v>
      </c>
      <c r="B184" s="125">
        <v>3.9554809387163603</v>
      </c>
      <c r="C184" s="125">
        <v>1.1225964210326511</v>
      </c>
      <c r="D184" s="125">
        <v>0.5384133180609485</v>
      </c>
    </row>
    <row r="185" spans="1:4">
      <c r="A185" s="35">
        <v>37347</v>
      </c>
      <c r="B185" s="125">
        <v>10.388640053200859</v>
      </c>
      <c r="C185" s="125">
        <v>1.4957499816804498</v>
      </c>
      <c r="D185" s="125">
        <v>0.72931805531413207</v>
      </c>
    </row>
    <row r="186" spans="1:4">
      <c r="A186" s="35">
        <v>37377</v>
      </c>
      <c r="B186" s="125">
        <v>4.010744457674198</v>
      </c>
      <c r="C186" s="125">
        <v>0.48912994432146473</v>
      </c>
      <c r="D186" s="125">
        <v>0.138820487362179</v>
      </c>
    </row>
    <row r="187" spans="1:4">
      <c r="A187" s="35">
        <v>37408</v>
      </c>
      <c r="B187" s="125">
        <v>3.6220230997240366</v>
      </c>
      <c r="C187" s="125">
        <v>0.38167596159155437</v>
      </c>
      <c r="D187" s="125">
        <v>-0.22727978471365207</v>
      </c>
    </row>
    <row r="188" spans="1:4">
      <c r="A188" s="35">
        <v>37438</v>
      </c>
      <c r="B188" s="125">
        <v>3.1886526315097141</v>
      </c>
      <c r="C188" s="125">
        <v>-6.6203836239453473E-2</v>
      </c>
      <c r="D188" s="125">
        <v>3.4308970843155429E-2</v>
      </c>
    </row>
    <row r="189" spans="1:4">
      <c r="A189" s="35">
        <v>37469</v>
      </c>
      <c r="B189" s="125">
        <v>2.3419651477349701</v>
      </c>
      <c r="C189" s="125">
        <v>0.43687668976455374</v>
      </c>
      <c r="D189" s="125">
        <v>0.10089298253592727</v>
      </c>
    </row>
    <row r="190" spans="1:4">
      <c r="A190" s="35">
        <v>37500</v>
      </c>
      <c r="B190" s="125">
        <v>1.3507623237408728</v>
      </c>
      <c r="C190" s="125">
        <v>0.57670024066456271</v>
      </c>
      <c r="D190" s="125">
        <v>0.47355434792573092</v>
      </c>
    </row>
    <row r="191" spans="1:4">
      <c r="A191" s="35">
        <v>37530</v>
      </c>
      <c r="B191" s="125">
        <v>0.21856832372071366</v>
      </c>
      <c r="C191" s="125">
        <v>0.6451784432401686</v>
      </c>
      <c r="D191" s="125">
        <v>0.71796226672800056</v>
      </c>
    </row>
    <row r="192" spans="1:4">
      <c r="A192" s="35">
        <v>37561</v>
      </c>
      <c r="B192" s="125">
        <v>0.50913594021559927</v>
      </c>
      <c r="C192" s="125">
        <v>0.69475630695312596</v>
      </c>
      <c r="D192" s="125">
        <v>-0.39937183271706589</v>
      </c>
    </row>
    <row r="193" spans="1:4">
      <c r="A193" s="35">
        <v>37591</v>
      </c>
      <c r="B193" s="125">
        <v>0.18725221103994549</v>
      </c>
      <c r="C193" s="125">
        <v>0.34366965738941158</v>
      </c>
      <c r="D193" s="125">
        <v>-3.2546761827301207E-2</v>
      </c>
    </row>
    <row r="194" spans="1:4">
      <c r="A194" s="35">
        <v>37622</v>
      </c>
      <c r="B194" s="125">
        <v>1.3192740644234258</v>
      </c>
      <c r="C194" s="125">
        <v>2.4863395121398568</v>
      </c>
      <c r="D194" s="125">
        <v>0.23142004611824696</v>
      </c>
    </row>
    <row r="195" spans="1:4">
      <c r="A195" s="35">
        <v>37653</v>
      </c>
      <c r="B195" s="125">
        <v>0.56602413113493455</v>
      </c>
      <c r="C195" s="125">
        <v>0.76445578231314482</v>
      </c>
      <c r="D195" s="125">
        <v>0.4688248389247418</v>
      </c>
    </row>
    <row r="196" spans="1:4">
      <c r="A196" s="35">
        <v>37681</v>
      </c>
      <c r="B196" s="125">
        <v>0.58375058255559775</v>
      </c>
      <c r="C196" s="125">
        <v>0.56371783727822145</v>
      </c>
      <c r="D196" s="125">
        <v>1.1177801326511361</v>
      </c>
    </row>
    <row r="197" spans="1:4">
      <c r="A197" s="35">
        <v>37712</v>
      </c>
      <c r="B197" s="125">
        <v>5.5244352304528732E-2</v>
      </c>
      <c r="C197" s="125">
        <v>0.97258469207370801</v>
      </c>
      <c r="D197" s="125">
        <v>-5.0856945283073163E-2</v>
      </c>
    </row>
    <row r="198" spans="1:4">
      <c r="A198" s="35">
        <v>37742</v>
      </c>
      <c r="B198" s="125">
        <v>-0.38352846184900313</v>
      </c>
      <c r="C198" s="125">
        <v>0.17701909811940197</v>
      </c>
      <c r="D198" s="125">
        <v>-3.2025108920108458E-2</v>
      </c>
    </row>
    <row r="199" spans="1:4">
      <c r="A199" s="35">
        <v>37773</v>
      </c>
      <c r="B199" s="125">
        <v>-8.5672566899108737E-2</v>
      </c>
      <c r="C199" s="125">
        <v>-0.20823136081180582</v>
      </c>
      <c r="D199" s="125">
        <v>-0.4731294337662284</v>
      </c>
    </row>
    <row r="200" spans="1:4">
      <c r="A200" s="35">
        <v>37803</v>
      </c>
      <c r="B200" s="125">
        <v>0.44408986183706034</v>
      </c>
      <c r="C200" s="125">
        <v>3.3253524881948771E-2</v>
      </c>
      <c r="D200" s="125">
        <v>-0.14921708817979829</v>
      </c>
    </row>
    <row r="201" spans="1:4">
      <c r="A201" s="35">
        <v>37834</v>
      </c>
      <c r="B201" s="125">
        <v>2.4348130761331355E-2</v>
      </c>
      <c r="C201" s="125">
        <v>6.1498570569606947E-2</v>
      </c>
      <c r="D201" s="125">
        <v>1.3455964573205748E-2</v>
      </c>
    </row>
    <row r="202" spans="1:4">
      <c r="A202" s="35">
        <v>37865</v>
      </c>
      <c r="B202" s="125">
        <v>3.9630295357029333E-2</v>
      </c>
      <c r="C202" s="125">
        <v>0.79068454012436451</v>
      </c>
      <c r="D202" s="125">
        <v>0.55859831992981501</v>
      </c>
    </row>
    <row r="203" spans="1:4">
      <c r="A203" s="35">
        <v>37895</v>
      </c>
      <c r="B203" s="125">
        <v>0.58947112288834091</v>
      </c>
      <c r="C203" s="125">
        <v>2.4721063944799226E-3</v>
      </c>
      <c r="D203" s="125">
        <v>4.9032117409320009E-2</v>
      </c>
    </row>
    <row r="204" spans="1:4">
      <c r="A204" s="35">
        <v>37926</v>
      </c>
      <c r="B204" s="125">
        <v>0.24661967322892053</v>
      </c>
      <c r="C204" s="125">
        <v>0.33372611387196827</v>
      </c>
      <c r="D204" s="125">
        <v>0.16768450045621108</v>
      </c>
    </row>
    <row r="205" spans="1:4">
      <c r="A205" s="35">
        <v>37956</v>
      </c>
      <c r="B205" s="125">
        <v>0.21231859855010971</v>
      </c>
      <c r="C205" s="125">
        <v>-4.1063714464528722E-2</v>
      </c>
      <c r="D205" s="125">
        <v>0.5639507887325701</v>
      </c>
    </row>
    <row r="206" spans="1:4">
      <c r="A206" s="35">
        <v>37987</v>
      </c>
      <c r="B206" s="125">
        <v>0.42036054395799827</v>
      </c>
      <c r="C206" s="125">
        <v>0.40998422505522658</v>
      </c>
      <c r="D206" s="125">
        <v>0.53744744109993636</v>
      </c>
    </row>
    <row r="207" spans="1:4">
      <c r="A207" s="35">
        <v>38018</v>
      </c>
      <c r="B207" s="125">
        <v>0.10059288393073906</v>
      </c>
      <c r="C207" s="125">
        <v>0.68569932329782812</v>
      </c>
      <c r="D207" s="125">
        <v>1.086084948364463</v>
      </c>
    </row>
    <row r="208" spans="1:4">
      <c r="A208" s="35">
        <v>38047</v>
      </c>
      <c r="B208" s="125">
        <v>0.59331057661549114</v>
      </c>
      <c r="C208" s="125">
        <v>0.69890856488454833</v>
      </c>
      <c r="D208" s="125">
        <v>0.46044853543323327</v>
      </c>
    </row>
    <row r="209" spans="1:4">
      <c r="A209" s="35">
        <v>38078</v>
      </c>
      <c r="B209" s="125">
        <v>0.85799954987331173</v>
      </c>
      <c r="C209" s="125">
        <v>0.6528984980883612</v>
      </c>
      <c r="D209" s="125">
        <v>-2.2770075141820278E-2</v>
      </c>
    </row>
    <row r="210" spans="1:4">
      <c r="A210" s="35">
        <v>38108</v>
      </c>
      <c r="B210" s="125">
        <v>0.73063212996180571</v>
      </c>
      <c r="C210" s="125">
        <v>-0.47547266633463092</v>
      </c>
      <c r="D210" s="125">
        <v>0.35384471714257071</v>
      </c>
    </row>
    <row r="211" spans="1:4">
      <c r="A211" s="35">
        <v>38139</v>
      </c>
      <c r="B211" s="125">
        <v>0.56597382513980943</v>
      </c>
      <c r="C211" s="125">
        <v>-0.30775427995993754</v>
      </c>
      <c r="D211" s="125">
        <v>0.5638070281415386</v>
      </c>
    </row>
    <row r="212" spans="1:4">
      <c r="A212" s="35">
        <v>38169</v>
      </c>
      <c r="B212" s="125">
        <v>0.46088974602032096</v>
      </c>
      <c r="C212" s="125">
        <v>-0.61579240845650585</v>
      </c>
      <c r="D212" s="125">
        <v>0.19310861236667698</v>
      </c>
    </row>
    <row r="213" spans="1:4">
      <c r="A213" s="35">
        <v>38200</v>
      </c>
      <c r="B213" s="125">
        <v>0.34348024139814193</v>
      </c>
      <c r="C213" s="125">
        <v>2.6833413287619123E-2</v>
      </c>
      <c r="D213" s="125">
        <v>-9.5406379314488809E-3</v>
      </c>
    </row>
    <row r="214" spans="1:4">
      <c r="A214" s="35">
        <v>38231</v>
      </c>
      <c r="B214" s="125">
        <v>0.62934401037628707</v>
      </c>
      <c r="C214" s="125">
        <v>0.22924220007480844</v>
      </c>
      <c r="D214" s="125">
        <v>1.6689712460782324E-2</v>
      </c>
    </row>
    <row r="215" spans="1:4">
      <c r="A215" s="35">
        <v>38261</v>
      </c>
      <c r="B215" s="125">
        <v>0.39578353932756549</v>
      </c>
      <c r="C215" s="125">
        <v>0.28062548664273823</v>
      </c>
      <c r="D215" s="125">
        <v>-2.3747088911307834E-2</v>
      </c>
    </row>
    <row r="216" spans="1:4">
      <c r="A216" s="35">
        <v>38292</v>
      </c>
      <c r="B216" s="125">
        <v>2.2327689544798801E-3</v>
      </c>
      <c r="C216" s="125">
        <v>0.41895148896793355</v>
      </c>
      <c r="D216" s="125">
        <v>0.28700814926558849</v>
      </c>
    </row>
    <row r="217" spans="1:4">
      <c r="A217" s="35">
        <v>38322</v>
      </c>
      <c r="B217" s="125">
        <v>0.83601375913147091</v>
      </c>
      <c r="C217" s="125">
        <v>-6.4432989686913356E-2</v>
      </c>
      <c r="D217" s="125">
        <v>-9.3554202060142089E-3</v>
      </c>
    </row>
    <row r="218" spans="1:4">
      <c r="A218" s="35">
        <v>38353</v>
      </c>
      <c r="B218" s="125">
        <v>1.4858719689567979</v>
      </c>
      <c r="C218" s="125">
        <v>0.24472768544658852</v>
      </c>
      <c r="D218" s="125">
        <v>0.10014950476120443</v>
      </c>
    </row>
    <row r="219" spans="1:4">
      <c r="A219" s="35">
        <v>38384</v>
      </c>
      <c r="B219" s="125">
        <v>0.94594207621809812</v>
      </c>
      <c r="C219" s="125">
        <v>0.27218451643540309</v>
      </c>
      <c r="D219" s="125">
        <v>-0.2346203515205425</v>
      </c>
    </row>
    <row r="220" spans="1:4">
      <c r="A220" s="35">
        <v>38412</v>
      </c>
      <c r="B220" s="125">
        <v>1.5457664667423154</v>
      </c>
      <c r="C220" s="125">
        <v>0.26337048468290103</v>
      </c>
      <c r="D220" s="125">
        <v>0.65019615340740078</v>
      </c>
    </row>
    <row r="221" spans="1:4">
      <c r="A221" s="35">
        <v>38443</v>
      </c>
      <c r="B221" s="125">
        <v>0.4903401917993655</v>
      </c>
      <c r="C221" s="125">
        <v>0.8373900365555853</v>
      </c>
      <c r="D221" s="125">
        <v>0.11882370202549453</v>
      </c>
    </row>
    <row r="222" spans="1:4">
      <c r="A222" s="35">
        <v>38473</v>
      </c>
      <c r="B222" s="125">
        <v>0.60073417181951694</v>
      </c>
      <c r="C222" s="125">
        <v>0.17511321440939476</v>
      </c>
      <c r="D222" s="125">
        <v>0.12633045900583006</v>
      </c>
    </row>
    <row r="223" spans="1:4">
      <c r="A223" s="35">
        <v>38504</v>
      </c>
      <c r="B223" s="125">
        <v>0.91585334240416039</v>
      </c>
      <c r="C223" s="125">
        <v>7.1073341698868475E-2</v>
      </c>
      <c r="D223" s="125">
        <v>0.26374222707112871</v>
      </c>
    </row>
    <row r="224" spans="1:4">
      <c r="A224" s="35">
        <v>38534</v>
      </c>
      <c r="B224" s="125">
        <v>1.0041634774490271</v>
      </c>
      <c r="C224" s="125">
        <v>-0.15570566747956649</v>
      </c>
      <c r="D224" s="125">
        <v>0.10461129309131678</v>
      </c>
    </row>
    <row r="225" spans="1:4">
      <c r="A225" s="35">
        <v>38565</v>
      </c>
      <c r="B225" s="125">
        <v>0.43686613099787053</v>
      </c>
      <c r="C225" s="125">
        <v>-0.14629846386743361</v>
      </c>
      <c r="D225" s="125">
        <v>-0.17960572361221949</v>
      </c>
    </row>
    <row r="226" spans="1:4">
      <c r="A226" s="35">
        <v>38596</v>
      </c>
      <c r="B226" s="125">
        <v>1.1629939639482112</v>
      </c>
      <c r="C226" s="125">
        <v>0.71662641596512699</v>
      </c>
      <c r="D226" s="125">
        <v>-9.4278560501193098E-2</v>
      </c>
    </row>
    <row r="227" spans="1:4">
      <c r="A227" s="35">
        <v>38626</v>
      </c>
      <c r="B227" s="125">
        <v>0.78140882293149527</v>
      </c>
      <c r="C227" s="125">
        <v>0.34994221227235833</v>
      </c>
      <c r="D227" s="125">
        <v>0.14478047363155611</v>
      </c>
    </row>
    <row r="228" spans="1:4">
      <c r="A228" s="35">
        <v>38657</v>
      </c>
      <c r="B228" s="125">
        <v>1.2063944326075493</v>
      </c>
      <c r="C228" s="125">
        <v>0.16816023586692097</v>
      </c>
      <c r="D228" s="125">
        <v>6.8044702462555229E-2</v>
      </c>
    </row>
    <row r="229" spans="1:4">
      <c r="A229" s="35">
        <v>38687</v>
      </c>
      <c r="B229" s="125">
        <v>1.1132855564372601</v>
      </c>
      <c r="C229" s="125">
        <v>0.29818115428652536</v>
      </c>
      <c r="D229" s="125">
        <v>0.4192250342993642</v>
      </c>
    </row>
    <row r="230" spans="1:4">
      <c r="A230" s="35">
        <v>38718</v>
      </c>
      <c r="B230" s="125">
        <v>1.2758471151761208</v>
      </c>
      <c r="C230" s="125">
        <v>0.47811487264401986</v>
      </c>
      <c r="D230" s="125">
        <v>0.4996088460282655</v>
      </c>
    </row>
    <row r="231" spans="1:4">
      <c r="A231" s="35">
        <v>38749</v>
      </c>
      <c r="B231" s="125">
        <v>0.39632529329045596</v>
      </c>
      <c r="C231" s="125">
        <v>0.7078076458318483</v>
      </c>
      <c r="D231" s="125">
        <v>0.54827770421594924</v>
      </c>
    </row>
    <row r="232" spans="1:4">
      <c r="A232" s="35">
        <v>38777</v>
      </c>
      <c r="B232" s="125">
        <v>1.2053652566914153</v>
      </c>
      <c r="C232" s="125">
        <v>0.65160566571329515</v>
      </c>
      <c r="D232" s="125">
        <v>0.45716263114159439</v>
      </c>
    </row>
    <row r="233" spans="1:4">
      <c r="A233" s="35">
        <v>38808</v>
      </c>
      <c r="B233" s="125">
        <v>0.97251388193826394</v>
      </c>
      <c r="C233" s="125">
        <v>6.8475220068697773E-2</v>
      </c>
      <c r="D233" s="125">
        <v>0.5100071907460757</v>
      </c>
    </row>
    <row r="234" spans="1:4">
      <c r="A234" s="35">
        <v>38838</v>
      </c>
      <c r="B234" s="125">
        <v>0.46799726339579184</v>
      </c>
      <c r="C234" s="125">
        <v>-0.1380120410300667</v>
      </c>
      <c r="D234" s="125">
        <v>-0.5279518461002497</v>
      </c>
    </row>
    <row r="235" spans="1:4">
      <c r="A235" s="35">
        <v>38869</v>
      </c>
      <c r="B235" s="125">
        <v>0.48422806752521641</v>
      </c>
      <c r="C235" s="125">
        <v>-0.22995568634929242</v>
      </c>
      <c r="D235" s="125">
        <v>-0.13253723758603897</v>
      </c>
    </row>
    <row r="236" spans="1:4">
      <c r="A236" s="35">
        <v>38899</v>
      </c>
      <c r="B236" s="125">
        <v>0.61707877678871537</v>
      </c>
      <c r="C236" s="125">
        <v>2.9739346009960421E-2</v>
      </c>
      <c r="D236" s="125">
        <v>-0.17044035636365473</v>
      </c>
    </row>
    <row r="237" spans="1:4">
      <c r="A237" s="35">
        <v>38930</v>
      </c>
      <c r="B237" s="125">
        <v>0.56251714457473678</v>
      </c>
      <c r="C237" s="125">
        <v>0.21463453756693784</v>
      </c>
      <c r="D237" s="125">
        <v>0.1393466753061734</v>
      </c>
    </row>
    <row r="238" spans="1:4">
      <c r="A238" s="35">
        <v>38961</v>
      </c>
      <c r="B238" s="125">
        <v>0.89935740286755106</v>
      </c>
      <c r="C238" s="125">
        <v>0.5728990792657207</v>
      </c>
      <c r="D238" s="125">
        <v>2.7368122249771254E-2</v>
      </c>
    </row>
    <row r="239" spans="1:4">
      <c r="A239" s="35">
        <v>38991</v>
      </c>
      <c r="B239" s="125">
        <v>0.85590829816899472</v>
      </c>
      <c r="C239" s="125">
        <v>0.34876955826754763</v>
      </c>
      <c r="D239" s="125">
        <v>4.3789419587514367E-2</v>
      </c>
    </row>
    <row r="240" spans="1:4">
      <c r="A240" s="35">
        <v>39022</v>
      </c>
      <c r="B240" s="125">
        <v>0.70766015886991607</v>
      </c>
      <c r="C240" s="125">
        <v>0.16548427315405956</v>
      </c>
      <c r="D240" s="125">
        <v>-0.28215516594490841</v>
      </c>
    </row>
    <row r="241" spans="1:4">
      <c r="A241" s="35">
        <v>39052</v>
      </c>
      <c r="B241" s="125">
        <v>0.98120276906907833</v>
      </c>
      <c r="C241" s="125">
        <v>-3.1816246681304339E-2</v>
      </c>
      <c r="D241" s="125">
        <v>2.5811766110783729E-2</v>
      </c>
    </row>
    <row r="242" spans="1:4">
      <c r="A242" s="35">
        <v>39083</v>
      </c>
      <c r="B242" s="125">
        <v>1.1442877027768139</v>
      </c>
      <c r="C242" s="125">
        <v>0.29688516339381188</v>
      </c>
      <c r="D242" s="125">
        <v>9.4278706570305459E-3</v>
      </c>
    </row>
    <row r="243" spans="1:4">
      <c r="A243" s="35">
        <v>39114</v>
      </c>
      <c r="B243" s="125">
        <v>0.30185381714222803</v>
      </c>
      <c r="C243" s="125">
        <v>6.7567580432936758E-2</v>
      </c>
      <c r="D243" s="125">
        <v>0.25946729960995008</v>
      </c>
    </row>
    <row r="244" spans="1:4">
      <c r="A244" s="35">
        <v>39142</v>
      </c>
      <c r="B244" s="125">
        <v>0.766404675378074</v>
      </c>
      <c r="C244" s="125">
        <v>9.5845164677310635E-2</v>
      </c>
      <c r="D244" s="125">
        <v>0.34883547033299767</v>
      </c>
    </row>
    <row r="245" spans="1:4">
      <c r="A245" s="35">
        <v>39173</v>
      </c>
      <c r="B245" s="125">
        <v>0.74422738269614985</v>
      </c>
      <c r="C245" s="125">
        <v>-9.4822793997084709E-3</v>
      </c>
      <c r="D245" s="125">
        <v>0.17820680019533519</v>
      </c>
    </row>
    <row r="246" spans="1:4">
      <c r="A246" s="35">
        <v>39203</v>
      </c>
      <c r="B246" s="125">
        <v>0.41744808853865223</v>
      </c>
      <c r="C246" s="125">
        <v>3.0129756156971332E-2</v>
      </c>
      <c r="D246" s="125">
        <v>0.49187162988000299</v>
      </c>
    </row>
    <row r="247" spans="1:4">
      <c r="A247" s="35">
        <v>39234</v>
      </c>
      <c r="B247" s="125">
        <v>0.44185065361141973</v>
      </c>
      <c r="C247" s="125">
        <v>0.3875070959283633</v>
      </c>
      <c r="D247" s="125">
        <v>0.46969206231790572</v>
      </c>
    </row>
    <row r="248" spans="1:4">
      <c r="A248" s="35">
        <v>39264</v>
      </c>
      <c r="B248" s="125">
        <v>0.49638000010798766</v>
      </c>
      <c r="C248" s="125">
        <v>0.41803763014556239</v>
      </c>
      <c r="D248" s="125">
        <v>0.47554522981307912</v>
      </c>
    </row>
    <row r="249" spans="1:4">
      <c r="A249" s="35">
        <v>39295</v>
      </c>
      <c r="B249" s="125">
        <v>0.58708372819658017</v>
      </c>
      <c r="C249" s="125">
        <v>7.2948089264412985E-2</v>
      </c>
      <c r="D249" s="125">
        <v>0.13690763804723449</v>
      </c>
    </row>
    <row r="250" spans="1:4">
      <c r="A250" s="35">
        <v>39326</v>
      </c>
      <c r="B250" s="125">
        <v>0.80146042475373047</v>
      </c>
      <c r="C250" s="125">
        <v>0.7101485510616623</v>
      </c>
      <c r="D250" s="125">
        <v>0.61250062438342745</v>
      </c>
    </row>
    <row r="251" spans="1:4">
      <c r="A251" s="35">
        <v>39356</v>
      </c>
      <c r="B251" s="125">
        <v>0.68276058660399208</v>
      </c>
      <c r="C251" s="125">
        <v>0.13471621571927717</v>
      </c>
      <c r="D251" s="125">
        <v>0.31401466940317313</v>
      </c>
    </row>
    <row r="252" spans="1:4">
      <c r="A252" s="35">
        <v>39387</v>
      </c>
      <c r="B252" s="125">
        <v>0.85326782526691236</v>
      </c>
      <c r="C252" s="125">
        <v>0.49747633965211424</v>
      </c>
      <c r="D252" s="125">
        <v>0.11100716674796729</v>
      </c>
    </row>
    <row r="253" spans="1:4">
      <c r="A253" s="35">
        <v>39417</v>
      </c>
      <c r="B253" s="125">
        <v>0.92755413950256216</v>
      </c>
      <c r="C253" s="125">
        <v>0.5716364420355502</v>
      </c>
      <c r="D253" s="125">
        <v>0.4531049376243157</v>
      </c>
    </row>
    <row r="254" spans="1:4">
      <c r="A254" s="35">
        <v>39448</v>
      </c>
      <c r="B254" s="125">
        <v>0.9309207771218686</v>
      </c>
      <c r="C254" s="125">
        <v>1.142126655242004</v>
      </c>
      <c r="D254" s="125">
        <v>0.22204623763744102</v>
      </c>
    </row>
    <row r="255" spans="1:4">
      <c r="A255" s="35">
        <v>39479</v>
      </c>
      <c r="B255" s="125">
        <v>0.4668531210621607</v>
      </c>
      <c r="C255" s="125">
        <v>0.94356540023279312</v>
      </c>
      <c r="D255" s="125">
        <v>0.90701825671073433</v>
      </c>
    </row>
    <row r="256" spans="1:4">
      <c r="A256" s="35">
        <v>39508</v>
      </c>
      <c r="B256" s="125">
        <v>1.1314748023539156</v>
      </c>
      <c r="C256" s="125">
        <v>1.4796047681786995</v>
      </c>
      <c r="D256" s="125">
        <v>1.0418506618059098</v>
      </c>
    </row>
    <row r="257" spans="1:4">
      <c r="A257" s="35">
        <v>39539</v>
      </c>
      <c r="B257" s="125">
        <v>0.8305411675975094</v>
      </c>
      <c r="C257" s="125">
        <v>1.5183163606463435</v>
      </c>
      <c r="D257" s="125">
        <v>0.15422013261074952</v>
      </c>
    </row>
    <row r="258" spans="1:4">
      <c r="A258" s="35">
        <v>39569</v>
      </c>
      <c r="B258" s="125">
        <v>0.56000000000000494</v>
      </c>
      <c r="C258" s="125">
        <v>1.0488179828866961</v>
      </c>
      <c r="D258" s="125">
        <v>0.36949117995426217</v>
      </c>
    </row>
    <row r="259" spans="1:4">
      <c r="A259" s="35">
        <v>39600</v>
      </c>
      <c r="B259" s="125">
        <v>0.6364359586316537</v>
      </c>
      <c r="C259" s="125">
        <v>0.75678419610143433</v>
      </c>
      <c r="D259" s="125">
        <v>0.76960239443271128</v>
      </c>
    </row>
    <row r="260" spans="1:4">
      <c r="A260" s="35">
        <v>39630</v>
      </c>
      <c r="B260" s="125">
        <v>0.36561264822132511</v>
      </c>
      <c r="C260" s="125">
        <v>0.58619143217524261</v>
      </c>
      <c r="D260" s="125">
        <v>0.55547191898246417</v>
      </c>
    </row>
    <row r="261" spans="1:4">
      <c r="A261" s="35">
        <v>39661</v>
      </c>
      <c r="B261" s="125">
        <v>0.47258048636409367</v>
      </c>
      <c r="C261" s="125">
        <v>0.20987268289398564</v>
      </c>
      <c r="D261" s="125">
        <v>0.5904851206278261</v>
      </c>
    </row>
    <row r="262" spans="1:4">
      <c r="A262" s="35">
        <v>39692</v>
      </c>
      <c r="B262" s="125">
        <v>0.50955414012738842</v>
      </c>
      <c r="C262" s="125">
        <v>0.65937352178402353</v>
      </c>
      <c r="D262" s="125">
        <v>0.56720134817029866</v>
      </c>
    </row>
    <row r="263" spans="1:4">
      <c r="A263" s="35">
        <v>39722</v>
      </c>
      <c r="B263" s="125">
        <v>0.42897533391830223</v>
      </c>
      <c r="C263" s="125">
        <v>3.1610936504988807E-2</v>
      </c>
      <c r="D263" s="125">
        <v>0.61312873063130713</v>
      </c>
    </row>
    <row r="264" spans="1:4">
      <c r="A264" s="35">
        <v>39753</v>
      </c>
      <c r="B264" s="125">
        <v>0.33977283758857002</v>
      </c>
      <c r="C264" s="125">
        <v>-0.16068041352531592</v>
      </c>
      <c r="D264" s="125">
        <v>0.30902351880723877</v>
      </c>
    </row>
    <row r="265" spans="1:4">
      <c r="A265" s="35">
        <v>39783</v>
      </c>
      <c r="B265" s="125">
        <v>0.33862229102166186</v>
      </c>
      <c r="C265" s="125">
        <v>0.29271439694227297</v>
      </c>
      <c r="D265" s="125">
        <v>0.36022344369925907</v>
      </c>
    </row>
    <row r="266" spans="1:4">
      <c r="A266" s="35">
        <v>39814</v>
      </c>
      <c r="B266" s="125">
        <v>0.53032494455695911</v>
      </c>
      <c r="C266" s="125">
        <v>0.70741789161543611</v>
      </c>
      <c r="D266" s="125">
        <v>0.10577908754918486</v>
      </c>
    </row>
    <row r="267" spans="1:4">
      <c r="A267" s="35">
        <v>39845</v>
      </c>
      <c r="B267" s="125">
        <v>0.43161327450602638</v>
      </c>
      <c r="C267" s="125">
        <v>0.46615495232262827</v>
      </c>
      <c r="D267" s="125">
        <v>-7.4786701197726568E-2</v>
      </c>
    </row>
    <row r="268" spans="1:4">
      <c r="A268" s="35">
        <v>39873</v>
      </c>
      <c r="B268" s="125">
        <v>0.63986247731830925</v>
      </c>
      <c r="C268" s="125">
        <v>1.0911830296529867</v>
      </c>
      <c r="D268" s="125">
        <v>0.3602190962932017</v>
      </c>
    </row>
    <row r="269" spans="1:4">
      <c r="A269" s="35">
        <v>39904</v>
      </c>
      <c r="B269" s="125">
        <v>0.3321313342190324</v>
      </c>
      <c r="C269" s="125">
        <v>0.65496993919225144</v>
      </c>
      <c r="D269" s="125">
        <v>1.901133876383021E-2</v>
      </c>
    </row>
    <row r="270" spans="1:4">
      <c r="A270" s="35">
        <v>39934</v>
      </c>
      <c r="B270" s="125" t="e">
        <v>#VALUE!</v>
      </c>
      <c r="C270" s="125">
        <v>-8.7227635916731217E-3</v>
      </c>
      <c r="D270" s="125">
        <v>-4.3005987907140941E-2</v>
      </c>
    </row>
    <row r="271" spans="1:4">
      <c r="A271" s="35">
        <v>39965</v>
      </c>
      <c r="B271" s="125" t="e">
        <v>#VALUE!</v>
      </c>
      <c r="C271" s="125">
        <v>-7.5592261757462254E-2</v>
      </c>
      <c r="D271" s="125">
        <v>-0.33957639763545489</v>
      </c>
    </row>
    <row r="272" spans="1:4">
      <c r="A272" s="35">
        <v>39995</v>
      </c>
      <c r="B272" s="125">
        <v>0.61954379048154706</v>
      </c>
      <c r="C272" s="125">
        <v>-7.3478806119708917E-2</v>
      </c>
      <c r="D272" s="125">
        <v>0.18668828324688302</v>
      </c>
    </row>
    <row r="273" spans="1:4">
      <c r="A273" s="35">
        <v>40026</v>
      </c>
      <c r="B273" s="125">
        <v>0.83030133407966389</v>
      </c>
      <c r="C273" s="125">
        <v>-0.29770815544698515</v>
      </c>
      <c r="D273" s="125">
        <v>-0.20740408034689573</v>
      </c>
    </row>
    <row r="274" spans="1:4">
      <c r="A274" s="35">
        <v>40057</v>
      </c>
      <c r="B274" s="125">
        <v>0.74019245003700274</v>
      </c>
      <c r="C274" s="125">
        <v>0.62547279287292756</v>
      </c>
      <c r="D274" s="125">
        <v>-8.7186517835524668E-2</v>
      </c>
    </row>
    <row r="275" spans="1:4">
      <c r="A275" s="35">
        <v>40087</v>
      </c>
      <c r="B275" s="125">
        <v>0.79904481998531729</v>
      </c>
      <c r="C275" s="125">
        <v>0.23702064186459371</v>
      </c>
      <c r="D275" s="125">
        <v>0.12262605571469187</v>
      </c>
    </row>
    <row r="276" spans="1:4">
      <c r="A276" s="35">
        <v>40118</v>
      </c>
      <c r="B276" s="125">
        <v>0.82915717539862044</v>
      </c>
      <c r="C276" s="125">
        <v>0.33576280914051626</v>
      </c>
      <c r="D276" s="125">
        <v>-0.11206751165681039</v>
      </c>
    </row>
    <row r="277" spans="1:4">
      <c r="A277" s="35">
        <v>40148</v>
      </c>
      <c r="B277" s="125">
        <v>0.93077896258810799</v>
      </c>
      <c r="C277" s="125">
        <v>0.57545630259827618</v>
      </c>
      <c r="D277" s="125">
        <v>0.31710655351806505</v>
      </c>
    </row>
    <row r="278" spans="1:4">
      <c r="A278" s="35">
        <v>40179</v>
      </c>
      <c r="B278" s="125">
        <v>1.038588951562347</v>
      </c>
      <c r="C278" s="125">
        <v>0.83067396399041371</v>
      </c>
      <c r="D278" s="125">
        <v>0.29591635884314016</v>
      </c>
    </row>
    <row r="279" spans="1:4">
      <c r="A279" s="35">
        <v>40210</v>
      </c>
      <c r="B279" s="125">
        <v>1.2494461674789736</v>
      </c>
      <c r="C279" s="125">
        <v>0.34080640400353523</v>
      </c>
      <c r="D279" s="125">
        <v>0.32250808787619434</v>
      </c>
    </row>
    <row r="280" spans="1:4">
      <c r="A280" s="35">
        <v>40238</v>
      </c>
      <c r="B280" s="125">
        <v>1.137755995098888</v>
      </c>
      <c r="C280" s="125">
        <v>0.16292530627706192</v>
      </c>
      <c r="D280" s="125">
        <v>0.2808120982471074</v>
      </c>
    </row>
    <row r="281" spans="1:4">
      <c r="A281" s="35">
        <v>40269</v>
      </c>
      <c r="B281" s="125">
        <v>0.83073727933540287</v>
      </c>
      <c r="C281" s="125">
        <v>0.51731890965294181</v>
      </c>
      <c r="D281" s="125">
        <v>2.5357434337314189E-2</v>
      </c>
    </row>
    <row r="282" spans="1:4">
      <c r="A282" s="35">
        <v>40299</v>
      </c>
      <c r="B282" s="125">
        <v>0.74665293511844144</v>
      </c>
      <c r="C282" s="125">
        <v>1.6758102600933356E-2</v>
      </c>
      <c r="D282" s="125">
        <v>0.23785979984096706</v>
      </c>
    </row>
    <row r="283" spans="1:4">
      <c r="A283" s="35">
        <v>40330</v>
      </c>
      <c r="B283" s="125">
        <v>0.73260073260073</v>
      </c>
      <c r="C283" s="125">
        <v>-9.2052364890293781E-3</v>
      </c>
      <c r="D283" s="125">
        <v>0.25084872902545463</v>
      </c>
    </row>
    <row r="284" spans="1:4">
      <c r="A284" s="35">
        <v>40360</v>
      </c>
      <c r="B284" s="125">
        <v>0.80338266384778478</v>
      </c>
      <c r="C284" s="125">
        <v>1.9563504398467657E-2</v>
      </c>
      <c r="D284" s="125">
        <v>0.36395538767952651</v>
      </c>
    </row>
    <row r="285" spans="1:4">
      <c r="A285" s="35">
        <v>40391</v>
      </c>
      <c r="B285" s="125">
        <v>0.7382550335570448</v>
      </c>
      <c r="C285" s="125">
        <v>0.10652886794664251</v>
      </c>
      <c r="D285" s="125">
        <v>0.26851534030170043</v>
      </c>
    </row>
    <row r="286" spans="1:4">
      <c r="A286" s="35">
        <v>40422</v>
      </c>
      <c r="B286" s="125">
        <v>0.72451698867421754</v>
      </c>
      <c r="C286" s="125">
        <v>0.25695116314889965</v>
      </c>
      <c r="D286" s="125">
        <v>-3.2008118471715807E-2</v>
      </c>
    </row>
    <row r="287" spans="1:4">
      <c r="A287" s="35">
        <v>40452</v>
      </c>
      <c r="B287" s="125">
        <v>0.84332368747415121</v>
      </c>
      <c r="C287" s="125">
        <v>0.25432109850380691</v>
      </c>
      <c r="D287" s="125">
        <v>-0.14172163570727037</v>
      </c>
    </row>
    <row r="288" spans="1:4">
      <c r="A288" s="35">
        <v>40483</v>
      </c>
      <c r="B288" s="125">
        <v>0.72968762810527998</v>
      </c>
      <c r="C288" s="125">
        <v>0.27071901484896355</v>
      </c>
      <c r="D288" s="125">
        <v>7.9054058141458938E-3</v>
      </c>
    </row>
    <row r="289" spans="1:4">
      <c r="A289" s="35">
        <v>40513</v>
      </c>
      <c r="B289" s="125">
        <v>0.83835259645124172</v>
      </c>
      <c r="C289" s="125">
        <v>0.51436729899392297</v>
      </c>
      <c r="D289" s="125">
        <v>0.17846589447325645</v>
      </c>
    </row>
    <row r="290" spans="1:4">
      <c r="A290" s="35">
        <v>40544</v>
      </c>
      <c r="B290" s="125">
        <v>0.72645088384857281</v>
      </c>
      <c r="C290" s="125">
        <v>0.67918768744812397</v>
      </c>
      <c r="D290" s="125">
        <v>0.3904364301120733</v>
      </c>
    </row>
    <row r="291" spans="1:4">
      <c r="A291" s="35">
        <v>40575</v>
      </c>
      <c r="B291" s="125">
        <v>0.73723856078209415</v>
      </c>
      <c r="C291" s="125">
        <v>0.55496090748186067</v>
      </c>
      <c r="D291" s="125">
        <v>0.38232131500088862</v>
      </c>
    </row>
    <row r="292" spans="1:4">
      <c r="A292" s="35">
        <v>40603</v>
      </c>
      <c r="B292" s="125">
        <v>0.8432105639964993</v>
      </c>
      <c r="C292" s="125">
        <v>0.33682629670175324</v>
      </c>
      <c r="D292" s="125">
        <v>0.7024682757930778</v>
      </c>
    </row>
    <row r="293" spans="1:4">
      <c r="A293" s="35">
        <v>40634</v>
      </c>
      <c r="B293" s="125">
        <v>0.83615997475743331</v>
      </c>
      <c r="C293" s="125">
        <v>0.82008033232712219</v>
      </c>
      <c r="D293" s="125">
        <v>0.68091300631270002</v>
      </c>
    </row>
    <row r="294" spans="1:4">
      <c r="A294" s="35">
        <v>40664</v>
      </c>
      <c r="B294" s="125">
        <v>0.73535163889542066</v>
      </c>
      <c r="C294" s="125">
        <v>0.34585042208745698</v>
      </c>
      <c r="D294" s="125">
        <v>-2.370593923143316E-2</v>
      </c>
    </row>
    <row r="295" spans="1:4">
      <c r="A295" s="35">
        <v>40695</v>
      </c>
      <c r="B295" s="125">
        <v>0.71445212394189994</v>
      </c>
      <c r="C295" s="125">
        <v>3.9772021989370465E-2</v>
      </c>
      <c r="D295" s="125">
        <v>9.9143063253470665E-2</v>
      </c>
    </row>
    <row r="296" spans="1:4">
      <c r="A296" s="35">
        <v>40725</v>
      </c>
      <c r="B296" s="125">
        <v>0.79420155756033672</v>
      </c>
      <c r="C296" s="125">
        <v>0.1758218824848834</v>
      </c>
      <c r="D296" s="125">
        <v>0.7929523353527923</v>
      </c>
    </row>
    <row r="297" spans="1:4">
      <c r="A297" s="35">
        <v>40756</v>
      </c>
      <c r="B297" s="125">
        <v>0.83384332925335869</v>
      </c>
      <c r="C297" s="125">
        <v>0.48597531493244084</v>
      </c>
      <c r="D297" s="125">
        <v>0.26581819673150431</v>
      </c>
    </row>
    <row r="298" spans="1:4">
      <c r="A298" s="35">
        <v>40787</v>
      </c>
      <c r="B298" s="125">
        <v>0.83453455731734572</v>
      </c>
      <c r="C298" s="125">
        <v>0.7908615359313087</v>
      </c>
      <c r="D298" s="125">
        <v>0.33418445072435077</v>
      </c>
    </row>
    <row r="299" spans="1:4">
      <c r="A299" s="35">
        <v>40817</v>
      </c>
      <c r="B299" s="125">
        <v>0.63200662102174121</v>
      </c>
      <c r="C299" s="125">
        <v>0.35215915531101594</v>
      </c>
      <c r="D299" s="125">
        <v>0.3148504754264092</v>
      </c>
    </row>
    <row r="300" spans="1:4">
      <c r="A300" s="35">
        <v>40848</v>
      </c>
      <c r="B300" s="125">
        <v>0.59065420560746595</v>
      </c>
      <c r="C300" s="125">
        <v>0.30336810802957803</v>
      </c>
      <c r="D300" s="125">
        <v>0.43142302198435623</v>
      </c>
    </row>
    <row r="301" spans="1:4">
      <c r="A301" s="35">
        <v>40878</v>
      </c>
      <c r="B301" s="125">
        <v>0.83989891482085799</v>
      </c>
      <c r="C301" s="125">
        <v>0.39793772550231754</v>
      </c>
      <c r="D301" s="125">
        <v>0.27090869368555648</v>
      </c>
    </row>
    <row r="302" spans="1:4">
      <c r="A302" s="35">
        <v>40909</v>
      </c>
      <c r="B302" s="125">
        <v>0.91398245743348205</v>
      </c>
      <c r="C302" s="125">
        <v>0.56715220868035487</v>
      </c>
      <c r="D302" s="125">
        <v>-0.10132165805847304</v>
      </c>
    </row>
    <row r="303" spans="1:4">
      <c r="A303" s="35">
        <v>40940</v>
      </c>
      <c r="B303" s="125">
        <v>0.73771090497405378</v>
      </c>
      <c r="C303" s="125">
        <v>0.77748701287723154</v>
      </c>
      <c r="D303" s="125">
        <v>0.32490889268743661</v>
      </c>
    </row>
    <row r="304" spans="1:4">
      <c r="A304" s="35">
        <v>40969</v>
      </c>
      <c r="B304" s="125">
        <v>0.93532482598608357</v>
      </c>
      <c r="C304" s="125">
        <v>0.90091786141457408</v>
      </c>
      <c r="D304" s="125">
        <v>0.76601626902754738</v>
      </c>
    </row>
    <row r="305" spans="1:4">
      <c r="A305" s="35">
        <v>41000</v>
      </c>
      <c r="B305" s="125">
        <v>0.83327347173334232</v>
      </c>
      <c r="C305" s="125">
        <v>0.1579959950882559</v>
      </c>
      <c r="D305" s="125">
        <v>0.53154015787137965</v>
      </c>
    </row>
    <row r="306" spans="1:4">
      <c r="A306" s="35">
        <v>41030</v>
      </c>
      <c r="B306" s="125">
        <v>0.81213934601409576</v>
      </c>
      <c r="C306" s="125">
        <v>-0.19405621263361983</v>
      </c>
      <c r="D306" s="125">
        <v>3.9260775035532269E-2</v>
      </c>
    </row>
    <row r="307" spans="1:4">
      <c r="A307" s="35">
        <v>41061</v>
      </c>
      <c r="B307" s="125">
        <v>0.72079711681154457</v>
      </c>
      <c r="C307" s="125">
        <v>0.17509484554958377</v>
      </c>
      <c r="D307" s="125">
        <v>-3.6695305883005513E-2</v>
      </c>
    </row>
    <row r="308" spans="1:4">
      <c r="A308" s="35">
        <v>41091</v>
      </c>
      <c r="B308" s="125">
        <v>0.79281554760401995</v>
      </c>
      <c r="C308" s="125">
        <v>0.26122719545083051</v>
      </c>
      <c r="D308" s="125">
        <v>9.0358861256922829E-2</v>
      </c>
    </row>
    <row r="309" spans="1:4">
      <c r="A309" s="35">
        <v>41122</v>
      </c>
      <c r="B309" s="125">
        <v>0.89099262146734581</v>
      </c>
      <c r="C309" s="125">
        <v>0.2886672245991484</v>
      </c>
      <c r="D309" s="125">
        <v>0.50840105984122363</v>
      </c>
    </row>
    <row r="310" spans="1:4">
      <c r="A310" s="35">
        <v>41153</v>
      </c>
      <c r="B310" s="125">
        <v>0.88312405133159633</v>
      </c>
      <c r="C310" s="125">
        <v>1.1219138507660542</v>
      </c>
      <c r="D310" s="125">
        <v>0.54270649498346923</v>
      </c>
    </row>
    <row r="311" spans="1:4">
      <c r="A311" s="35">
        <v>41183</v>
      </c>
      <c r="B311" s="125">
        <v>0.84119819450143574</v>
      </c>
      <c r="C311" s="125">
        <v>8.6007642336460854E-2</v>
      </c>
      <c r="D311" s="125">
        <v>-0.1633232923999417</v>
      </c>
    </row>
    <row r="312" spans="1:4">
      <c r="A312" s="35">
        <v>41214</v>
      </c>
      <c r="B312" s="125">
        <v>0.93591047812819905</v>
      </c>
      <c r="C312" s="125">
        <v>0.13934634383736544</v>
      </c>
      <c r="D312" s="125">
        <v>-0.13746867352472103</v>
      </c>
    </row>
    <row r="313" spans="1:4">
      <c r="A313" s="35">
        <v>41244</v>
      </c>
      <c r="B313" s="125">
        <v>1.0414566955586846</v>
      </c>
      <c r="C313" s="125">
        <v>-0.18578186128493934</v>
      </c>
      <c r="D313" s="125">
        <v>0.25877500503523887</v>
      </c>
    </row>
    <row r="314" spans="1:4">
      <c r="A314" s="35">
        <v>41275</v>
      </c>
      <c r="B314" s="125">
        <v>1.1371192977789546</v>
      </c>
      <c r="C314" s="125">
        <v>0.50282293199988004</v>
      </c>
      <c r="D314" s="125">
        <v>0.11541767569558381</v>
      </c>
    </row>
    <row r="315" spans="1:4">
      <c r="A315" s="35">
        <v>41306</v>
      </c>
      <c r="B315" s="125">
        <v>0.49312906831482373</v>
      </c>
      <c r="C315" s="125">
        <v>0.18469427438818631</v>
      </c>
      <c r="D315" s="125">
        <v>-8.7143310855553047E-2</v>
      </c>
    </row>
    <row r="316" spans="1:4">
      <c r="A316" s="35">
        <v>41334</v>
      </c>
      <c r="B316" s="125">
        <v>0.72624967286050168</v>
      </c>
      <c r="C316" s="125">
        <v>0.43838447002855219</v>
      </c>
      <c r="D316" s="125">
        <v>0.90594086421678099</v>
      </c>
    </row>
    <row r="317" spans="1:4">
      <c r="A317" s="35">
        <v>41365</v>
      </c>
      <c r="B317" s="125">
        <v>0.72750893147126572</v>
      </c>
      <c r="C317" s="125">
        <v>0.17900642810841916</v>
      </c>
      <c r="D317" s="125">
        <v>0.25238643451388487</v>
      </c>
    </row>
    <row r="318" spans="1:4">
      <c r="A318" s="35">
        <v>41395</v>
      </c>
      <c r="B318" s="125">
        <v>0.69001096279099894</v>
      </c>
      <c r="C318" s="125">
        <v>-0.21789831012941629</v>
      </c>
      <c r="D318" s="125">
        <v>0.19358559574347289</v>
      </c>
    </row>
    <row r="319" spans="1:4">
      <c r="A319" s="35">
        <v>41426</v>
      </c>
      <c r="B319" s="125">
        <v>0.83258614064301018</v>
      </c>
      <c r="C319" s="125">
        <v>-0.14478986338085642</v>
      </c>
      <c r="D319" s="125">
        <v>0.26179770360110766</v>
      </c>
    </row>
    <row r="320" spans="1:4">
      <c r="A320" s="35">
        <v>41456</v>
      </c>
      <c r="B320" s="125">
        <v>0.9273373983739841</v>
      </c>
      <c r="C320" s="125">
        <v>-1.8660334381792598E-2</v>
      </c>
      <c r="D320" s="125">
        <v>0.54847870227601181</v>
      </c>
    </row>
    <row r="321" spans="1:4">
      <c r="A321" s="35">
        <v>41487</v>
      </c>
      <c r="B321" s="125">
        <v>0.83700440528633457</v>
      </c>
      <c r="C321" s="125">
        <v>0.17359094425264399</v>
      </c>
      <c r="D321" s="125">
        <v>0.5429050386318357</v>
      </c>
    </row>
    <row r="322" spans="1:4">
      <c r="A322" s="35">
        <v>41518</v>
      </c>
      <c r="B322" s="125">
        <v>0.83005679335954596</v>
      </c>
      <c r="C322" s="125">
        <v>0.56788069984865519</v>
      </c>
      <c r="D322" s="125">
        <v>0.10878037595605239</v>
      </c>
    </row>
    <row r="323" spans="1:4">
      <c r="A323" s="35">
        <v>41548</v>
      </c>
      <c r="B323" s="125">
        <v>0.89130973013122894</v>
      </c>
      <c r="C323" s="125">
        <v>0.40827212239906707</v>
      </c>
      <c r="D323" s="125">
        <v>3.8272295076247076E-2</v>
      </c>
    </row>
    <row r="324" spans="1:4">
      <c r="A324" s="35">
        <v>41579</v>
      </c>
      <c r="B324" s="125">
        <v>0.92638036809815638</v>
      </c>
      <c r="C324" s="125">
        <v>0.39418862620181905</v>
      </c>
      <c r="D324" s="125">
        <v>-0.21824330445080475</v>
      </c>
    </row>
    <row r="325" spans="1:4">
      <c r="A325" s="35">
        <v>41609</v>
      </c>
      <c r="B325" s="125">
        <v>1.4163272749377009</v>
      </c>
      <c r="C325" s="125">
        <v>0.20349663523056005</v>
      </c>
      <c r="D325" s="125">
        <v>0.16581750067443668</v>
      </c>
    </row>
    <row r="326" spans="1:4">
      <c r="A326" s="35">
        <v>41640</v>
      </c>
      <c r="B326" s="127"/>
      <c r="C326" s="125">
        <v>0.72170962169797459</v>
      </c>
      <c r="D326" s="125">
        <v>0.31684651537813302</v>
      </c>
    </row>
    <row r="327" spans="1:4">
      <c r="A327" s="35">
        <v>41671</v>
      </c>
      <c r="B327" s="125"/>
      <c r="C327" s="125">
        <v>0.10990358446818504</v>
      </c>
      <c r="D327" s="125">
        <v>0.600838696243855</v>
      </c>
    </row>
    <row r="328" spans="1:4">
      <c r="A328" s="35">
        <v>41699</v>
      </c>
      <c r="B328" s="125"/>
      <c r="C328" s="125">
        <v>0.69628210101253529</v>
      </c>
      <c r="D328" s="125">
        <v>0.51855887992950933</v>
      </c>
    </row>
    <row r="329" spans="1:4">
      <c r="A329" s="35">
        <v>41730</v>
      </c>
      <c r="B329" s="125"/>
      <c r="C329" s="125">
        <v>0.29547589805951624</v>
      </c>
      <c r="D329" s="125">
        <v>0.393222043698227</v>
      </c>
    </row>
    <row r="330" spans="1:4">
      <c r="A330" s="35">
        <v>41760</v>
      </c>
      <c r="B330" s="125"/>
      <c r="C330" s="125">
        <v>-4.1124003930026465E-2</v>
      </c>
      <c r="D330" s="125">
        <v>0.22503049078255177</v>
      </c>
    </row>
    <row r="331" spans="1:4">
      <c r="A331" s="35">
        <v>41791</v>
      </c>
      <c r="B331" s="125"/>
      <c r="C331" s="125">
        <v>0.10406116208108163</v>
      </c>
      <c r="D331" s="125">
        <v>0.15917750106824169</v>
      </c>
    </row>
    <row r="332" spans="1:4">
      <c r="A332" s="35">
        <v>41821</v>
      </c>
      <c r="B332" s="125"/>
      <c r="C332" s="125">
        <v>0.40336750823242173</v>
      </c>
      <c r="D332" s="125">
        <v>0.43331257562007064</v>
      </c>
    </row>
    <row r="333" spans="1:4">
      <c r="A333" s="35">
        <v>41852</v>
      </c>
      <c r="B333" s="125"/>
      <c r="C333" s="125">
        <v>0.20942574696489746</v>
      </c>
      <c r="D333" s="125">
        <v>-8.5619634201905548E-2</v>
      </c>
    </row>
    <row r="334" spans="1:4">
      <c r="A334" s="35">
        <v>41883</v>
      </c>
      <c r="B334" s="125"/>
      <c r="C334" s="125">
        <v>0.61272423195728454</v>
      </c>
      <c r="D334" s="125">
        <v>0.16050250870405236</v>
      </c>
    </row>
    <row r="335" spans="1:4">
      <c r="A335" s="35">
        <v>41913</v>
      </c>
      <c r="B335" s="125"/>
      <c r="C335" s="125">
        <v>0.20279792171893352</v>
      </c>
      <c r="D335" s="125">
        <v>0.37885833602107066</v>
      </c>
    </row>
    <row r="336" spans="1:4">
      <c r="A336" s="35">
        <v>41944</v>
      </c>
      <c r="B336" s="125"/>
      <c r="C336" s="125">
        <v>0.18123108489287443</v>
      </c>
      <c r="D336" s="125">
        <v>-0.14946064758770694</v>
      </c>
    </row>
    <row r="337" spans="1:4">
      <c r="A337" s="35">
        <v>41974</v>
      </c>
      <c r="B337" s="125"/>
      <c r="C337" s="125">
        <v>0.11475334284563043</v>
      </c>
      <c r="D337" s="125">
        <v>0.22889157807830518</v>
      </c>
    </row>
    <row r="338" spans="1:4">
      <c r="A338" s="35">
        <v>42005</v>
      </c>
      <c r="B338" s="125"/>
      <c r="C338" s="125">
        <v>0.5903654786185264</v>
      </c>
      <c r="D338" s="125">
        <v>0.17029568573576626</v>
      </c>
    </row>
    <row r="339" spans="1:4">
      <c r="A339" s="35">
        <v>42036</v>
      </c>
      <c r="B339" s="125"/>
      <c r="C339" s="125">
        <v>0.61239066236256079</v>
      </c>
      <c r="D339" s="125">
        <v>0.30346893023647237</v>
      </c>
    </row>
    <row r="340" spans="1:4">
      <c r="A340" s="35">
        <v>42064</v>
      </c>
      <c r="B340" s="125"/>
      <c r="C340" s="125">
        <v>0.41418583758794369</v>
      </c>
      <c r="D340" s="125">
        <v>0.76466413140408029</v>
      </c>
    </row>
    <row r="341" spans="1:4">
      <c r="A341" s="35">
        <v>42095</v>
      </c>
      <c r="B341" s="125"/>
      <c r="C341" s="125">
        <v>0.83723951666292429</v>
      </c>
      <c r="D341" s="125">
        <v>0.3905064914157208</v>
      </c>
    </row>
    <row r="342" spans="1:4">
      <c r="A342" s="35">
        <v>42125</v>
      </c>
      <c r="B342" s="125"/>
      <c r="C342" s="125">
        <v>0.17702762316158527</v>
      </c>
      <c r="D342" s="125">
        <v>0.5643654278038035</v>
      </c>
    </row>
    <row r="343" spans="1:4">
      <c r="A343" s="35">
        <v>42156</v>
      </c>
      <c r="B343" s="125"/>
      <c r="C343" s="125">
        <v>0.40754897495292042</v>
      </c>
      <c r="D343" s="125">
        <v>0.33234134847370811</v>
      </c>
    </row>
    <row r="344" spans="1:4">
      <c r="A344" s="35">
        <v>42186</v>
      </c>
      <c r="B344" s="125"/>
      <c r="C344" s="125">
        <v>-7.9501864046960247E-2</v>
      </c>
      <c r="D344" s="125">
        <v>0.45078638896778322</v>
      </c>
    </row>
    <row r="345" spans="1:4">
      <c r="A345" s="35">
        <v>42217</v>
      </c>
      <c r="B345" s="125"/>
      <c r="C345" s="125">
        <v>-1.3089099237029167E-3</v>
      </c>
      <c r="D345" s="125">
        <v>0.3772261210857053</v>
      </c>
    </row>
    <row r="346" spans="1:4">
      <c r="A346" s="35">
        <v>42248</v>
      </c>
      <c r="B346" s="125"/>
      <c r="C346" s="125">
        <v>0.26442676249436303</v>
      </c>
      <c r="D346" s="125">
        <v>2.7538179449337896E-2</v>
      </c>
    </row>
    <row r="347" spans="1:4">
      <c r="A347" s="35">
        <v>42278</v>
      </c>
      <c r="B347" s="125"/>
      <c r="C347" s="125">
        <v>-9.0481589005175778E-2</v>
      </c>
      <c r="D347" s="125">
        <v>0.14279938431256411</v>
      </c>
    </row>
    <row r="348" spans="1:4">
      <c r="A348" s="35">
        <v>42309</v>
      </c>
      <c r="B348" s="125"/>
      <c r="C348" s="125">
        <v>0.1074092972741969</v>
      </c>
      <c r="D348" s="125">
        <v>0.34407173595287777</v>
      </c>
    </row>
    <row r="349" spans="1:4">
      <c r="A349" s="35">
        <v>42339</v>
      </c>
      <c r="B349" s="125"/>
      <c r="C349" s="125">
        <v>9.4405244094586394E-2</v>
      </c>
      <c r="D349" s="125">
        <v>0.445721499061702</v>
      </c>
    </row>
    <row r="350" spans="1:4">
      <c r="A350" s="35">
        <v>42370</v>
      </c>
      <c r="B350" s="125"/>
      <c r="C350" s="125">
        <v>0.30815675794604314</v>
      </c>
      <c r="D350" s="125">
        <v>0.37252021115534717</v>
      </c>
    </row>
    <row r="351" spans="1:4">
      <c r="A351" s="35">
        <v>42401</v>
      </c>
      <c r="B351" s="125"/>
      <c r="C351" s="125">
        <v>0.13804362152285421</v>
      </c>
      <c r="D351" s="125">
        <v>0.17409124270675314</v>
      </c>
    </row>
    <row r="352" spans="1:4">
      <c r="A352" s="35">
        <v>42430</v>
      </c>
      <c r="B352" s="125"/>
      <c r="C352" s="125">
        <v>0.13701561817351937</v>
      </c>
      <c r="D352" s="125">
        <v>0.5981180992129298</v>
      </c>
    </row>
    <row r="353" spans="1:4">
      <c r="A353" s="35">
        <v>42461</v>
      </c>
      <c r="B353" s="125"/>
      <c r="C353" s="125">
        <v>0.30657602211894286</v>
      </c>
      <c r="D353" s="125">
        <v>1.1406560975935065E-2</v>
      </c>
    </row>
    <row r="354" spans="1:4">
      <c r="A354" s="35">
        <v>42491</v>
      </c>
      <c r="B354" s="125"/>
      <c r="C354" s="125">
        <v>3.1799556027967135E-2</v>
      </c>
      <c r="D354" s="125">
        <v>0.20956373833220798</v>
      </c>
    </row>
    <row r="355" spans="1:4">
      <c r="A355" s="35">
        <v>42522</v>
      </c>
      <c r="B355" s="125"/>
      <c r="C355" s="125">
        <v>0.35885721956407934</v>
      </c>
      <c r="D355" s="125">
        <v>0.13950852873760855</v>
      </c>
    </row>
    <row r="356" spans="1:4">
      <c r="A356" s="35">
        <v>42552</v>
      </c>
      <c r="B356" s="125"/>
      <c r="C356" s="125">
        <v>-8.5202378691817682E-2</v>
      </c>
      <c r="D356" s="125">
        <v>8.1747041914681517E-2</v>
      </c>
    </row>
    <row r="357" spans="1:4">
      <c r="A357" s="35">
        <v>42583</v>
      </c>
      <c r="B357" s="125"/>
      <c r="C357" s="125">
        <v>-0.16301708779664636</v>
      </c>
      <c r="D357" s="125">
        <v>0.35828585382176037</v>
      </c>
    </row>
    <row r="358" spans="1:4">
      <c r="A358" s="35">
        <v>42614</v>
      </c>
      <c r="B358" s="125"/>
      <c r="C358" s="125">
        <v>0.15236894663961387</v>
      </c>
      <c r="D358" s="125">
        <v>0.20646409239226671</v>
      </c>
    </row>
    <row r="359" spans="1:4">
      <c r="A359" s="35">
        <v>42644</v>
      </c>
      <c r="B359" s="125"/>
      <c r="C359" s="125">
        <v>-8.2248038216492514E-2</v>
      </c>
      <c r="D359" s="125">
        <v>0.41335452052371213</v>
      </c>
    </row>
    <row r="360" spans="1:4">
      <c r="A360" s="35">
        <v>42675</v>
      </c>
      <c r="B360" s="125"/>
      <c r="C360" s="125">
        <v>-0.14524211752549032</v>
      </c>
      <c r="D360" s="125">
        <v>0.2900640591181336</v>
      </c>
    </row>
    <row r="361" spans="1:4">
      <c r="A361" s="35">
        <v>42705</v>
      </c>
      <c r="B361" s="125"/>
      <c r="C361" s="125">
        <v>0.15878993624629523</v>
      </c>
      <c r="D361" s="125">
        <v>0.33419524609925588</v>
      </c>
    </row>
    <row r="362" spans="1:4">
      <c r="A362" s="35">
        <v>42736</v>
      </c>
      <c r="B362" s="125"/>
      <c r="C362" s="125">
        <v>8.7802476180542932E-2</v>
      </c>
      <c r="D362" s="125">
        <v>0.23784306010732337</v>
      </c>
    </row>
    <row r="363" spans="1:4">
      <c r="A363" s="35">
        <v>42767</v>
      </c>
      <c r="B363" s="125"/>
      <c r="C363" s="125">
        <v>0.19823973741301959</v>
      </c>
      <c r="D363" s="125">
        <v>0.32317137197557244</v>
      </c>
    </row>
    <row r="364" spans="1:4">
      <c r="A364" s="35">
        <v>42795</v>
      </c>
      <c r="B364" s="125"/>
      <c r="C364" s="125">
        <v>0.1376932459639324</v>
      </c>
      <c r="D364" s="125">
        <v>1.3045581851909294</v>
      </c>
    </row>
    <row r="365" spans="1:4">
      <c r="A365" s="35">
        <v>42826</v>
      </c>
      <c r="B365" s="125"/>
      <c r="C365" s="125">
        <v>0.43484201502299591</v>
      </c>
      <c r="D365" s="125">
        <v>-0.25805347888205876</v>
      </c>
    </row>
    <row r="366" spans="1:4">
      <c r="A366" s="35">
        <v>42856</v>
      </c>
      <c r="B366" s="125"/>
      <c r="C366" s="125">
        <v>4.5645602753441317E-2</v>
      </c>
      <c r="D366" s="125">
        <v>-0.42333798801347244</v>
      </c>
    </row>
    <row r="367" spans="1:4">
      <c r="A367" s="35">
        <v>42887</v>
      </c>
      <c r="B367" s="125"/>
      <c r="C367" s="125">
        <v>-0.57690229968009321</v>
      </c>
      <c r="D367" s="125">
        <v>-0.15919876902638075</v>
      </c>
    </row>
    <row r="368" spans="1:4">
      <c r="A368" s="35">
        <v>42917</v>
      </c>
      <c r="B368" s="125"/>
      <c r="C368" s="125">
        <v>-0.14056490318747894</v>
      </c>
      <c r="D368" s="125">
        <v>0.19828582375063242</v>
      </c>
    </row>
    <row r="369" spans="1:4">
      <c r="A369" s="35">
        <v>42948</v>
      </c>
      <c r="B369" s="125"/>
      <c r="C369" s="125">
        <v>1.1880156128718511E-2</v>
      </c>
      <c r="D369" s="125">
        <v>0.6722256296765039</v>
      </c>
    </row>
    <row r="370" spans="1:4">
      <c r="A370" s="35">
        <v>42979</v>
      </c>
      <c r="B370" s="125"/>
      <c r="C370" s="125">
        <v>-0.1530161128767582</v>
      </c>
      <c r="D370" s="125">
        <v>-1.5769975739754472E-2</v>
      </c>
    </row>
    <row r="371" spans="1:4">
      <c r="A371" s="35">
        <v>43009</v>
      </c>
      <c r="B371" s="125"/>
      <c r="C371" s="125">
        <v>-0.14450101659649883</v>
      </c>
      <c r="D371" s="125">
        <v>-0.46924521948449316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workbookViewId="0"/>
  </sheetViews>
  <sheetFormatPr defaultColWidth="9.109375" defaultRowHeight="14.4"/>
  <sheetData>
    <row r="1" spans="1:4">
      <c r="A1" t="s">
        <v>144</v>
      </c>
      <c r="B1" t="s">
        <v>432</v>
      </c>
    </row>
    <row r="3" spans="1:4">
      <c r="B3" t="s">
        <v>142</v>
      </c>
      <c r="C3" t="s">
        <v>430</v>
      </c>
      <c r="D3" t="s">
        <v>431</v>
      </c>
    </row>
    <row r="4" spans="1:4">
      <c r="A4" t="s">
        <v>156</v>
      </c>
      <c r="B4" s="2">
        <f>100*'DATA FIGURE 23 (7)'!B2</f>
        <v>3.3228747372095699</v>
      </c>
      <c r="C4" s="2">
        <f>100*'DATA FIGURE 23 (7)'!C2</f>
        <v>0.80555033199274995</v>
      </c>
      <c r="D4" s="2">
        <f>100*'DATA FIGURE 23 (7)'!D2</f>
        <v>10.2242299606448</v>
      </c>
    </row>
    <row r="5" spans="1:4">
      <c r="A5" t="s">
        <v>157</v>
      </c>
      <c r="B5" s="2">
        <f>100*'DATA FIGURE 23 (7)'!B3</f>
        <v>0.54280625521945292</v>
      </c>
      <c r="C5" s="2">
        <f>100*'DATA FIGURE 23 (7)'!C3</f>
        <v>0.91897987116849811</v>
      </c>
      <c r="D5" s="2">
        <f>100*'DATA FIGURE 23 (7)'!D3</f>
        <v>9.8480563446957898</v>
      </c>
    </row>
    <row r="6" spans="1:4">
      <c r="A6" t="s">
        <v>158</v>
      </c>
      <c r="B6" s="2">
        <f>100*'DATA FIGURE 23 (7)'!B4</f>
        <v>2.6974556607922002</v>
      </c>
      <c r="C6" s="2">
        <f>100*'DATA FIGURE 23 (7)'!C4</f>
        <v>1.06403406468015</v>
      </c>
      <c r="D6" s="2">
        <f>100*'DATA FIGURE 23 (7)'!D4</f>
        <v>11.4814779408078</v>
      </c>
    </row>
    <row r="7" spans="1:4">
      <c r="A7" t="s">
        <v>159</v>
      </c>
      <c r="B7" s="2">
        <f>100*'DATA FIGURE 23 (7)'!B5</f>
        <v>0.65192206861824598</v>
      </c>
      <c r="C7" s="2">
        <f>100*'DATA FIGURE 23 (7)'!C5</f>
        <v>2.0711246024922798</v>
      </c>
      <c r="D7" s="2">
        <f>100*'DATA FIGURE 23 (7)'!D5</f>
        <v>10.0622754069338</v>
      </c>
    </row>
    <row r="8" spans="1:4">
      <c r="A8" t="s">
        <v>160</v>
      </c>
      <c r="B8" s="2">
        <f>100*'DATA FIGURE 23 (7)'!B6</f>
        <v>3.3926321824767203</v>
      </c>
      <c r="C8" s="2">
        <f>100*'DATA FIGURE 23 (7)'!C6</f>
        <v>1.97915846210673</v>
      </c>
      <c r="D8" s="2">
        <f>100*'DATA FIGURE 23 (7)'!D6</f>
        <v>11.4757491273038</v>
      </c>
    </row>
    <row r="9" spans="1:4">
      <c r="A9" t="s">
        <v>161</v>
      </c>
      <c r="B9" s="2">
        <f>100*'DATA FIGURE 23 (7)'!B7</f>
        <v>0.51086645856911495</v>
      </c>
      <c r="C9" s="2">
        <f>100*'DATA FIGURE 23 (7)'!C7</f>
        <v>2.2801528730597602</v>
      </c>
      <c r="D9" s="2">
        <f>100*'DATA FIGURE 23 (7)'!D7</f>
        <v>9.7064627128131509</v>
      </c>
    </row>
    <row r="10" spans="1:4">
      <c r="A10" t="s">
        <v>162</v>
      </c>
      <c r="B10" s="2">
        <f>100*'DATA FIGURE 23 (7)'!B8</f>
        <v>3.4966603626135502</v>
      </c>
      <c r="C10" s="2">
        <f>100*'DATA FIGURE 23 (7)'!C8</f>
        <v>2.4399653967568598</v>
      </c>
      <c r="D10" s="2">
        <f>100*'DATA FIGURE 23 (7)'!D8</f>
        <v>10.763157678669801</v>
      </c>
    </row>
    <row r="11" spans="1:4">
      <c r="A11" t="s">
        <v>163</v>
      </c>
      <c r="B11" s="2">
        <f>100*'DATA FIGURE 23 (7)'!B9</f>
        <v>1.89583923678377</v>
      </c>
      <c r="C11" s="2">
        <f>100*'DATA FIGURE 23 (7)'!C9</f>
        <v>2.98231747770313</v>
      </c>
      <c r="D11" s="2">
        <f>100*'DATA FIGURE 23 (7)'!D9</f>
        <v>9.6766794377504795</v>
      </c>
    </row>
    <row r="12" spans="1:4">
      <c r="A12" t="s">
        <v>164</v>
      </c>
      <c r="B12" s="2">
        <f>100*'DATA FIGURE 23 (7)'!B10</f>
        <v>3.0723794205784301</v>
      </c>
      <c r="C12" s="2">
        <f>100*'DATA FIGURE 23 (7)'!C10</f>
        <v>3.6184664957648502</v>
      </c>
      <c r="D12" s="2">
        <f>100*'DATA FIGURE 23 (7)'!D10</f>
        <v>9.1305923625640606</v>
      </c>
    </row>
    <row r="13" spans="1:4">
      <c r="A13" t="s">
        <v>165</v>
      </c>
      <c r="B13" s="2">
        <f>100*'DATA FIGURE 23 (7)'!B11</f>
        <v>5.1220502508135999</v>
      </c>
      <c r="C13" s="2">
        <f>100*'DATA FIGURE 23 (7)'!C11</f>
        <v>4.2934643443724507</v>
      </c>
      <c r="D13" s="2">
        <f>100*'DATA FIGURE 23 (7)'!D11</f>
        <v>9.9591782690052106</v>
      </c>
    </row>
    <row r="14" spans="1:4">
      <c r="A14" t="s">
        <v>166</v>
      </c>
      <c r="B14" s="2">
        <f>100*'DATA FIGURE 23 (7)'!B12</f>
        <v>4.5801349853679501</v>
      </c>
      <c r="C14" s="2">
        <f>100*'DATA FIGURE 23 (7)'!C12</f>
        <v>3.9530590406723403</v>
      </c>
      <c r="D14" s="2">
        <f>100*'DATA FIGURE 23 (7)'!D12</f>
        <v>10.586254213700801</v>
      </c>
    </row>
    <row r="15" spans="1:4">
      <c r="A15" t="s">
        <v>167</v>
      </c>
      <c r="B15" s="2">
        <f>100*'DATA FIGURE 23 (7)'!B13</f>
        <v>2.8403857613349097</v>
      </c>
      <c r="C15" s="2">
        <f>100*'DATA FIGURE 23 (7)'!C13</f>
        <v>4.5686780552995998</v>
      </c>
      <c r="D15" s="2">
        <f>100*'DATA FIGURE 23 (7)'!D13</f>
        <v>8.857961919736141</v>
      </c>
    </row>
    <row r="16" spans="1:4">
      <c r="A16" t="s">
        <v>168</v>
      </c>
      <c r="B16" s="2">
        <f>100*'DATA FIGURE 23 (7)'!B14</f>
        <v>0.91252253917725701</v>
      </c>
      <c r="C16" s="2">
        <f>100*'DATA FIGURE 23 (7)'!C14</f>
        <v>3.5247746352112799</v>
      </c>
      <c r="D16" s="2">
        <f>100*'DATA FIGURE 23 (7)'!D14</f>
        <v>6.2457098237021098</v>
      </c>
    </row>
    <row r="17" spans="1:4">
      <c r="A17" t="s">
        <v>169</v>
      </c>
      <c r="B17" s="2">
        <f>100*'DATA FIGURE 23 (7)'!B15</f>
        <v>3.2579293934531801</v>
      </c>
      <c r="C17" s="2">
        <f>100*'DATA FIGURE 23 (7)'!C15</f>
        <v>2.87995986892714</v>
      </c>
      <c r="D17" s="2">
        <f>100*'DATA FIGURE 23 (7)'!D15</f>
        <v>6.6236793482281495</v>
      </c>
    </row>
    <row r="18" spans="1:4">
      <c r="A18" t="s">
        <v>170</v>
      </c>
      <c r="B18" s="2">
        <f>100*'DATA FIGURE 23 (7)'!B16</f>
        <v>2.8379296307890298</v>
      </c>
      <c r="C18" s="2">
        <f>100*'DATA FIGURE 23 (7)'!C16</f>
        <v>3.5614367416373702</v>
      </c>
      <c r="D18" s="2">
        <f>100*'DATA FIGURE 23 (7)'!D16</f>
        <v>5.9001722373798104</v>
      </c>
    </row>
    <row r="19" spans="1:4">
      <c r="A19" t="s">
        <v>171</v>
      </c>
      <c r="B19" s="2">
        <f>100*'DATA FIGURE 23 (7)'!B17</f>
        <v>11.540442628118001</v>
      </c>
      <c r="C19" s="2">
        <f>100*'DATA FIGURE 23 (7)'!C17</f>
        <v>3.72521568520613</v>
      </c>
      <c r="D19" s="2">
        <f>100*'DATA FIGURE 23 (7)'!D17</f>
        <v>13.715399180291701</v>
      </c>
    </row>
    <row r="20" spans="1:4">
      <c r="A20" t="s">
        <v>172</v>
      </c>
      <c r="B20" s="2">
        <f>100*'DATA FIGURE 23 (7)'!B18</f>
        <v>5.1280327999879098</v>
      </c>
      <c r="C20" s="2">
        <f>100*'DATA FIGURE 23 (7)'!C18</f>
        <v>6.2712643112623399</v>
      </c>
      <c r="D20" s="2">
        <f>100*'DATA FIGURE 23 (7)'!D18</f>
        <v>12.572167669017301</v>
      </c>
    </row>
    <row r="21" spans="1:4">
      <c r="A21" t="s">
        <v>173</v>
      </c>
      <c r="B21" s="2">
        <f>100*'DATA FIGURE 23 (7)'!B19</f>
        <v>6.852583068965119</v>
      </c>
      <c r="C21" s="2">
        <f>100*'DATA FIGURE 23 (7)'!C19</f>
        <v>6.4007097136629501</v>
      </c>
      <c r="D21" s="2">
        <f>100*'DATA FIGURE 23 (7)'!D19</f>
        <v>13.024041024319398</v>
      </c>
    </row>
    <row r="22" spans="1:4">
      <c r="A22" t="s">
        <v>174</v>
      </c>
      <c r="B22" s="2">
        <f>100*'DATA FIGURE 23 (7)'!B20</f>
        <v>9.1839767649202813</v>
      </c>
      <c r="C22" s="2">
        <f>100*'DATA FIGURE 23 (7)'!C20</f>
        <v>10.928376904391799</v>
      </c>
      <c r="D22" s="2">
        <f>100*'DATA FIGURE 23 (7)'!D20</f>
        <v>11.2796408848479</v>
      </c>
    </row>
    <row r="23" spans="1:4">
      <c r="A23" t="s">
        <v>175</v>
      </c>
      <c r="B23" s="2">
        <f>100*'DATA FIGURE 23 (7)'!B21</f>
        <v>8.5842838964271007</v>
      </c>
      <c r="C23" s="2">
        <f>100*'DATA FIGURE 23 (7)'!C21</f>
        <v>10.7982792771717</v>
      </c>
      <c r="D23" s="2">
        <f>100*'DATA FIGURE 23 (7)'!D21</f>
        <v>9.0656455041033102</v>
      </c>
    </row>
    <row r="24" spans="1:4">
      <c r="A24" t="s">
        <v>176</v>
      </c>
      <c r="B24" s="2">
        <f>100*'DATA FIGURE 23 (7)'!B22</f>
        <v>7.8203490997638596</v>
      </c>
      <c r="C24" s="2">
        <f>100*'DATA FIGURE 23 (7)'!C22</f>
        <v>8.915658462867281</v>
      </c>
      <c r="D24" s="2">
        <f>100*'DATA FIGURE 23 (7)'!D22</f>
        <v>7.9703361409998896</v>
      </c>
    </row>
    <row r="25" spans="1:4">
      <c r="A25" t="s">
        <v>177</v>
      </c>
      <c r="B25" s="2">
        <f>100*'DATA FIGURE 23 (7)'!B23</f>
        <v>1.5543395446383199</v>
      </c>
      <c r="C25" s="2">
        <f>100*'DATA FIGURE 23 (7)'!C23</f>
        <v>6.3547967427528604</v>
      </c>
      <c r="D25" s="2">
        <f>100*'DATA FIGURE 23 (7)'!D23</f>
        <v>3.1698789428853602</v>
      </c>
    </row>
    <row r="26" spans="1:4">
      <c r="A26" t="s">
        <v>178</v>
      </c>
      <c r="B26" s="2">
        <f>100*'DATA FIGURE 23 (7)'!B24</f>
        <v>1.17572384903998</v>
      </c>
      <c r="C26" s="2">
        <f>100*'DATA FIGURE 23 (7)'!C24</f>
        <v>1.2778879218630099</v>
      </c>
      <c r="D26" s="2">
        <f>100*'DATA FIGURE 23 (7)'!D24</f>
        <v>3.06771487006232</v>
      </c>
    </row>
    <row r="27" spans="1:4">
      <c r="A27" t="s">
        <v>179</v>
      </c>
      <c r="B27" s="2">
        <f>100*'DATA FIGURE 23 (7)'!B25</f>
        <v>0.66581078547685602</v>
      </c>
      <c r="C27" s="2">
        <f>100*'DATA FIGURE 23 (7)'!C25</f>
        <v>1.0854546876746101</v>
      </c>
      <c r="D27" s="2">
        <f>100*'DATA FIGURE 23 (7)'!D25</f>
        <v>2.64807096786457</v>
      </c>
    </row>
    <row r="28" spans="1:4">
      <c r="A28" t="s">
        <v>180</v>
      </c>
      <c r="B28" s="2">
        <f>100*'DATA FIGURE 23 (7)'!B26</f>
        <v>0.90559503062262403</v>
      </c>
      <c r="C28" s="2">
        <f>100*'DATA FIGURE 23 (7)'!C26</f>
        <v>0.76950111172154501</v>
      </c>
      <c r="D28" s="2">
        <f>100*'DATA FIGURE 23 (7)'!D26</f>
        <v>2.7841648867656499</v>
      </c>
    </row>
    <row r="29" spans="1:4">
      <c r="A29" t="s">
        <v>181</v>
      </c>
      <c r="B29" s="2">
        <f>100*'DATA FIGURE 23 (7)'!B27</f>
        <v>0.84118229362419894</v>
      </c>
      <c r="C29" s="2">
        <f>100*'DATA FIGURE 23 (7)'!C27</f>
        <v>0.50598902552232694</v>
      </c>
      <c r="D29" s="2">
        <f>100*'DATA FIGURE 23 (7)'!D27</f>
        <v>3.1193581548675202</v>
      </c>
    </row>
    <row r="30" spans="1:4">
      <c r="A30" t="s">
        <v>182</v>
      </c>
      <c r="B30" s="2">
        <f>100*'DATA FIGURE 23 (7)'!B28</f>
        <v>0.25487845225817402</v>
      </c>
      <c r="C30" s="2">
        <f>100*'DATA FIGURE 23 (7)'!C28</f>
        <v>0.357765390826563</v>
      </c>
      <c r="D30" s="2">
        <f>100*'DATA FIGURE 23 (7)'!D28</f>
        <v>3.0164712162991303</v>
      </c>
    </row>
    <row r="31" spans="1:4">
      <c r="A31" t="s">
        <v>183</v>
      </c>
      <c r="B31" s="2">
        <f>100*'DATA FIGURE 23 (7)'!B29</f>
        <v>0.50507783687363306</v>
      </c>
      <c r="C31" s="2">
        <f>100*'DATA FIGURE 23 (7)'!C29</f>
        <v>0.37720571795037799</v>
      </c>
      <c r="D31" s="2">
        <f>100*'DATA FIGURE 23 (7)'!D29</f>
        <v>3.1443433352223904</v>
      </c>
    </row>
    <row r="32" spans="1:4">
      <c r="A32" t="s">
        <v>184</v>
      </c>
      <c r="B32" s="2">
        <f>100*'DATA FIGURE 23 (7)'!B30</f>
        <v>0.16400462956998701</v>
      </c>
      <c r="C32" s="2">
        <f>100*'DATA FIGURE 23 (7)'!C30</f>
        <v>0.16430201940597999</v>
      </c>
      <c r="D32" s="2">
        <f>100*'DATA FIGURE 23 (7)'!D30</f>
        <v>3.1440459453863903</v>
      </c>
    </row>
    <row r="33" spans="1:4">
      <c r="A33" t="s">
        <v>185</v>
      </c>
      <c r="B33" s="2">
        <f>100*'DATA FIGURE 23 (7)'!B31</f>
        <v>0.51088386359180304</v>
      </c>
      <c r="C33" s="2">
        <f>100*'DATA FIGURE 23 (7)'!C31</f>
        <v>0.13583949922610999</v>
      </c>
      <c r="D33" s="2">
        <f>100*'DATA FIGURE 23 (7)'!D31</f>
        <v>3.5190903097520896</v>
      </c>
    </row>
    <row r="34" spans="1:4">
      <c r="A34" t="s">
        <v>186</v>
      </c>
      <c r="B34" s="2">
        <f>100*'DATA FIGURE 23 (7)'!B32</f>
        <v>-0.13113167632280098</v>
      </c>
      <c r="C34" s="2">
        <f>100*'DATA FIGURE 23 (7)'!C32</f>
        <v>0.21660170803292</v>
      </c>
      <c r="D34" s="2">
        <f>100*'DATA FIGURE 23 (7)'!D32</f>
        <v>3.17135692539637</v>
      </c>
    </row>
    <row r="35" spans="1:4">
      <c r="A35" t="s">
        <v>187</v>
      </c>
      <c r="B35" s="2">
        <f>100*'DATA FIGURE 23 (7)'!B33</f>
        <v>0.24581441175513699</v>
      </c>
      <c r="C35" s="2">
        <f>100*'DATA FIGURE 23 (7)'!C33</f>
        <v>5.3846803421493901E-2</v>
      </c>
      <c r="D35" s="2">
        <f>100*'DATA FIGURE 23 (7)'!D33</f>
        <v>3.3633245337300095</v>
      </c>
    </row>
    <row r="36" spans="1:4">
      <c r="A36" t="s">
        <v>188</v>
      </c>
      <c r="B36" s="2">
        <f>100*'DATA FIGURE 23 (7)'!B34</f>
        <v>0.35076305759436804</v>
      </c>
      <c r="C36" s="2">
        <f>100*'DATA FIGURE 23 (7)'!C34</f>
        <v>0.18442995620505001</v>
      </c>
      <c r="D36" s="2">
        <f>100*'DATA FIGURE 23 (7)'!D34</f>
        <v>3.5296576351193298</v>
      </c>
    </row>
    <row r="37" spans="1:4">
      <c r="A37" t="s">
        <v>189</v>
      </c>
      <c r="B37" s="2">
        <f>100*'DATA FIGURE 23 (7)'!B35</f>
        <v>0.33215388712368399</v>
      </c>
      <c r="C37" s="2">
        <f>100*'DATA FIGURE 23 (7)'!C35</f>
        <v>0.23867102547813901</v>
      </c>
      <c r="D37" s="2">
        <f>100*'DATA FIGURE 23 (7)'!D35</f>
        <v>3.6231404967648699</v>
      </c>
    </row>
    <row r="38" spans="1:4">
      <c r="A38" t="s">
        <v>190</v>
      </c>
      <c r="B38" s="2">
        <f>100*'DATA FIGURE 23 (7)'!B36</f>
        <v>0.82821836403113203</v>
      </c>
      <c r="C38" s="2">
        <f>100*'DATA FIGURE 23 (7)'!C36</f>
        <v>0.354933502177881</v>
      </c>
      <c r="D38" s="2">
        <f>100*'DATA FIGURE 23 (7)'!D36</f>
        <v>4.0964253586181201</v>
      </c>
    </row>
    <row r="39" spans="1:4">
      <c r="A39" t="s">
        <v>191</v>
      </c>
      <c r="B39" s="2">
        <f>100*'DATA FIGURE 23 (7)'!B37</f>
        <v>0.97007758771375396</v>
      </c>
      <c r="C39" s="2">
        <f>100*'DATA FIGURE 23 (7)'!C37</f>
        <v>0.32159355898213399</v>
      </c>
      <c r="D39" s="2">
        <f>100*'DATA FIGURE 23 (7)'!D37</f>
        <v>4.7449093873497397</v>
      </c>
    </row>
    <row r="40" spans="1:4">
      <c r="A40" t="s">
        <v>192</v>
      </c>
      <c r="B40" s="2">
        <f>100*'DATA FIGURE 23 (7)'!B38</f>
        <v>0.74370165139828903</v>
      </c>
      <c r="C40" s="2">
        <f>100*'DATA FIGURE 23 (7)'!C38</f>
        <v>0.67009904102582796</v>
      </c>
      <c r="D40" s="2">
        <f>100*'DATA FIGURE 23 (7)'!D38</f>
        <v>4.8185119977222</v>
      </c>
    </row>
    <row r="41" spans="1:4">
      <c r="A41" t="s">
        <v>193</v>
      </c>
      <c r="B41" s="2">
        <f>100*'DATA FIGURE 23 (7)'!B39</f>
        <v>1.2248498128668701</v>
      </c>
      <c r="C41" s="2">
        <f>100*'DATA FIGURE 23 (7)'!C39</f>
        <v>0.48200624271190995</v>
      </c>
      <c r="D41" s="2">
        <f>100*'DATA FIGURE 23 (7)'!D39</f>
        <v>5.56135556787717</v>
      </c>
    </row>
    <row r="42" spans="1:4">
      <c r="A42" t="s">
        <v>194</v>
      </c>
      <c r="B42" s="2">
        <f>100*'DATA FIGURE 23 (7)'!B40</f>
        <v>1.2685889154522001</v>
      </c>
      <c r="C42" s="2">
        <f>100*'DATA FIGURE 23 (7)'!C40</f>
        <v>0.58379841665346799</v>
      </c>
      <c r="D42" s="2">
        <f>100*'DATA FIGURE 23 (7)'!D40</f>
        <v>6.2461460666758999</v>
      </c>
    </row>
    <row r="43" spans="1:4">
      <c r="A43" t="s">
        <v>195</v>
      </c>
      <c r="B43" s="2">
        <f>100*'DATA FIGURE 23 (7)'!B41</f>
        <v>0.337077822426541</v>
      </c>
      <c r="C43" s="2">
        <f>100*'DATA FIGURE 23 (7)'!C41</f>
        <v>0.16928551894385901</v>
      </c>
      <c r="D43" s="2">
        <f>100*'DATA FIGURE 23 (7)'!D41</f>
        <v>6.4139383701585801</v>
      </c>
    </row>
    <row r="44" spans="1:4">
      <c r="A44" t="s">
        <v>196</v>
      </c>
      <c r="B44" s="2">
        <f>100*'DATA FIGURE 23 (7)'!B42</f>
        <v>2.52544682316086</v>
      </c>
      <c r="C44" s="2">
        <f>100*'DATA FIGURE 23 (7)'!C42</f>
        <v>0.8351472092695329</v>
      </c>
      <c r="D44" s="2">
        <f>100*'DATA FIGURE 23 (7)'!D42</f>
        <v>8.1042379840499095</v>
      </c>
    </row>
    <row r="45" spans="1:4">
      <c r="A45" t="s">
        <v>197</v>
      </c>
      <c r="B45" s="2">
        <f>100*'DATA FIGURE 23 (7)'!B43</f>
        <v>1.22087114642608</v>
      </c>
      <c r="C45" s="2">
        <f>100*'DATA FIGURE 23 (7)'!C43</f>
        <v>0.85262326992515802</v>
      </c>
      <c r="D45" s="2">
        <f>100*'DATA FIGURE 23 (7)'!D43</f>
        <v>8.4724858605508295</v>
      </c>
    </row>
    <row r="46" spans="1:4">
      <c r="A46" t="s">
        <v>198</v>
      </c>
      <c r="B46" s="2">
        <f>100*'DATA FIGURE 23 (7)'!B44</f>
        <v>2.50397656677693</v>
      </c>
      <c r="C46" s="2">
        <f>100*'DATA FIGURE 23 (7)'!C44</f>
        <v>0.63425238870777001</v>
      </c>
      <c r="D46" s="2">
        <f>100*'DATA FIGURE 23 (7)'!D44</f>
        <v>10.342210038620001</v>
      </c>
    </row>
    <row r="47" spans="1:4">
      <c r="A47" t="s">
        <v>199</v>
      </c>
      <c r="B47" s="2">
        <f>100*'DATA FIGURE 23 (7)'!B45</f>
        <v>-0.14563283582481801</v>
      </c>
      <c r="C47" s="2">
        <f>100*'DATA FIGURE 23 (7)'!C45</f>
        <v>0.72327267412405305</v>
      </c>
      <c r="D47" s="2">
        <f>100*'DATA FIGURE 23 (7)'!D45</f>
        <v>9.4733045286711199</v>
      </c>
    </row>
    <row r="48" spans="1:4">
      <c r="A48" t="s">
        <v>200</v>
      </c>
      <c r="B48" s="2">
        <f>100*'DATA FIGURE 23 (7)'!B46</f>
        <v>0.33451820983097302</v>
      </c>
      <c r="C48" s="2">
        <f>100*'DATA FIGURE 23 (7)'!C46</f>
        <v>0.46397921192097402</v>
      </c>
      <c r="D48" s="2">
        <f>100*'DATA FIGURE 23 (7)'!D46</f>
        <v>9.3438435265811215</v>
      </c>
    </row>
    <row r="49" spans="1:4">
      <c r="A49" t="s">
        <v>201</v>
      </c>
      <c r="B49" s="2">
        <f>100*'DATA FIGURE 23 (7)'!B47</f>
        <v>-0.42005356404827798</v>
      </c>
      <c r="C49" s="2">
        <f>100*'DATA FIGURE 23 (7)'!C47</f>
        <v>0.55197782915004001</v>
      </c>
      <c r="D49" s="2">
        <f>100*'DATA FIGURE 23 (7)'!D47</f>
        <v>8.3718121333828002</v>
      </c>
    </row>
    <row r="50" spans="1:4">
      <c r="A50" t="s">
        <v>202</v>
      </c>
      <c r="B50" s="2">
        <f>100*'DATA FIGURE 23 (7)'!B48</f>
        <v>0.31580944496444102</v>
      </c>
      <c r="C50" s="2">
        <f>100*'DATA FIGURE 23 (7)'!C48</f>
        <v>0.59671559608522107</v>
      </c>
      <c r="D50" s="2">
        <f>100*'DATA FIGURE 23 (7)'!D48</f>
        <v>8.0909059822620204</v>
      </c>
    </row>
    <row r="51" spans="1:4">
      <c r="A51" t="s">
        <v>204</v>
      </c>
      <c r="B51" s="2">
        <f>100*'DATA FIGURE 23 (7)'!B49</f>
        <v>0.54613795968379109</v>
      </c>
      <c r="C51" s="2">
        <f>100*'DATA FIGURE 23 (7)'!C49</f>
        <v>0.48510855548322596</v>
      </c>
      <c r="D51" s="2">
        <f>100*'DATA FIGURE 23 (7)'!D49</f>
        <v>8.151935386462581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1"/>
  <sheetViews>
    <sheetView workbookViewId="0"/>
  </sheetViews>
  <sheetFormatPr defaultColWidth="9.109375" defaultRowHeight="14.4"/>
  <sheetData>
    <row r="1" spans="1:4">
      <c r="A1" t="s">
        <v>144</v>
      </c>
      <c r="B1" t="s">
        <v>248</v>
      </c>
    </row>
    <row r="3" spans="1:4">
      <c r="B3" t="s">
        <v>249</v>
      </c>
      <c r="C3" t="s">
        <v>251</v>
      </c>
      <c r="D3" t="s">
        <v>250</v>
      </c>
    </row>
    <row r="4" spans="1:4">
      <c r="A4" t="s">
        <v>156</v>
      </c>
      <c r="B4" s="2">
        <f>+Peru!EG13*100</f>
        <v>20.098158004808102</v>
      </c>
      <c r="C4">
        <f>+Peru!EB13*100</f>
        <v>9.9941449272547693</v>
      </c>
      <c r="D4">
        <f>+Peru!EC13*Peru!EA13*100</f>
        <v>10.104013077553359</v>
      </c>
    </row>
    <row r="5" spans="1:4">
      <c r="A5" t="s">
        <v>157</v>
      </c>
      <c r="B5" s="2">
        <f>+Peru!EG14*100</f>
        <v>20.8053995126273</v>
      </c>
      <c r="C5">
        <f>+Peru!EB14*100</f>
        <v>11.1086240664314</v>
      </c>
      <c r="D5">
        <f>+Peru!EC14*Peru!EA14*100</f>
        <v>9.6967754461959821</v>
      </c>
    </row>
    <row r="6" spans="1:4">
      <c r="A6" t="s">
        <v>158</v>
      </c>
      <c r="B6" s="2">
        <f>+Peru!EG15*100</f>
        <v>22.3306283783865</v>
      </c>
      <c r="C6">
        <f>+Peru!EB15*100</f>
        <v>12.6048958430284</v>
      </c>
      <c r="D6">
        <f>+Peru!EC15*Peru!EA15*100</f>
        <v>9.7257325353581425</v>
      </c>
    </row>
    <row r="7" spans="1:4">
      <c r="A7" t="s">
        <v>159</v>
      </c>
      <c r="B7" s="2">
        <f>+Peru!EG16*100</f>
        <v>25.765916327891901</v>
      </c>
      <c r="C7">
        <f>+Peru!EB16*100</f>
        <v>15.165643755192201</v>
      </c>
      <c r="D7">
        <f>+Peru!EC16*Peru!EA16*100</f>
        <v>10.600272572699666</v>
      </c>
    </row>
    <row r="8" spans="1:4">
      <c r="A8" t="s">
        <v>160</v>
      </c>
      <c r="B8" s="2">
        <f>+Peru!EG17*100</f>
        <v>28.677165069530098</v>
      </c>
      <c r="C8">
        <f>+Peru!EB17*100</f>
        <v>16.211257679447499</v>
      </c>
      <c r="D8">
        <f>+Peru!EC17*Peru!EA17*100</f>
        <v>12.465907390082625</v>
      </c>
    </row>
    <row r="9" spans="1:4">
      <c r="A9" t="s">
        <v>161</v>
      </c>
      <c r="B9" s="2">
        <f>+Peru!EG18*100</f>
        <v>33.327336586301996</v>
      </c>
      <c r="C9">
        <f>+Peru!EB18*100</f>
        <v>18.6879450170246</v>
      </c>
      <c r="D9">
        <f>+Peru!EC18*Peru!EA18*100</f>
        <v>14.639391569277388</v>
      </c>
    </row>
    <row r="10" spans="1:4">
      <c r="A10" t="s">
        <v>162</v>
      </c>
      <c r="B10" s="2">
        <f>+Peru!EG19*100</f>
        <v>37.787206110269899</v>
      </c>
      <c r="C10">
        <f>+Peru!EB19*100</f>
        <v>20.239592372271602</v>
      </c>
      <c r="D10">
        <f>+Peru!EC19*Peru!EA19*100</f>
        <v>17.547613737998233</v>
      </c>
    </row>
    <row r="11" spans="1:4">
      <c r="A11" t="s">
        <v>163</v>
      </c>
      <c r="B11" s="2">
        <f>+Peru!EG20*100</f>
        <v>46.228548749771001</v>
      </c>
      <c r="C11">
        <f>+Peru!EB20*100</f>
        <v>23.030489910138698</v>
      </c>
      <c r="D11">
        <f>+Peru!EC20*Peru!EA20*100</f>
        <v>23.19805883963226</v>
      </c>
    </row>
    <row r="12" spans="1:4">
      <c r="A12" t="s">
        <v>164</v>
      </c>
      <c r="B12" s="2">
        <f>+Peru!EG21*100</f>
        <v>54.514474539191404</v>
      </c>
      <c r="C12">
        <f>+Peru!EB21*100</f>
        <v>22.264640255875999</v>
      </c>
      <c r="D12">
        <f>+Peru!EC21*Peru!EA21*100</f>
        <v>32.249834283315259</v>
      </c>
    </row>
    <row r="13" spans="1:4">
      <c r="A13" t="s">
        <v>165</v>
      </c>
      <c r="B13" s="2">
        <f>+Peru!EG22*100</f>
        <v>42.223253896319804</v>
      </c>
      <c r="C13">
        <f>+Peru!EB22*100</f>
        <v>14.114075746940898</v>
      </c>
      <c r="D13">
        <f>+Peru!EC22*Peru!EA22*100</f>
        <v>28.109178149378817</v>
      </c>
    </row>
    <row r="14" spans="1:4">
      <c r="A14" t="s">
        <v>166</v>
      </c>
      <c r="B14" s="2">
        <f>+Peru!EG23*100</f>
        <v>34.165290571369098</v>
      </c>
      <c r="C14">
        <f>+Peru!EB23*100</f>
        <v>11.135618952285601</v>
      </c>
      <c r="D14">
        <f>+Peru!EC23*Peru!EA23*100</f>
        <v>23.029671619083462</v>
      </c>
    </row>
    <row r="15" spans="1:4">
      <c r="A15" t="s">
        <v>167</v>
      </c>
      <c r="B15" s="2">
        <f>+Peru!EG24*100</f>
        <v>31.033563453409101</v>
      </c>
      <c r="C15">
        <f>+Peru!EB24*100</f>
        <v>12.1117791875769</v>
      </c>
      <c r="D15">
        <f>+Peru!EC24*Peru!EA24*100</f>
        <v>18.92178426583218</v>
      </c>
    </row>
    <row r="16" spans="1:4">
      <c r="A16" t="s">
        <v>168</v>
      </c>
      <c r="B16" s="2">
        <f>+Peru!EG25*100</f>
        <v>32.8120221423343</v>
      </c>
      <c r="C16">
        <f>+Peru!EB25*100</f>
        <v>11.2907281720925</v>
      </c>
      <c r="D16">
        <f>+Peru!EC25*Peru!EA25*100</f>
        <v>21.521293970241842</v>
      </c>
    </row>
    <row r="17" spans="1:4">
      <c r="A17" t="s">
        <v>169</v>
      </c>
      <c r="B17" s="2">
        <f>+Peru!EG26*100</f>
        <v>47.0321715395485</v>
      </c>
      <c r="C17">
        <f>+Peru!EB26*100</f>
        <v>12.3552988213617</v>
      </c>
      <c r="D17">
        <f>+Peru!EC26*Peru!EA26*100</f>
        <v>34.676872718186722</v>
      </c>
    </row>
    <row r="18" spans="1:4">
      <c r="A18" t="s">
        <v>170</v>
      </c>
      <c r="B18" s="2">
        <f>+Peru!EG27*100</f>
        <v>50.936711137349697</v>
      </c>
      <c r="C18">
        <f>+Peru!EB27*100</f>
        <v>13.4198694706309</v>
      </c>
      <c r="D18">
        <f>+Peru!EC27*Peru!EA27*100</f>
        <v>37.516841666718655</v>
      </c>
    </row>
    <row r="19" spans="1:4">
      <c r="A19" t="s">
        <v>171</v>
      </c>
      <c r="B19" s="2">
        <f>+Peru!EG28*100</f>
        <v>66.489891300203496</v>
      </c>
      <c r="C19">
        <f>+Peru!EB28*100</f>
        <v>10.585124393350601</v>
      </c>
      <c r="D19">
        <f>+Peru!EC28*Peru!EA28*100</f>
        <v>55.904766906852878</v>
      </c>
    </row>
    <row r="20" spans="1:4">
      <c r="A20" t="s">
        <v>172</v>
      </c>
      <c r="B20" s="2">
        <f>+Peru!EG29*100</f>
        <v>59.396495077487799</v>
      </c>
      <c r="C20">
        <f>+Peru!EB29*100</f>
        <v>9.2668973952534301</v>
      </c>
      <c r="D20">
        <f>+Peru!EC29*Peru!EA29*100</f>
        <v>50.129597682234362</v>
      </c>
    </row>
    <row r="21" spans="1:4">
      <c r="A21" t="s">
        <v>173</v>
      </c>
      <c r="B21" s="2">
        <f>+Peru!EG30*100</f>
        <v>65.197858417701411</v>
      </c>
      <c r="C21">
        <f>+Peru!EB30*100</f>
        <v>12.753838401166501</v>
      </c>
      <c r="D21">
        <f>+Peru!EC30*Peru!EA30*100</f>
        <v>52.4440200165349</v>
      </c>
    </row>
    <row r="22" spans="1:4">
      <c r="A22" t="s">
        <v>174</v>
      </c>
      <c r="B22" s="2">
        <f>+Peru!EG31*100</f>
        <v>95.939609550760395</v>
      </c>
      <c r="C22">
        <f>+Peru!EB31*100</f>
        <v>12.5568433179723</v>
      </c>
      <c r="D22">
        <f>+Peru!EC31*Peru!EA31*100</f>
        <v>83.382766232787844</v>
      </c>
    </row>
    <row r="23" spans="1:4">
      <c r="A23" t="s">
        <v>175</v>
      </c>
      <c r="B23" s="2">
        <f>+Peru!EG32*100</f>
        <v>64.457902068995097</v>
      </c>
      <c r="C23">
        <f>+Peru!EB32*100</f>
        <v>7.5742857142857094</v>
      </c>
      <c r="D23">
        <f>+Peru!EC32*Peru!EA32*100</f>
        <v>56.883616354709417</v>
      </c>
    </row>
    <row r="24" spans="1:4">
      <c r="A24" t="s">
        <v>176</v>
      </c>
      <c r="B24" s="2">
        <f>+Peru!EG33*100</f>
        <v>58.026483992586094</v>
      </c>
      <c r="C24">
        <f>+Peru!EB33*100</f>
        <v>10.6677140612726</v>
      </c>
      <c r="D24">
        <f>+Peru!EC33*Peru!EA33*100</f>
        <v>47.358769931313333</v>
      </c>
    </row>
    <row r="25" spans="1:4">
      <c r="A25" t="s">
        <v>177</v>
      </c>
      <c r="B25" s="2">
        <f>+Peru!EG34*100</f>
        <v>46.103663540077697</v>
      </c>
      <c r="C25">
        <f>+Peru!EB34*100</f>
        <v>5.6959532964147197</v>
      </c>
      <c r="D25">
        <f>+Peru!EC34*Peru!EA34*100</f>
        <v>40.407710243663061</v>
      </c>
    </row>
    <row r="26" spans="1:4">
      <c r="A26" t="s">
        <v>178</v>
      </c>
      <c r="B26" s="2">
        <f>+Peru!EG35*100</f>
        <v>44.450850641766799</v>
      </c>
      <c r="C26">
        <f>+Peru!EB35*100</f>
        <v>4.8094187005202498</v>
      </c>
      <c r="D26">
        <f>+Peru!EC35*Peru!EA35*100</f>
        <v>39.641431941246516</v>
      </c>
    </row>
    <row r="27" spans="1:4">
      <c r="A27" t="s">
        <v>179</v>
      </c>
      <c r="B27" s="2">
        <f>+Peru!EG36*100</f>
        <v>45.923555477463502</v>
      </c>
      <c r="C27">
        <f>+Peru!EB36*100</f>
        <v>3.93290586145236</v>
      </c>
      <c r="D27">
        <f>+Peru!EC36*Peru!EA36*100</f>
        <v>41.990649616011098</v>
      </c>
    </row>
    <row r="28" spans="1:4">
      <c r="A28" t="s">
        <v>180</v>
      </c>
      <c r="B28" s="2">
        <f>+Peru!EG37*100</f>
        <v>38.534665571259204</v>
      </c>
      <c r="C28">
        <f>+Peru!EB37*100</f>
        <v>2.95538897946575</v>
      </c>
      <c r="D28">
        <f>+Peru!EC37*Peru!EA37*100</f>
        <v>35.579276591793402</v>
      </c>
    </row>
    <row r="29" spans="1:4">
      <c r="A29" t="s">
        <v>181</v>
      </c>
      <c r="B29" s="2">
        <f>+Peru!EG38*100</f>
        <v>33.9878985990796</v>
      </c>
      <c r="C29">
        <f>+Peru!EB38*100</f>
        <v>2.0024647960440403</v>
      </c>
      <c r="D29">
        <f>+Peru!EC38*Peru!EA38*100</f>
        <v>31.98543380303547</v>
      </c>
    </row>
    <row r="30" spans="1:4">
      <c r="A30" t="s">
        <v>182</v>
      </c>
      <c r="B30" s="2">
        <f>+Peru!EG39*100</f>
        <v>33.515377867180803</v>
      </c>
      <c r="C30">
        <f>+Peru!EB39*100</f>
        <v>3.2546324928721102</v>
      </c>
      <c r="D30">
        <f>+Peru!EC39*Peru!EA39*100</f>
        <v>30.260745374308666</v>
      </c>
    </row>
    <row r="31" spans="1:4">
      <c r="A31" t="s">
        <v>183</v>
      </c>
      <c r="B31" s="2">
        <f>+Peru!EG40*100</f>
        <v>27.0379489677068</v>
      </c>
      <c r="C31">
        <f>+Peru!EB40*100</f>
        <v>5.6092628857217495</v>
      </c>
      <c r="D31">
        <f>+Peru!EC40*Peru!EA40*100</f>
        <v>21.428686081984942</v>
      </c>
    </row>
    <row r="32" spans="1:4">
      <c r="A32" t="s">
        <v>184</v>
      </c>
      <c r="B32" s="2">
        <f>+Peru!EG41*100</f>
        <v>29.935096511932301</v>
      </c>
      <c r="C32">
        <f>+Peru!EB41*100</f>
        <v>6.6816474829281391</v>
      </c>
      <c r="D32">
        <f>+Peru!EC41*Peru!EA41*100</f>
        <v>23.253449029004162</v>
      </c>
    </row>
    <row r="33" spans="1:4">
      <c r="A33" t="s">
        <v>185</v>
      </c>
      <c r="B33" s="2">
        <f>+Peru!EG42*100</f>
        <v>35.710433017573401</v>
      </c>
      <c r="C33">
        <f>+Peru!EB42*100</f>
        <v>10.086521818238801</v>
      </c>
      <c r="D33">
        <f>+Peru!EC42*Peru!EA42*100</f>
        <v>25.623911199334565</v>
      </c>
    </row>
    <row r="34" spans="1:4">
      <c r="A34" t="s">
        <v>186</v>
      </c>
      <c r="B34" s="2">
        <f>+Peru!EG43*100</f>
        <v>34.4764150871871</v>
      </c>
      <c r="C34">
        <f>+Peru!EB43*100</f>
        <v>10.055890872757999</v>
      </c>
      <c r="D34">
        <f>+Peru!EC43*Peru!EA43*100</f>
        <v>24.420524214429118</v>
      </c>
    </row>
    <row r="35" spans="1:4">
      <c r="A35" t="s">
        <v>187</v>
      </c>
      <c r="B35" s="2">
        <f>+Peru!EG44*100</f>
        <v>34.8400780089394</v>
      </c>
      <c r="C35">
        <f>+Peru!EB44*100</f>
        <v>11.008381969934399</v>
      </c>
      <c r="D35">
        <f>+Peru!EC44*Peru!EA44*100</f>
        <v>23.831696039005049</v>
      </c>
    </row>
    <row r="36" spans="1:4">
      <c r="A36" t="s">
        <v>188</v>
      </c>
      <c r="B36" s="2">
        <f>+Peru!EG45*100</f>
        <v>35.285561923870702</v>
      </c>
      <c r="C36">
        <f>+Peru!EB45*100</f>
        <v>10.6175018987421</v>
      </c>
      <c r="D36">
        <f>+Peru!EC45*Peru!EA45*100</f>
        <v>24.668060025128582</v>
      </c>
    </row>
    <row r="37" spans="1:4">
      <c r="A37" t="s">
        <v>189</v>
      </c>
      <c r="B37" s="2">
        <f>+Peru!EG46*100</f>
        <v>35.339771623526801</v>
      </c>
      <c r="C37">
        <f>+Peru!EB46*100</f>
        <v>10.3365165493672</v>
      </c>
      <c r="D37">
        <f>+Peru!EC46*Peru!EA46*100</f>
        <v>25.003255074159643</v>
      </c>
    </row>
    <row r="38" spans="1:4">
      <c r="A38" t="s">
        <v>190</v>
      </c>
      <c r="B38" s="2">
        <f>+Peru!EG47*100</f>
        <v>33.065164456480204</v>
      </c>
      <c r="C38">
        <f>+Peru!EB47*100</f>
        <v>9.2849638885388899</v>
      </c>
      <c r="D38">
        <f>+Peru!EC47*Peru!EA47*100</f>
        <v>23.780200567941225</v>
      </c>
    </row>
    <row r="39" spans="1:4">
      <c r="A39" t="s">
        <v>191</v>
      </c>
      <c r="B39" s="2">
        <f>+Peru!EG48*100</f>
        <v>30.003142966714201</v>
      </c>
      <c r="C39">
        <f>+Peru!EB48*100</f>
        <v>10.7331420042232</v>
      </c>
      <c r="D39">
        <f>+Peru!EC48*Peru!EA48*100</f>
        <v>19.270000962491039</v>
      </c>
    </row>
    <row r="40" spans="1:4">
      <c r="A40" t="s">
        <v>192</v>
      </c>
      <c r="B40" s="2">
        <f>+Peru!EG49*100</f>
        <v>25.721712442538202</v>
      </c>
      <c r="C40">
        <f>+Peru!EB49*100</f>
        <v>9.5109226319974205</v>
      </c>
      <c r="D40">
        <f>+Peru!EC49*Peru!EA49*100</f>
        <v>16.210789810540785</v>
      </c>
    </row>
    <row r="41" spans="1:4">
      <c r="A41" t="s">
        <v>193</v>
      </c>
      <c r="B41" s="2">
        <f>+Peru!EG50*100</f>
        <v>23.849566896749899</v>
      </c>
      <c r="C41">
        <f>+Peru!EB50*100</f>
        <v>11.108414954488302</v>
      </c>
      <c r="D41">
        <f>+Peru!EC50*Peru!EA50*100</f>
        <v>12.741151942261574</v>
      </c>
    </row>
    <row r="42" spans="1:4">
      <c r="A42" t="s">
        <v>194</v>
      </c>
      <c r="B42" s="2">
        <f>+Peru!EG51*100</f>
        <v>19.832723740401899</v>
      </c>
      <c r="C42">
        <f>+Peru!EB51*100</f>
        <v>9.6173339281892698</v>
      </c>
      <c r="D42">
        <f>+Peru!EC51*Peru!EA51*100</f>
        <v>10.21538981221261</v>
      </c>
    </row>
    <row r="43" spans="1:4">
      <c r="A43" t="s">
        <v>195</v>
      </c>
      <c r="B43" s="2">
        <f>+Peru!EG52*100</f>
        <v>21.537816013712398</v>
      </c>
      <c r="C43">
        <f>+Peru!EB52*100</f>
        <v>10.5812489772501</v>
      </c>
      <c r="D43">
        <f>+Peru!EC52*Peru!EA52*100</f>
        <v>10.956567036462314</v>
      </c>
    </row>
    <row r="44" spans="1:4">
      <c r="A44" t="s">
        <v>196</v>
      </c>
      <c r="B44" s="2">
        <f>+Peru!EG53*100</f>
        <v>19.266187477861799</v>
      </c>
      <c r="C44">
        <f>+Peru!EB53*100</f>
        <v>10.627742466494499</v>
      </c>
      <c r="D44">
        <f>+Peru!EC53*Peru!EA53*100</f>
        <v>8.6384450113673328</v>
      </c>
    </row>
    <row r="45" spans="1:4">
      <c r="A45" t="s">
        <v>197</v>
      </c>
      <c r="B45" s="2">
        <f>+Peru!EG54*100</f>
        <v>17.832998042127802</v>
      </c>
      <c r="C45">
        <f>+Peru!EB54*100</f>
        <v>10.184685369117499</v>
      </c>
      <c r="D45">
        <f>+Peru!EC54*Peru!EA54*100</f>
        <v>7.6483126730102029</v>
      </c>
    </row>
    <row r="46" spans="1:4">
      <c r="A46" t="s">
        <v>198</v>
      </c>
      <c r="B46" s="2">
        <f>+Peru!EG55*100</f>
        <v>16.901204329836599</v>
      </c>
      <c r="C46">
        <f>+Peru!EB55*100</f>
        <v>10.058362886973001</v>
      </c>
      <c r="D46">
        <f>+Peru!EC55*Peru!EA55*100</f>
        <v>6.8428414428635707</v>
      </c>
    </row>
    <row r="47" spans="1:4">
      <c r="A47" t="s">
        <v>199</v>
      </c>
      <c r="B47" s="2">
        <f>+Peru!EG56*100</f>
        <v>16.3812283053614</v>
      </c>
      <c r="C47">
        <f>+Peru!EB56*100</f>
        <v>10.3801128226012</v>
      </c>
      <c r="D47">
        <f>+Peru!EC56*Peru!EA56*100</f>
        <v>6.0011154827601993</v>
      </c>
    </row>
    <row r="48" spans="1:4">
      <c r="A48" t="s">
        <v>200</v>
      </c>
      <c r="B48" s="2">
        <f>+Peru!EG57*100</f>
        <v>17.413395898989801</v>
      </c>
      <c r="C48">
        <f>+Peru!EB57*100</f>
        <v>11.102727849397001</v>
      </c>
      <c r="D48">
        <f>+Peru!EC57*Peru!EA57*100</f>
        <v>6.3106680495928575</v>
      </c>
    </row>
    <row r="49" spans="1:4">
      <c r="A49" t="s">
        <v>201</v>
      </c>
      <c r="B49" s="2">
        <f>+Peru!EG58*100</f>
        <v>20.082963396266202</v>
      </c>
      <c r="C49">
        <f>+Peru!EB58*100</f>
        <v>12.116891420368599</v>
      </c>
      <c r="D49">
        <f>+Peru!EC58*Peru!EA58*100</f>
        <v>7.9660719758975294</v>
      </c>
    </row>
    <row r="50" spans="1:4">
      <c r="A50" t="s">
        <v>202</v>
      </c>
      <c r="B50" s="2">
        <f>+Peru!EG59*100</f>
        <v>21.3088200103243</v>
      </c>
      <c r="C50">
        <f>+Peru!EB59*100</f>
        <v>13.423290619349501</v>
      </c>
      <c r="D50">
        <f>+Peru!EC59*Peru!EA59*100</f>
        <v>7.8855293909747504</v>
      </c>
    </row>
    <row r="51" spans="1:4">
      <c r="A51" t="s">
        <v>204</v>
      </c>
      <c r="B51" s="2">
        <f>+Peru!EG60*100</f>
        <v>22.910104321032502</v>
      </c>
      <c r="C51">
        <f>+Peru!EB60*100</f>
        <v>16.0664812951455</v>
      </c>
      <c r="D51">
        <f>+Peru!EC60*Peru!EA60*100</f>
        <v>6.8436230258870703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1"/>
  <sheetViews>
    <sheetView workbookViewId="0"/>
  </sheetViews>
  <sheetFormatPr defaultColWidth="9.109375" defaultRowHeight="14.4"/>
  <sheetData>
    <row r="1" spans="1:3">
      <c r="A1" t="s">
        <v>144</v>
      </c>
      <c r="B1" t="s">
        <v>423</v>
      </c>
    </row>
    <row r="3" spans="1:3">
      <c r="B3" t="s">
        <v>424</v>
      </c>
      <c r="C3" t="s">
        <v>425</v>
      </c>
    </row>
    <row r="4" spans="1:3">
      <c r="A4" t="s">
        <v>156</v>
      </c>
      <c r="B4">
        <f>+'csv Fig 22'!B2*100</f>
        <v>20.098157999999998</v>
      </c>
      <c r="C4">
        <f>+'csv Fig 22'!C2*100</f>
        <v>20.311395700000002</v>
      </c>
    </row>
    <row r="5" spans="1:3">
      <c r="A5" t="s">
        <v>157</v>
      </c>
      <c r="B5">
        <f>+'csv Fig 22'!B3*100</f>
        <v>20.8053995</v>
      </c>
      <c r="C5">
        <f>+'csv Fig 22'!C3*100</f>
        <v>21.082257300000002</v>
      </c>
    </row>
    <row r="6" spans="1:3">
      <c r="A6" t="s">
        <v>158</v>
      </c>
      <c r="B6">
        <f>+'csv Fig 22'!B4*100</f>
        <v>22.330628399999998</v>
      </c>
      <c r="C6">
        <f>+'csv Fig 22'!C4*100</f>
        <v>23.0997314</v>
      </c>
    </row>
    <row r="7" spans="1:3">
      <c r="A7" t="s">
        <v>159</v>
      </c>
      <c r="B7">
        <f>+'csv Fig 22'!B5*100</f>
        <v>25.765916300000001</v>
      </c>
      <c r="C7">
        <f>+'csv Fig 22'!C5*100</f>
        <v>27.533363500000004</v>
      </c>
    </row>
    <row r="8" spans="1:3">
      <c r="A8" t="s">
        <v>160</v>
      </c>
      <c r="B8">
        <f>+'csv Fig 22'!B6*100</f>
        <v>28.677165100000003</v>
      </c>
      <c r="C8">
        <f>+'csv Fig 22'!C6*100</f>
        <v>31.115552299999997</v>
      </c>
    </row>
    <row r="9" spans="1:3">
      <c r="A9" t="s">
        <v>161</v>
      </c>
      <c r="B9">
        <f>+'csv Fig 22'!B7*100</f>
        <v>33.327336600000002</v>
      </c>
      <c r="C9">
        <f>+'csv Fig 22'!C7*100</f>
        <v>37.081707999999999</v>
      </c>
    </row>
    <row r="10" spans="1:3">
      <c r="A10" t="s">
        <v>162</v>
      </c>
      <c r="B10">
        <f>+'csv Fig 22'!B8*100</f>
        <v>37.787206099999999</v>
      </c>
      <c r="C10">
        <f>+'csv Fig 22'!C8*100</f>
        <v>40.117933800000003</v>
      </c>
    </row>
    <row r="11" spans="1:3">
      <c r="A11" t="s">
        <v>163</v>
      </c>
      <c r="B11">
        <f>+'csv Fig 22'!B9*100</f>
        <v>46.228548699999997</v>
      </c>
      <c r="C11">
        <f>+'csv Fig 22'!C9*100</f>
        <v>45.591698600000001</v>
      </c>
    </row>
    <row r="12" spans="1:3">
      <c r="A12" t="s">
        <v>164</v>
      </c>
      <c r="B12">
        <f>+'csv Fig 22'!B10*100</f>
        <v>54.514474499999999</v>
      </c>
      <c r="C12">
        <f>+'csv Fig 22'!C10*100</f>
        <v>47.906176000000002</v>
      </c>
    </row>
    <row r="13" spans="1:3">
      <c r="A13" t="s">
        <v>165</v>
      </c>
      <c r="B13">
        <f>+'csv Fig 22'!B11*100</f>
        <v>42.223253900000003</v>
      </c>
      <c r="C13">
        <f>+'csv Fig 22'!C11*100</f>
        <v>38.968407300000003</v>
      </c>
    </row>
    <row r="14" spans="1:3">
      <c r="A14" t="s">
        <v>166</v>
      </c>
      <c r="B14">
        <f>+'csv Fig 22'!B12*100</f>
        <v>34.165290599999999</v>
      </c>
      <c r="C14">
        <f>+'csv Fig 22'!C12*100</f>
        <v>32.801409</v>
      </c>
    </row>
    <row r="15" spans="1:3">
      <c r="A15" t="s">
        <v>167</v>
      </c>
      <c r="B15">
        <f>+'csv Fig 22'!B13*100</f>
        <v>31.0335635</v>
      </c>
      <c r="C15">
        <f>+'csv Fig 22'!C13*100</f>
        <v>30.766111600000002</v>
      </c>
    </row>
    <row r="16" spans="1:3">
      <c r="A16" t="s">
        <v>168</v>
      </c>
      <c r="B16">
        <f>+'csv Fig 22'!B14*100</f>
        <v>32.8120221</v>
      </c>
      <c r="C16">
        <f>+'csv Fig 22'!C14*100</f>
        <v>31.3705803</v>
      </c>
    </row>
    <row r="17" spans="1:3">
      <c r="A17" t="s">
        <v>169</v>
      </c>
      <c r="B17">
        <f>+'csv Fig 22'!B15*100</f>
        <v>47.032171499999997</v>
      </c>
      <c r="C17">
        <f>+'csv Fig 22'!C15*100</f>
        <v>39.739034400000001</v>
      </c>
    </row>
    <row r="18" spans="1:3">
      <c r="A18" t="s">
        <v>170</v>
      </c>
      <c r="B18">
        <f>+'csv Fig 22'!B16*100</f>
        <v>50.936711099999997</v>
      </c>
      <c r="C18">
        <f>+'csv Fig 22'!C16*100</f>
        <v>40.332661100000003</v>
      </c>
    </row>
    <row r="19" spans="1:3">
      <c r="A19" t="s">
        <v>171</v>
      </c>
      <c r="B19">
        <f>+'csv Fig 22'!B17*100</f>
        <v>66.489891300000011</v>
      </c>
      <c r="C19">
        <f>+'csv Fig 22'!C17*100</f>
        <v>40.592753500000001</v>
      </c>
    </row>
    <row r="20" spans="1:3">
      <c r="A20" t="s">
        <v>172</v>
      </c>
      <c r="B20">
        <f>+'csv Fig 22'!B18*100</f>
        <v>59.396495100000003</v>
      </c>
      <c r="C20">
        <f>+'csv Fig 22'!C18*100</f>
        <v>40.965063000000001</v>
      </c>
    </row>
    <row r="21" spans="1:3">
      <c r="A21" t="s">
        <v>173</v>
      </c>
      <c r="B21">
        <f>+'csv Fig 22'!B19*100</f>
        <v>65.197858400000001</v>
      </c>
      <c r="C21">
        <f>+'csv Fig 22'!C19*100</f>
        <v>46.135476199999999</v>
      </c>
    </row>
    <row r="22" spans="1:3">
      <c r="A22" t="s">
        <v>174</v>
      </c>
      <c r="B22">
        <f>+'csv Fig 22'!B20*100</f>
        <v>95.939609599999997</v>
      </c>
      <c r="C22">
        <f>+'csv Fig 22'!C20*100</f>
        <v>50.0191248</v>
      </c>
    </row>
    <row r="23" spans="1:3">
      <c r="A23" t="s">
        <v>175</v>
      </c>
      <c r="B23">
        <f>+'csv Fig 22'!B21*100</f>
        <v>64.457902099999998</v>
      </c>
      <c r="C23">
        <f>+'csv Fig 22'!C21*100</f>
        <v>51.352740300000001</v>
      </c>
    </row>
    <row r="24" spans="1:3">
      <c r="A24" t="s">
        <v>176</v>
      </c>
      <c r="B24">
        <f>+'csv Fig 22'!B22*100</f>
        <v>58.026484000000004</v>
      </c>
      <c r="C24">
        <f>+'csv Fig 22'!C22*100</f>
        <v>58.026484000000004</v>
      </c>
    </row>
    <row r="25" spans="1:3">
      <c r="A25" t="s">
        <v>177</v>
      </c>
      <c r="B25">
        <f>+'csv Fig 22'!B23*100</f>
        <v>46.103663499999996</v>
      </c>
      <c r="C25">
        <f>+'csv Fig 22'!C23*100</f>
        <v>55.088068700000001</v>
      </c>
    </row>
    <row r="26" spans="1:3">
      <c r="A26" t="s">
        <v>178</v>
      </c>
      <c r="B26">
        <f>+'csv Fig 22'!B24*100</f>
        <v>44.450850600000003</v>
      </c>
      <c r="C26">
        <f>+'csv Fig 22'!C24*100</f>
        <v>54.093641500000004</v>
      </c>
    </row>
    <row r="27" spans="1:3">
      <c r="A27" t="s">
        <v>179</v>
      </c>
      <c r="B27">
        <f>+'csv Fig 22'!B25*100</f>
        <v>45.923555499999999</v>
      </c>
      <c r="C27">
        <f>+'csv Fig 22'!C25*100</f>
        <v>50.808165600000002</v>
      </c>
    </row>
    <row r="28" spans="1:3">
      <c r="A28" t="s">
        <v>180</v>
      </c>
      <c r="B28">
        <f>+'csv Fig 22'!B26*100</f>
        <v>38.534665600000004</v>
      </c>
      <c r="C28">
        <f>+'csv Fig 22'!C26*100</f>
        <v>46.953799600000004</v>
      </c>
    </row>
    <row r="29" spans="1:3">
      <c r="A29" t="s">
        <v>181</v>
      </c>
      <c r="B29">
        <f>+'csv Fig 22'!B27*100</f>
        <v>33.987898600000001</v>
      </c>
      <c r="C29">
        <f>+'csv Fig 22'!C27*100</f>
        <v>44.625258099999996</v>
      </c>
    </row>
    <row r="30" spans="1:3">
      <c r="A30" t="s">
        <v>182</v>
      </c>
      <c r="B30">
        <f>+'csv Fig 22'!B28*100</f>
        <v>33.515377899999997</v>
      </c>
      <c r="C30">
        <f>+'csv Fig 22'!C28*100</f>
        <v>42.820054499999998</v>
      </c>
    </row>
    <row r="31" spans="1:3">
      <c r="A31" t="s">
        <v>183</v>
      </c>
      <c r="B31">
        <f>+'csv Fig 22'!B29*100</f>
        <v>27.037949000000001</v>
      </c>
      <c r="C31">
        <f>+'csv Fig 22'!C29*100</f>
        <v>32.683172399999997</v>
      </c>
    </row>
    <row r="32" spans="1:3">
      <c r="A32" t="s">
        <v>184</v>
      </c>
      <c r="B32">
        <f>+'csv Fig 22'!B30*100</f>
        <v>29.935096500000004</v>
      </c>
      <c r="C32">
        <f>+'csv Fig 22'!C30*100</f>
        <v>34.5506539</v>
      </c>
    </row>
    <row r="33" spans="1:3">
      <c r="A33" t="s">
        <v>185</v>
      </c>
      <c r="B33">
        <f>+'csv Fig 22'!B31*100</f>
        <v>35.710433000000002</v>
      </c>
      <c r="C33">
        <f>+'csv Fig 22'!C31*100</f>
        <v>36.8719793</v>
      </c>
    </row>
    <row r="34" spans="1:3">
      <c r="A34" t="s">
        <v>186</v>
      </c>
      <c r="B34">
        <f>+'csv Fig 22'!B32*100</f>
        <v>34.476415100000004</v>
      </c>
      <c r="C34">
        <f>+'csv Fig 22'!C32*100</f>
        <v>34.9048874</v>
      </c>
    </row>
    <row r="35" spans="1:3">
      <c r="A35" t="s">
        <v>187</v>
      </c>
      <c r="B35">
        <f>+'csv Fig 22'!B33*100</f>
        <v>34.840078000000005</v>
      </c>
      <c r="C35">
        <f>+'csv Fig 22'!C33*100</f>
        <v>34.727949899999999</v>
      </c>
    </row>
    <row r="36" spans="1:3">
      <c r="A36" t="s">
        <v>188</v>
      </c>
      <c r="B36">
        <f>+'csv Fig 22'!B34*100</f>
        <v>35.285561899999998</v>
      </c>
      <c r="C36">
        <f>+'csv Fig 22'!C34*100</f>
        <v>34.800140899999995</v>
      </c>
    </row>
    <row r="37" spans="1:3">
      <c r="A37" t="s">
        <v>189</v>
      </c>
      <c r="B37">
        <f>+'csv Fig 22'!B35*100</f>
        <v>35.339771599999999</v>
      </c>
      <c r="C37">
        <f>+'csv Fig 22'!C35*100</f>
        <v>35.286770499999996</v>
      </c>
    </row>
    <row r="38" spans="1:3">
      <c r="A38" t="s">
        <v>190</v>
      </c>
      <c r="B38">
        <f>+'csv Fig 22'!B36*100</f>
        <v>33.065164500000002</v>
      </c>
      <c r="C38">
        <f>+'csv Fig 22'!C36*100</f>
        <v>34.163124700000004</v>
      </c>
    </row>
    <row r="39" spans="1:3">
      <c r="A39" t="s">
        <v>191</v>
      </c>
      <c r="B39">
        <f>+'csv Fig 22'!B37*100</f>
        <v>30.003142999999998</v>
      </c>
      <c r="C39">
        <f>+'csv Fig 22'!C37*100</f>
        <v>31.348534500000003</v>
      </c>
    </row>
    <row r="40" spans="1:3">
      <c r="A40" t="s">
        <v>192</v>
      </c>
      <c r="B40">
        <f>+'csv Fig 22'!B38*100</f>
        <v>25.721712400000001</v>
      </c>
      <c r="C40">
        <f>+'csv Fig 22'!C38*100</f>
        <v>27.827528899999997</v>
      </c>
    </row>
    <row r="41" spans="1:3">
      <c r="A41" t="s">
        <v>193</v>
      </c>
      <c r="B41">
        <f>+'csv Fig 22'!B39*100</f>
        <v>23.849566899999999</v>
      </c>
      <c r="C41">
        <f>+'csv Fig 22'!C39*100</f>
        <v>26.1072436</v>
      </c>
    </row>
    <row r="42" spans="1:3">
      <c r="A42" t="s">
        <v>194</v>
      </c>
      <c r="B42">
        <f>+'csv Fig 22'!B40*100</f>
        <v>19.832723699999999</v>
      </c>
      <c r="C42">
        <f>+'csv Fig 22'!C40*100</f>
        <v>22.295268100000001</v>
      </c>
    </row>
    <row r="43" spans="1:3">
      <c r="A43" t="s">
        <v>195</v>
      </c>
      <c r="B43">
        <f>+'csv Fig 22'!B41*100</f>
        <v>21.537816000000003</v>
      </c>
      <c r="C43">
        <f>+'csv Fig 22'!C41*100</f>
        <v>24.064434800000001</v>
      </c>
    </row>
    <row r="44" spans="1:3">
      <c r="A44" t="s">
        <v>196</v>
      </c>
      <c r="B44">
        <f>+'csv Fig 22'!B42*100</f>
        <v>19.266187500000001</v>
      </c>
      <c r="C44">
        <f>+'csv Fig 22'!C42*100</f>
        <v>22.4468894</v>
      </c>
    </row>
    <row r="45" spans="1:3">
      <c r="A45" t="s">
        <v>197</v>
      </c>
      <c r="B45">
        <f>+'csv Fig 22'!B43*100</f>
        <v>17.832998</v>
      </c>
      <c r="C45">
        <f>+'csv Fig 22'!C43*100</f>
        <v>21.109257100000001</v>
      </c>
    </row>
    <row r="46" spans="1:3">
      <c r="A46" t="s">
        <v>198</v>
      </c>
      <c r="B46">
        <f>+'csv Fig 22'!B44*100</f>
        <v>16.9012043</v>
      </c>
      <c r="C46">
        <f>+'csv Fig 22'!C44*100</f>
        <v>20.259285499999997</v>
      </c>
    </row>
    <row r="47" spans="1:3">
      <c r="A47" t="s">
        <v>199</v>
      </c>
      <c r="B47">
        <f>+'csv Fig 22'!B45*100</f>
        <v>16.3812283</v>
      </c>
      <c r="C47">
        <f>+'csv Fig 22'!C45*100</f>
        <v>19.123131300000001</v>
      </c>
    </row>
    <row r="48" spans="1:3">
      <c r="A48" t="s">
        <v>200</v>
      </c>
      <c r="B48">
        <f>+'csv Fig 22'!B46*100</f>
        <v>17.413395900000001</v>
      </c>
      <c r="C48">
        <f>+'csv Fig 22'!C46*100</f>
        <v>19.945438500000002</v>
      </c>
    </row>
    <row r="49" spans="1:3">
      <c r="A49" t="s">
        <v>201</v>
      </c>
      <c r="B49">
        <f>+'csv Fig 22'!B47*100</f>
        <v>20.082963400000001</v>
      </c>
      <c r="C49">
        <f>+'csv Fig 22'!C47*100</f>
        <v>22.3385374</v>
      </c>
    </row>
    <row r="50" spans="1:3">
      <c r="A50" t="s">
        <v>202</v>
      </c>
      <c r="B50">
        <f>+'csv Fig 22'!B48*100</f>
        <v>21.308820000000001</v>
      </c>
      <c r="C50">
        <f>+'csv Fig 22'!C48*100</f>
        <v>23.180740100000001</v>
      </c>
    </row>
    <row r="51" spans="1:3">
      <c r="A51" t="s">
        <v>204</v>
      </c>
      <c r="B51">
        <f>+'csv Fig 22'!B49*100</f>
        <v>22.9101043</v>
      </c>
      <c r="C51">
        <f>+'csv Fig 22'!C49*100</f>
        <v>24.9780433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51"/>
  <sheetViews>
    <sheetView workbookViewId="0"/>
  </sheetViews>
  <sheetFormatPr defaultColWidth="9.109375" defaultRowHeight="14.4"/>
  <sheetData>
    <row r="1" spans="1:3">
      <c r="A1" t="s">
        <v>144</v>
      </c>
      <c r="B1" t="s">
        <v>255</v>
      </c>
    </row>
    <row r="3" spans="1:3">
      <c r="B3" t="s">
        <v>254</v>
      </c>
      <c r="C3" t="s">
        <v>256</v>
      </c>
    </row>
    <row r="4" spans="1:3">
      <c r="A4" t="s">
        <v>156</v>
      </c>
      <c r="C4">
        <f>+'Data for Figure 6-9'!R13*100</f>
        <v>0.85840930711247099</v>
      </c>
    </row>
    <row r="5" spans="1:3">
      <c r="A5" t="s">
        <v>157</v>
      </c>
      <c r="B5" s="2">
        <f>+'Data for Figure 6-9'!Q14*100</f>
        <v>1.323206267733354</v>
      </c>
      <c r="C5">
        <f>+'Data for Figure 6-9'!R14*100</f>
        <v>1.48069792048792</v>
      </c>
    </row>
    <row r="6" spans="1:3">
      <c r="A6" t="s">
        <v>158</v>
      </c>
      <c r="B6" s="2">
        <f>+'Data for Figure 6-9'!Q15*100</f>
        <v>4.6767340388358196</v>
      </c>
      <c r="C6">
        <f>+'Data for Figure 6-9'!R15*100</f>
        <v>2.9481807061863501</v>
      </c>
    </row>
    <row r="7" spans="1:3">
      <c r="A7" t="s">
        <v>159</v>
      </c>
      <c r="B7" s="2">
        <f>+'Data for Figure 6-9'!Q16*100</f>
        <v>4.8179038583560656</v>
      </c>
      <c r="C7">
        <f>+'Data for Figure 6-9'!R16*100</f>
        <v>4.6343155747427502</v>
      </c>
    </row>
    <row r="8" spans="1:3">
      <c r="A8" t="s">
        <v>160</v>
      </c>
      <c r="B8" s="2">
        <f>+'Data for Figure 6-9'!Q17*100</f>
        <v>6.5598297457503296</v>
      </c>
      <c r="C8">
        <f>+'Data for Figure 6-9'!R17*100</f>
        <v>6.9806253322396801</v>
      </c>
    </row>
    <row r="9" spans="1:3">
      <c r="A9" t="s">
        <v>161</v>
      </c>
      <c r="B9" s="2">
        <f>+'Data for Figure 6-9'!Q18*100</f>
        <v>5.7647828837341848</v>
      </c>
      <c r="C9">
        <f>+'Data for Figure 6-9'!R18*100</f>
        <v>9.7913030353969503</v>
      </c>
    </row>
    <row r="10" spans="1:3">
      <c r="A10" t="s">
        <v>162</v>
      </c>
      <c r="B10" s="2">
        <f>+'Data for Figure 6-9'!Q19*100</f>
        <v>6.3588198995887106</v>
      </c>
      <c r="C10">
        <f>+'Data for Figure 6-9'!R19*100</f>
        <v>10.5384699327128</v>
      </c>
    </row>
    <row r="11" spans="1:3">
      <c r="A11" t="s">
        <v>163</v>
      </c>
      <c r="B11" s="2">
        <f>+'Data for Figure 6-9'!Q20*100</f>
        <v>7.4453351318679504</v>
      </c>
      <c r="C11">
        <f>+'Data for Figure 6-9'!R20*100</f>
        <v>10.166832873760701</v>
      </c>
    </row>
    <row r="12" spans="1:3">
      <c r="A12" t="s">
        <v>164</v>
      </c>
      <c r="B12" s="2">
        <f>+'Data for Figure 6-9'!Q21*100</f>
        <v>6.1807141141624502</v>
      </c>
      <c r="C12">
        <f>+'Data for Figure 6-9'!R21*100</f>
        <v>6.3570435681239896</v>
      </c>
    </row>
    <row r="13" spans="1:3">
      <c r="A13" t="s">
        <v>165</v>
      </c>
      <c r="B13" s="2">
        <f>+'Data for Figure 6-9'!Q22*100</f>
        <v>-3.9188082883800401</v>
      </c>
      <c r="C13">
        <f>+'Data for Figure 6-9'!R22*100</f>
        <v>1.0949856146800101</v>
      </c>
    </row>
    <row r="14" spans="1:3">
      <c r="A14" t="s">
        <v>166</v>
      </c>
      <c r="B14" s="2">
        <f>+'Data for Figure 6-9'!Q23*100</f>
        <v>-1.7875849556535699</v>
      </c>
      <c r="C14">
        <f>+'Data for Figure 6-9'!R23*100</f>
        <v>4.6413614556337501</v>
      </c>
    </row>
    <row r="15" spans="1:3">
      <c r="A15" t="s">
        <v>167</v>
      </c>
      <c r="B15" s="2">
        <f>+'Data for Figure 6-9'!Q24*100</f>
        <v>0.76191239137715983</v>
      </c>
      <c r="C15">
        <f>+'Data for Figure 6-9'!R24*100</f>
        <v>8.0496307939807501</v>
      </c>
    </row>
    <row r="16" spans="1:3">
      <c r="A16" t="s">
        <v>168</v>
      </c>
      <c r="B16" s="2">
        <f>+'Data for Figure 6-9'!Q25*100</f>
        <v>1.6193228019742951</v>
      </c>
      <c r="C16">
        <f>+'Data for Figure 6-9'!R25*100</f>
        <v>8.8886454742081007</v>
      </c>
    </row>
    <row r="17" spans="1:3">
      <c r="A17" t="s">
        <v>169</v>
      </c>
      <c r="B17" s="2">
        <f>+'Data for Figure 6-9'!Q26*100</f>
        <v>13.571633976449579</v>
      </c>
      <c r="C17">
        <f>+'Data for Figure 6-9'!R26*100</f>
        <v>11.628644238228301</v>
      </c>
    </row>
    <row r="18" spans="1:3">
      <c r="A18" t="s">
        <v>170</v>
      </c>
      <c r="B18" s="2">
        <f>+'Data for Figure 6-9'!Q27*100</f>
        <v>3.2459972361706355</v>
      </c>
      <c r="C18">
        <f>+'Data for Figure 6-9'!R27*100</f>
        <v>7.8672387362142198</v>
      </c>
    </row>
    <row r="19" spans="1:3">
      <c r="A19" t="s">
        <v>171</v>
      </c>
      <c r="B19" s="2">
        <f>+'Data for Figure 6-9'!Q28*100</f>
        <v>14.471436822441849</v>
      </c>
      <c r="C19">
        <f>+'Data for Figure 6-9'!R28*100</f>
        <v>3.6964130295808704</v>
      </c>
    </row>
    <row r="20" spans="1:3">
      <c r="A20" t="s">
        <v>172</v>
      </c>
      <c r="B20" s="2">
        <f>+'Data for Figure 6-9'!Q29*100</f>
        <v>6.4833331907356486</v>
      </c>
      <c r="C20">
        <f>+'Data for Figure 6-9'!R29*100</f>
        <v>7.7759323851715898</v>
      </c>
    </row>
    <row r="21" spans="1:3">
      <c r="A21" t="s">
        <v>173</v>
      </c>
      <c r="B21" s="2">
        <f>+'Data for Figure 6-9'!Q30*100</f>
        <v>12.98433301408665</v>
      </c>
      <c r="C21">
        <f>+'Data for Figure 6-9'!R30*100</f>
        <v>10.149342244443201</v>
      </c>
    </row>
    <row r="22" spans="1:3">
      <c r="A22" t="s">
        <v>174</v>
      </c>
      <c r="B22" s="2">
        <f>+'Data for Figure 6-9'!Q31*100</f>
        <v>18.06959330993875</v>
      </c>
      <c r="C22">
        <f>+'Data for Figure 6-9'!R31*100</f>
        <v>11.5487253543713</v>
      </c>
    </row>
    <row r="23" spans="1:3">
      <c r="A23" t="s">
        <v>175</v>
      </c>
      <c r="B23" s="2">
        <f>+'Data for Figure 6-9'!Q32*100</f>
        <v>11.808657596799671</v>
      </c>
      <c r="C23">
        <f>+'Data for Figure 6-9'!R32*100</f>
        <v>11.298822678730801</v>
      </c>
    </row>
    <row r="24" spans="1:3">
      <c r="A24" t="s">
        <v>176</v>
      </c>
      <c r="B24" s="2">
        <f>+'Data for Figure 6-9'!Q33*100</f>
        <v>14.494092771881869</v>
      </c>
      <c r="C24">
        <f>+'Data for Figure 6-9'!R33*100</f>
        <v>8.9288560382811593</v>
      </c>
    </row>
    <row r="25" spans="1:3">
      <c r="A25" t="s">
        <v>177</v>
      </c>
      <c r="B25" s="2">
        <f>+'Data for Figure 6-9'!Q34*100</f>
        <v>-1.7539404231959104</v>
      </c>
      <c r="C25">
        <f>+'Data for Figure 6-9'!R34*100</f>
        <v>2.9213909397164199</v>
      </c>
    </row>
    <row r="26" spans="1:3">
      <c r="A26" t="s">
        <v>178</v>
      </c>
      <c r="B26" s="2">
        <f>+'Data for Figure 6-9'!Q35*100</f>
        <v>0.20240657564128994</v>
      </c>
      <c r="C26">
        <f>+'Data for Figure 6-9'!R35*100</f>
        <v>3.9885651318421802</v>
      </c>
    </row>
    <row r="27" spans="1:3">
      <c r="A27" t="s">
        <v>179</v>
      </c>
      <c r="B27" s="2">
        <f>+'Data for Figure 6-9'!Q36*100</f>
        <v>-2.3686405024131036</v>
      </c>
      <c r="C27">
        <f>+'Data for Figure 6-9'!R36*100</f>
        <v>3.1338685605443901</v>
      </c>
    </row>
    <row r="28" spans="1:3">
      <c r="A28" t="s">
        <v>180</v>
      </c>
      <c r="B28" s="2">
        <f>+'Data for Figure 6-9'!Q37*100</f>
        <v>-2.3982833934560364</v>
      </c>
      <c r="C28">
        <f>+'Data for Figure 6-9'!R37*100</f>
        <v>2.8746971881031702</v>
      </c>
    </row>
    <row r="29" spans="1:3">
      <c r="A29" t="s">
        <v>181</v>
      </c>
      <c r="B29" s="2">
        <f>+'Data for Figure 6-9'!Q38*100</f>
        <v>-1.144046722911221</v>
      </c>
      <c r="C29">
        <f>+'Data for Figure 6-9'!R38*100</f>
        <v>3.3194361961542804</v>
      </c>
    </row>
    <row r="30" spans="1:3">
      <c r="A30" t="s">
        <v>182</v>
      </c>
      <c r="B30" s="2">
        <f>+'Data for Figure 6-9'!Q39*100</f>
        <v>-0.83131729789756603</v>
      </c>
      <c r="C30">
        <f>+'Data for Figure 6-9'!R39*100</f>
        <v>1.1212292008018501</v>
      </c>
    </row>
    <row r="31" spans="1:3">
      <c r="A31" t="s">
        <v>183</v>
      </c>
      <c r="B31" s="2">
        <f>+'Data for Figure 6-9'!Q40*100</f>
        <v>-7.0271793602784971</v>
      </c>
      <c r="C31">
        <f>+'Data for Figure 6-9'!R40*100</f>
        <v>-6.6913908998297605E-2</v>
      </c>
    </row>
    <row r="32" spans="1:3">
      <c r="A32" t="s">
        <v>184</v>
      </c>
      <c r="B32" s="2">
        <f>+'Data for Figure 6-9'!Q41*100</f>
        <v>1.899805273131177</v>
      </c>
      <c r="C32">
        <f>+'Data for Figure 6-9'!R41*100</f>
        <v>1.0251198993558801</v>
      </c>
    </row>
    <row r="33" spans="1:3">
      <c r="A33" t="s">
        <v>185</v>
      </c>
      <c r="B33" s="2">
        <f>+'Data for Figure 6-9'!Q42*100</f>
        <v>2.879197202394483</v>
      </c>
      <c r="C33">
        <f>+'Data for Figure 6-9'!R42*100</f>
        <v>3.3680689995593101</v>
      </c>
    </row>
    <row r="34" spans="1:3">
      <c r="A34" t="s">
        <v>186</v>
      </c>
      <c r="B34" s="2">
        <f>+'Data for Figure 6-9'!Q43*100</f>
        <v>-2.064833195755591</v>
      </c>
      <c r="C34">
        <f>+'Data for Figure 6-9'!R43*100</f>
        <v>3.3903754287204602</v>
      </c>
    </row>
    <row r="35" spans="1:3">
      <c r="A35" t="s">
        <v>187</v>
      </c>
      <c r="B35" s="2">
        <f>+'Data for Figure 6-9'!Q44*100</f>
        <v>6.3537885526046986E-2</v>
      </c>
      <c r="C35">
        <f>+'Data for Figure 6-9'!R44*100</f>
        <v>2.78960214645701</v>
      </c>
    </row>
    <row r="36" spans="1:3">
      <c r="A36" t="s">
        <v>188</v>
      </c>
      <c r="B36" s="2">
        <f>+'Data for Figure 6-9'!Q45*100</f>
        <v>0.43224928721765871</v>
      </c>
      <c r="C36">
        <f>+'Data for Figure 6-9'!R45*100</f>
        <v>2.2918654116994701</v>
      </c>
    </row>
    <row r="37" spans="1:3">
      <c r="A37" t="s">
        <v>189</v>
      </c>
      <c r="B37" s="2">
        <f>+'Data for Figure 6-9'!Q46*100</f>
        <v>0.82041411278125187</v>
      </c>
      <c r="C37">
        <f>+'Data for Figure 6-9'!R46*100</f>
        <v>1.73846715441455</v>
      </c>
    </row>
    <row r="38" spans="1:3">
      <c r="A38" t="s">
        <v>190</v>
      </c>
      <c r="B38" s="2">
        <f>+'Data for Figure 6-9'!Q47*100</f>
        <v>-0.29224567861404793</v>
      </c>
      <c r="C38">
        <f>+'Data for Figure 6-9'!R47*100</f>
        <v>1.12337544481609</v>
      </c>
    </row>
    <row r="39" spans="1:3">
      <c r="A39" t="s">
        <v>191</v>
      </c>
      <c r="B39" s="2">
        <f>+'Data for Figure 6-9'!Q48*100</f>
        <v>-1.5663179606301056</v>
      </c>
      <c r="C39">
        <f>+'Data for Figure 6-9'!R48*100</f>
        <v>0.35196145525950701</v>
      </c>
    </row>
    <row r="40" spans="1:3">
      <c r="A40" t="s">
        <v>192</v>
      </c>
      <c r="B40" s="2">
        <f>+'Data for Figure 6-9'!Q49*100</f>
        <v>-2.5130179207209511</v>
      </c>
      <c r="C40">
        <f>+'Data for Figure 6-9'!R49*100</f>
        <v>-2.4542276838373902</v>
      </c>
    </row>
    <row r="41" spans="1:3">
      <c r="A41" t="s">
        <v>193</v>
      </c>
      <c r="B41" s="2">
        <f>+'Data for Figure 6-9'!Q50*100</f>
        <v>3.9680715587700477E-3</v>
      </c>
      <c r="C41">
        <f>+'Data for Figure 6-9'!R50*100</f>
        <v>-3.0650127187796699</v>
      </c>
    </row>
    <row r="42" spans="1:3">
      <c r="A42" t="s">
        <v>194</v>
      </c>
      <c r="B42" s="2">
        <f>+'Data for Figure 6-9'!Q51*100</f>
        <v>-2.0925792907956606</v>
      </c>
      <c r="C42">
        <f>+'Data for Figure 6-9'!R51*100</f>
        <v>-2.5007639506251902</v>
      </c>
    </row>
    <row r="43" spans="1:3">
      <c r="A43" t="s">
        <v>195</v>
      </c>
      <c r="B43" s="2">
        <f>+'Data for Figure 6-9'!Q52*100</f>
        <v>1.9553481966868409</v>
      </c>
      <c r="C43">
        <f>+'Data for Figure 6-9'!R52*100</f>
        <v>1.3016064141388799</v>
      </c>
    </row>
    <row r="44" spans="1:3">
      <c r="A44" t="s">
        <v>196</v>
      </c>
      <c r="B44" s="2">
        <f>+'Data for Figure 6-9'!Q53*100</f>
        <v>1.3557181282855</v>
      </c>
      <c r="C44">
        <f>+'Data for Figure 6-9'!R53*100</f>
        <v>0.17551113801686299</v>
      </c>
    </row>
    <row r="45" spans="1:3">
      <c r="A45" t="s">
        <v>197</v>
      </c>
      <c r="B45" s="2">
        <f>+'Data for Figure 6-9'!Q54*100</f>
        <v>0.15152030194832999</v>
      </c>
      <c r="C45">
        <f>+'Data for Figure 6-9'!R54*100</f>
        <v>-2.0646064307607501</v>
      </c>
    </row>
    <row r="46" spans="1:3">
      <c r="A46" t="s">
        <v>198</v>
      </c>
      <c r="B46" s="2">
        <f>+'Data for Figure 6-9'!Q55*100</f>
        <v>1.892225811154961</v>
      </c>
      <c r="C46">
        <f>+'Data for Figure 6-9'!R55*100</f>
        <v>-2.2706835660615798</v>
      </c>
    </row>
    <row r="47" spans="1:3">
      <c r="A47" t="s">
        <v>199</v>
      </c>
      <c r="B47" s="2">
        <f>+'Data for Figure 6-9'!Q56*100</f>
        <v>-0.82457285657459889</v>
      </c>
      <c r="C47">
        <f>+'Data for Figure 6-9'!R56*100</f>
        <v>-0.86257289850626906</v>
      </c>
    </row>
    <row r="48" spans="1:3">
      <c r="A48" t="s">
        <v>200</v>
      </c>
      <c r="B48" s="2">
        <f>+'Data for Figure 6-9'!Q57*100</f>
        <v>1.1282793193457892</v>
      </c>
      <c r="C48">
        <f>+'Data for Figure 6-9'!R57*100</f>
        <v>0.29052241672131601</v>
      </c>
    </row>
    <row r="49" spans="1:3">
      <c r="A49" t="s">
        <v>201</v>
      </c>
      <c r="B49" s="2">
        <f>+'Data for Figure 6-9'!Q58*100</f>
        <v>1.6687606147737319</v>
      </c>
      <c r="C49">
        <f>+'Data for Figure 6-9'!R58*100</f>
        <v>2.0373788589414299</v>
      </c>
    </row>
    <row r="50" spans="1:3">
      <c r="A50" t="s">
        <v>202</v>
      </c>
      <c r="B50" s="2">
        <f>+'Data for Figure 6-9'!Q59*100</f>
        <v>1.247066000293289</v>
      </c>
      <c r="C50">
        <f>+'Data for Figure 6-9'!R59*100</f>
        <v>2.4859328215354002</v>
      </c>
    </row>
    <row r="51" spans="1:3">
      <c r="A51" t="s">
        <v>204</v>
      </c>
      <c r="B51" s="2">
        <f>+'Data for Figure 6-9'!Q60*100</f>
        <v>2.5397304205506415</v>
      </c>
      <c r="C51">
        <f>+'Data for Figure 6-9'!R60*100</f>
        <v>3.0980357652333499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50"/>
  <sheetViews>
    <sheetView workbookViewId="0"/>
  </sheetViews>
  <sheetFormatPr defaultColWidth="9.109375" defaultRowHeight="14.4"/>
  <cols>
    <col min="3" max="3" width="12" bestFit="1" customWidth="1"/>
  </cols>
  <sheetData>
    <row r="1" spans="1:3">
      <c r="A1" t="s">
        <v>144</v>
      </c>
      <c r="B1" t="s">
        <v>257</v>
      </c>
    </row>
    <row r="3" spans="1:3">
      <c r="B3" t="s">
        <v>258</v>
      </c>
      <c r="C3" t="s">
        <v>396</v>
      </c>
    </row>
    <row r="4" spans="1:3">
      <c r="A4" t="s">
        <v>157</v>
      </c>
      <c r="B4">
        <f>-'Data for Figure 6-9'!Q14*100+'Data for Figure 6-9'!R14</f>
        <v>-1.3083992885284748</v>
      </c>
    </row>
    <row r="5" spans="1:3">
      <c r="A5" t="s">
        <v>158</v>
      </c>
      <c r="B5">
        <f>-'Data for Figure 6-9'!Q15*100+'Data for Figure 6-9'!R15</f>
        <v>-4.6472522317739564</v>
      </c>
    </row>
    <row r="6" spans="1:3">
      <c r="A6" t="s">
        <v>159</v>
      </c>
      <c r="B6">
        <f>-'Data for Figure 6-9'!Q16*100+'Data for Figure 6-9'!R16</f>
        <v>-4.771560702608638</v>
      </c>
    </row>
    <row r="7" spans="1:3">
      <c r="A7" t="s">
        <v>160</v>
      </c>
      <c r="B7">
        <f>-'Data for Figure 6-9'!Q17*100+'Data for Figure 6-9'!R17</f>
        <v>-6.490023492427933</v>
      </c>
    </row>
    <row r="8" spans="1:3">
      <c r="A8" t="s">
        <v>161</v>
      </c>
      <c r="B8">
        <f>-'Data for Figure 6-9'!Q18*100+'Data for Figure 6-9'!R18</f>
        <v>-5.6668698533802155</v>
      </c>
    </row>
    <row r="9" spans="1:3">
      <c r="A9" t="s">
        <v>162</v>
      </c>
      <c r="B9">
        <f>-'Data for Figure 6-9'!Q19*100+'Data for Figure 6-9'!R19</f>
        <v>-6.2534352002615829</v>
      </c>
    </row>
    <row r="10" spans="1:3">
      <c r="A10" t="s">
        <v>163</v>
      </c>
      <c r="B10">
        <f>-'Data for Figure 6-9'!Q20*100+'Data for Figure 6-9'!R20</f>
        <v>-7.3436668031303434</v>
      </c>
    </row>
    <row r="11" spans="1:3">
      <c r="A11" t="s">
        <v>164</v>
      </c>
      <c r="B11">
        <f>-'Data for Figure 6-9'!Q21*100+'Data for Figure 6-9'!R21</f>
        <v>-6.1171436784812103</v>
      </c>
    </row>
    <row r="12" spans="1:3">
      <c r="A12" t="s">
        <v>165</v>
      </c>
      <c r="B12">
        <f>-'Data for Figure 6-9'!Q22*100+'Data for Figure 6-9'!R22</f>
        <v>3.9297581445268404</v>
      </c>
    </row>
    <row r="13" spans="1:3">
      <c r="A13" t="s">
        <v>166</v>
      </c>
      <c r="B13">
        <f>-'Data for Figure 6-9'!Q23*100+'Data for Figure 6-9'!R23</f>
        <v>1.8339985702099073</v>
      </c>
    </row>
    <row r="14" spans="1:3">
      <c r="A14" t="s">
        <v>167</v>
      </c>
      <c r="B14">
        <f>-'Data for Figure 6-9'!Q24*100+'Data for Figure 6-9'!R24</f>
        <v>-0.68141608343735238</v>
      </c>
    </row>
    <row r="15" spans="1:3">
      <c r="A15" t="s">
        <v>168</v>
      </c>
      <c r="B15">
        <f>-'Data for Figure 6-9'!Q25*100+'Data for Figure 6-9'!R25</f>
        <v>-1.530436347232214</v>
      </c>
    </row>
    <row r="16" spans="1:3">
      <c r="A16" t="s">
        <v>169</v>
      </c>
      <c r="B16">
        <f>-'Data for Figure 6-9'!Q26*100+'Data for Figure 6-9'!R26</f>
        <v>-13.455347534067297</v>
      </c>
    </row>
    <row r="17" spans="1:3">
      <c r="A17" t="s">
        <v>170</v>
      </c>
      <c r="B17">
        <f>-'Data for Figure 6-9'!Q27*100+'Data for Figure 6-9'!R27</f>
        <v>-3.1673248488084935</v>
      </c>
    </row>
    <row r="18" spans="1:3">
      <c r="A18" t="s">
        <v>171</v>
      </c>
      <c r="B18">
        <f>-'Data for Figure 6-9'!Q28*100+'Data for Figure 6-9'!R28</f>
        <v>-14.43447269214604</v>
      </c>
    </row>
    <row r="19" spans="1:3">
      <c r="A19" t="s">
        <v>172</v>
      </c>
      <c r="B19">
        <f>-'Data for Figure 6-9'!Q29*100+'Data for Figure 6-9'!R29</f>
        <v>-6.405573866883933</v>
      </c>
    </row>
    <row r="20" spans="1:3">
      <c r="A20" t="s">
        <v>173</v>
      </c>
      <c r="B20">
        <f>-'Data for Figure 6-9'!Q30*100+'Data for Figure 6-9'!R30</f>
        <v>-12.882839591642217</v>
      </c>
    </row>
    <row r="21" spans="1:3">
      <c r="A21" t="s">
        <v>174</v>
      </c>
      <c r="B21">
        <f>-'Data for Figure 6-9'!Q31*100+'Data for Figure 6-9'!R31</f>
        <v>-17.954106056395037</v>
      </c>
    </row>
    <row r="22" spans="1:3">
      <c r="A22" t="s">
        <v>175</v>
      </c>
      <c r="B22">
        <f>-'Data for Figure 6-9'!Q32*100+'Data for Figure 6-9'!R32</f>
        <v>-11.695669370012363</v>
      </c>
    </row>
    <row r="23" spans="1:3">
      <c r="A23" t="s">
        <v>176</v>
      </c>
      <c r="B23">
        <f>-'Data for Figure 6-9'!Q33*100+'Data for Figure 6-9'!R33</f>
        <v>-14.404804211499057</v>
      </c>
    </row>
    <row r="24" spans="1:3">
      <c r="A24" t="s">
        <v>177</v>
      </c>
      <c r="B24">
        <f>-'Data for Figure 6-9'!Q34*100+'Data for Figure 6-9'!R34</f>
        <v>1.7831543325930745</v>
      </c>
      <c r="C24">
        <f>+'Data for Figure 6-9'!O34*100</f>
        <v>5.4120469617478604E-3</v>
      </c>
    </row>
    <row r="25" spans="1:3">
      <c r="A25" t="s">
        <v>178</v>
      </c>
      <c r="B25">
        <f>-'Data for Figure 6-9'!Q35*100+'Data for Figure 6-9'!R35</f>
        <v>-0.16252092432286813</v>
      </c>
      <c r="C25">
        <f>+'Data for Figure 6-9'!O35*100</f>
        <v>0.15665755033123502</v>
      </c>
    </row>
    <row r="26" spans="1:3">
      <c r="A26" t="s">
        <v>179</v>
      </c>
      <c r="B26">
        <f>-'Data for Figure 6-9'!Q36*100+'Data for Figure 6-9'!R36</f>
        <v>2.3999791880185475</v>
      </c>
      <c r="C26">
        <f>+'Data for Figure 6-9'!O36*100</f>
        <v>0.44064964147251001</v>
      </c>
    </row>
    <row r="27" spans="1:3">
      <c r="A27" t="s">
        <v>180</v>
      </c>
      <c r="B27">
        <f>-'Data for Figure 6-9'!Q37*100+'Data for Figure 6-9'!R37</f>
        <v>2.427030365337068</v>
      </c>
      <c r="C27">
        <f>+'Data for Figure 6-9'!O37*100</f>
        <v>5.2437993851969402</v>
      </c>
    </row>
    <row r="28" spans="1:3">
      <c r="A28" t="s">
        <v>181</v>
      </c>
      <c r="B28">
        <f>-'Data for Figure 6-9'!Q38*100+'Data for Figure 6-9'!R38</f>
        <v>1.1772410848727639</v>
      </c>
      <c r="C28">
        <f>+'Data for Figure 6-9'!O38*100</f>
        <v>1.8336687208435902</v>
      </c>
    </row>
    <row r="29" spans="1:3">
      <c r="A29" t="s">
        <v>182</v>
      </c>
      <c r="B29">
        <f>-'Data for Figure 6-9'!Q39*100+'Data for Figure 6-9'!R39</f>
        <v>0.84252958990558457</v>
      </c>
      <c r="C29">
        <f>+'Data for Figure 6-9'!O39*100</f>
        <v>3.9846063383210297</v>
      </c>
    </row>
    <row r="30" spans="1:3">
      <c r="A30" t="s">
        <v>183</v>
      </c>
      <c r="B30">
        <f>-'Data for Figure 6-9'!Q40*100+'Data for Figure 6-9'!R40</f>
        <v>7.0265102211885138</v>
      </c>
      <c r="C30">
        <f>+'Data for Figure 6-9'!O40*100</f>
        <v>0.98560966488847501</v>
      </c>
    </row>
    <row r="31" spans="1:3">
      <c r="A31" t="s">
        <v>184</v>
      </c>
      <c r="B31">
        <f>-'Data for Figure 6-9'!Q41*100+'Data for Figure 6-9'!R41</f>
        <v>-1.8895540741376182</v>
      </c>
      <c r="C31">
        <f>+'Data for Figure 6-9'!O41*100</f>
        <v>0.47817367341181405</v>
      </c>
    </row>
    <row r="32" spans="1:3">
      <c r="A32" t="s">
        <v>185</v>
      </c>
      <c r="B32">
        <f>-'Data for Figure 6-9'!Q42*100+'Data for Figure 6-9'!R42</f>
        <v>-2.8455165123988899</v>
      </c>
      <c r="C32">
        <f>+'Data for Figure 6-9'!O42*100</f>
        <v>0.78967559073981897</v>
      </c>
    </row>
    <row r="33" spans="1:3">
      <c r="A33" t="s">
        <v>186</v>
      </c>
      <c r="B33">
        <f>-'Data for Figure 6-9'!Q43*100+'Data for Figure 6-9'!R43</f>
        <v>2.0987369500427957</v>
      </c>
      <c r="C33">
        <f>+'Data for Figure 6-9'!O43*100</f>
        <v>0.80212915027237808</v>
      </c>
    </row>
    <row r="34" spans="1:3">
      <c r="A34" t="s">
        <v>187</v>
      </c>
      <c r="B34">
        <f>-'Data for Figure 6-9'!Q44*100+'Data for Figure 6-9'!R44</f>
        <v>-3.5641864061476888E-2</v>
      </c>
      <c r="C34">
        <f>+'Data for Figure 6-9'!O44*100</f>
        <v>2.784521457945456</v>
      </c>
    </row>
    <row r="35" spans="1:3">
      <c r="A35" t="s">
        <v>188</v>
      </c>
      <c r="B35">
        <f>-'Data for Figure 6-9'!Q45*100+'Data for Figure 6-9'!R45</f>
        <v>-0.40933063310066398</v>
      </c>
      <c r="C35">
        <f>+'Data for Figure 6-9'!O45*100</f>
        <v>3.8557364701557426</v>
      </c>
    </row>
    <row r="36" spans="1:3">
      <c r="A36" t="s">
        <v>189</v>
      </c>
      <c r="B36">
        <f>-'Data for Figure 6-9'!Q46*100+'Data for Figure 6-9'!R46</f>
        <v>-0.8030294412371064</v>
      </c>
      <c r="C36">
        <f>+'Data for Figure 6-9'!O46*100</f>
        <v>-0.6967118652881491</v>
      </c>
    </row>
    <row r="37" spans="1:3">
      <c r="A37" t="s">
        <v>190</v>
      </c>
      <c r="B37">
        <f>-'Data for Figure 6-9'!Q47*100+'Data for Figure 6-9'!R47</f>
        <v>0.30347943306220881</v>
      </c>
      <c r="C37">
        <f>+'Data for Figure 6-9'!O47*100</f>
        <v>0.92255972932339214</v>
      </c>
    </row>
    <row r="38" spans="1:3">
      <c r="A38" t="s">
        <v>191</v>
      </c>
      <c r="B38">
        <f>-'Data for Figure 6-9'!Q48*100+'Data for Figure 6-9'!R48</f>
        <v>1.5698375751827007</v>
      </c>
      <c r="C38">
        <f>+'Data for Figure 6-9'!O48*100</f>
        <v>0.50353100954528407</v>
      </c>
    </row>
    <row r="39" spans="1:3">
      <c r="A39" t="s">
        <v>192</v>
      </c>
      <c r="B39">
        <f>-'Data for Figure 6-9'!Q49*100+'Data for Figure 6-9'!R49</f>
        <v>2.4884756438825772</v>
      </c>
      <c r="C39">
        <f>+'Data for Figure 6-9'!O49*100</f>
        <v>-4.8489721140582601E-2</v>
      </c>
    </row>
    <row r="40" spans="1:3">
      <c r="A40" t="s">
        <v>193</v>
      </c>
      <c r="B40">
        <f>-'Data for Figure 6-9'!Q50*100+'Data for Figure 6-9'!R50</f>
        <v>-3.4618198746566742E-2</v>
      </c>
      <c r="C40">
        <f>+'Data for Figure 6-9'!O50*100</f>
        <v>-0.28489230621664879</v>
      </c>
    </row>
    <row r="41" spans="1:3">
      <c r="A41" t="s">
        <v>194</v>
      </c>
      <c r="B41">
        <f>-'Data for Figure 6-9'!Q51*100+'Data for Figure 6-9'!R51</f>
        <v>2.0675716512894087</v>
      </c>
      <c r="C41">
        <f>+'Data for Figure 6-9'!O51*100</f>
        <v>-3.0681952833311357</v>
      </c>
    </row>
    <row r="42" spans="1:3">
      <c r="A42" t="s">
        <v>195</v>
      </c>
      <c r="B42">
        <f>-'Data for Figure 6-9'!Q52*100+'Data for Figure 6-9'!R52</f>
        <v>-1.9423321325454521</v>
      </c>
      <c r="C42">
        <f>+'Data for Figure 6-9'!O52*100</f>
        <v>-0.80950083240681447</v>
      </c>
    </row>
    <row r="43" spans="1:3">
      <c r="A43" t="s">
        <v>196</v>
      </c>
      <c r="B43">
        <f>-'Data for Figure 6-9'!Q53*100+'Data for Figure 6-9'!R53</f>
        <v>-1.3539630169053314</v>
      </c>
      <c r="C43">
        <f>+'Data for Figure 6-9'!O53*100</f>
        <v>-0.50923878009489632</v>
      </c>
    </row>
    <row r="44" spans="1:3">
      <c r="A44" t="s">
        <v>197</v>
      </c>
      <c r="B44">
        <f>-'Data for Figure 6-9'!Q54*100+'Data for Figure 6-9'!R54</f>
        <v>-0.17216636625593751</v>
      </c>
      <c r="C44">
        <f>+'Data for Figure 6-9'!O54*100</f>
        <v>0.93314540853830485</v>
      </c>
    </row>
    <row r="45" spans="1:3">
      <c r="A45" t="s">
        <v>198</v>
      </c>
      <c r="B45">
        <f>-'Data for Figure 6-9'!Q55*100+'Data for Figure 6-9'!R55</f>
        <v>-1.9149326468155767</v>
      </c>
      <c r="C45">
        <f>+'Data for Figure 6-9'!O55*100</f>
        <v>-1.455267275800662</v>
      </c>
    </row>
    <row r="46" spans="1:3">
      <c r="A46" t="s">
        <v>199</v>
      </c>
      <c r="B46">
        <f>-'Data for Figure 6-9'!Q56*100+'Data for Figure 6-9'!R56</f>
        <v>0.81594712758953625</v>
      </c>
      <c r="C46">
        <f>+'Data for Figure 6-9'!O56*100</f>
        <v>-1.822820313488666</v>
      </c>
    </row>
    <row r="47" spans="1:3">
      <c r="A47" t="s">
        <v>200</v>
      </c>
      <c r="B47">
        <f>-'Data for Figure 6-9'!Q57*100+'Data for Figure 6-9'!R57</f>
        <v>-1.125374095178576</v>
      </c>
      <c r="C47">
        <f>+'Data for Figure 6-9'!O57*100</f>
        <v>-0.5068126389354205</v>
      </c>
    </row>
    <row r="48" spans="1:3">
      <c r="A48" t="s">
        <v>201</v>
      </c>
      <c r="B48">
        <f>-'Data for Figure 6-9'!Q58*100+'Data for Figure 6-9'!R58</f>
        <v>-1.6483868261843178</v>
      </c>
      <c r="C48">
        <f>+'Data for Figure 6-9'!O58*100</f>
        <v>-0.38621658097405576</v>
      </c>
    </row>
    <row r="49" spans="1:3">
      <c r="A49" t="s">
        <v>202</v>
      </c>
      <c r="B49">
        <f>-'Data for Figure 6-9'!Q59*100+'Data for Figure 6-9'!R59</f>
        <v>-1.222206672077935</v>
      </c>
      <c r="C49">
        <f>+'Data for Figure 6-9'!O59*100</f>
        <v>-0.51827281297570604</v>
      </c>
    </row>
    <row r="50" spans="1:3">
      <c r="A50" t="s">
        <v>204</v>
      </c>
      <c r="B50">
        <f>-'Data for Figure 6-9'!Q60*100+'Data for Figure 6-9'!R60</f>
        <v>-2.5087500628983079</v>
      </c>
      <c r="C50">
        <f>+'Data for Figure 6-9'!O60*100</f>
        <v>0.87914019848788827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1"/>
  <sheetViews>
    <sheetView workbookViewId="0"/>
  </sheetViews>
  <sheetFormatPr defaultColWidth="9.109375" defaultRowHeight="14.4"/>
  <sheetData>
    <row r="1" spans="1:2">
      <c r="A1" t="s">
        <v>144</v>
      </c>
      <c r="B1" t="s">
        <v>259</v>
      </c>
    </row>
    <row r="4" spans="1:2">
      <c r="A4" t="s">
        <v>146</v>
      </c>
      <c r="B4" s="2">
        <f>+Peru!DR3*100</f>
        <v>-3.3935018050541403</v>
      </c>
    </row>
    <row r="5" spans="1:2">
      <c r="A5" t="s">
        <v>147</v>
      </c>
      <c r="B5" s="2">
        <f>+Peru!DR4*100</f>
        <v>0.186846038863964</v>
      </c>
    </row>
    <row r="6" spans="1:2">
      <c r="A6" t="s">
        <v>148</v>
      </c>
      <c r="B6" s="2">
        <f>+Peru!DR5*100</f>
        <v>3.72995151063149E-2</v>
      </c>
    </row>
    <row r="7" spans="1:2">
      <c r="A7" t="s">
        <v>149</v>
      </c>
      <c r="B7" s="2">
        <f>+Peru!DR6*100</f>
        <v>0</v>
      </c>
    </row>
    <row r="8" spans="1:2">
      <c r="A8" t="s">
        <v>150</v>
      </c>
      <c r="B8" s="2">
        <f>+Peru!DR7*100</f>
        <v>0</v>
      </c>
    </row>
    <row r="9" spans="1:2">
      <c r="A9" t="s">
        <v>151</v>
      </c>
      <c r="B9" s="2">
        <f>+Peru!DR8*100</f>
        <v>0</v>
      </c>
    </row>
    <row r="10" spans="1:2">
      <c r="A10" t="s">
        <v>152</v>
      </c>
      <c r="B10" s="2">
        <f>+Peru!DR9*100</f>
        <v>0</v>
      </c>
    </row>
    <row r="11" spans="1:2">
      <c r="A11" t="s">
        <v>153</v>
      </c>
      <c r="B11" s="2">
        <f>+Peru!DR10*100</f>
        <v>44.295302013422798</v>
      </c>
    </row>
    <row r="12" spans="1:2">
      <c r="A12" t="s">
        <v>154</v>
      </c>
      <c r="B12" s="2">
        <f>+Peru!DR11*100</f>
        <v>0</v>
      </c>
    </row>
    <row r="13" spans="1:2">
      <c r="A13" t="s">
        <v>155</v>
      </c>
      <c r="B13" s="2">
        <f>+Peru!DR12*100</f>
        <v>0</v>
      </c>
    </row>
    <row r="14" spans="1:2">
      <c r="A14" t="s">
        <v>156</v>
      </c>
      <c r="B14" s="2">
        <f>+Peru!DR13*100</f>
        <v>0</v>
      </c>
    </row>
    <row r="15" spans="1:2">
      <c r="A15" t="s">
        <v>157</v>
      </c>
      <c r="B15" s="2">
        <f>+Peru!DR14*100</f>
        <v>0</v>
      </c>
    </row>
    <row r="16" spans="1:2">
      <c r="A16" t="s">
        <v>158</v>
      </c>
      <c r="B16" s="2">
        <f>+Peru!DR15*100</f>
        <v>0</v>
      </c>
    </row>
    <row r="17" spans="1:2">
      <c r="A17" t="s">
        <v>159</v>
      </c>
      <c r="B17" s="2">
        <f>+Peru!DR16*100</f>
        <v>0</v>
      </c>
    </row>
    <row r="18" spans="1:2">
      <c r="A18" t="s">
        <v>160</v>
      </c>
      <c r="B18" s="2">
        <f>+Peru!DR17*100</f>
        <v>0</v>
      </c>
    </row>
    <row r="19" spans="1:2">
      <c r="A19" t="s">
        <v>161</v>
      </c>
      <c r="B19" s="2">
        <f>+Peru!DR18*100</f>
        <v>4.3173987941428802</v>
      </c>
    </row>
    <row r="20" spans="1:2">
      <c r="A20" t="s">
        <v>162</v>
      </c>
      <c r="B20" s="2">
        <f>+Peru!DR19*100</f>
        <v>38.109195995458798</v>
      </c>
    </row>
    <row r="21" spans="1:2">
      <c r="A21" t="s">
        <v>163</v>
      </c>
      <c r="B21" s="2">
        <f>+Peru!DR20*100</f>
        <v>50.762999387209298</v>
      </c>
    </row>
    <row r="22" spans="1:2">
      <c r="A22" t="s">
        <v>164</v>
      </c>
      <c r="B22" s="2">
        <f>+Peru!DR21*100</f>
        <v>86.4529944186134</v>
      </c>
    </row>
    <row r="23" spans="1:2">
      <c r="A23" t="s">
        <v>165</v>
      </c>
      <c r="B23" s="2">
        <f>+Peru!DR22*100</f>
        <v>46.569756004190097</v>
      </c>
    </row>
    <row r="24" spans="1:2">
      <c r="A24" t="s">
        <v>166</v>
      </c>
      <c r="B24" s="2">
        <f>+Peru!DR23*100</f>
        <v>29.550467235474898</v>
      </c>
    </row>
    <row r="25" spans="1:2">
      <c r="A25" t="s">
        <v>167</v>
      </c>
      <c r="B25" s="2">
        <f>+Peru!DR24*100</f>
        <v>44.148811057224101</v>
      </c>
    </row>
    <row r="26" spans="1:2">
      <c r="A26" t="s">
        <v>168</v>
      </c>
      <c r="B26" s="2">
        <f>+Peru!DR25*100</f>
        <v>65.728355251655799</v>
      </c>
    </row>
    <row r="27" spans="1:2">
      <c r="A27" t="s">
        <v>169</v>
      </c>
      <c r="B27" s="2">
        <f>+Peru!DR26*100</f>
        <v>137.10377857195598</v>
      </c>
    </row>
    <row r="28" spans="1:2">
      <c r="A28" t="s">
        <v>170</v>
      </c>
      <c r="B28" s="2">
        <f>+Peru!DR27*100</f>
        <v>120.34285154963899</v>
      </c>
    </row>
    <row r="29" spans="1:2">
      <c r="A29" t="s">
        <v>171</v>
      </c>
      <c r="B29" s="2">
        <f>+Peru!DR28*100</f>
        <v>243.06113918913201</v>
      </c>
    </row>
    <row r="30" spans="1:2">
      <c r="A30" t="s">
        <v>172</v>
      </c>
      <c r="B30" s="2">
        <f>+Peru!DR29*100</f>
        <v>40.2655156628079</v>
      </c>
    </row>
    <row r="31" spans="1:2">
      <c r="A31" t="s">
        <v>173</v>
      </c>
      <c r="B31" s="2">
        <f>+Peru!DR30*100</f>
        <v>77.914024617680496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"/>
  <sheetViews>
    <sheetView workbookViewId="0"/>
  </sheetViews>
  <sheetFormatPr defaultColWidth="9.109375" defaultRowHeight="14.4"/>
  <sheetData>
    <row r="1" spans="1:3">
      <c r="A1" t="s">
        <v>144</v>
      </c>
      <c r="B1" t="s">
        <v>400</v>
      </c>
    </row>
    <row r="3" spans="1:3">
      <c r="B3" t="s">
        <v>260</v>
      </c>
      <c r="C3" t="s">
        <v>261</v>
      </c>
    </row>
    <row r="4" spans="1:3">
      <c r="A4" t="s">
        <v>156</v>
      </c>
      <c r="B4" s="2">
        <f>+Peru!BU13</f>
        <v>16.865719339247001</v>
      </c>
      <c r="C4">
        <f>(Peru!CJ13+Peru!CI13)</f>
        <v>5.1393795935507907</v>
      </c>
    </row>
    <row r="5" spans="1:3">
      <c r="A5" t="s">
        <v>157</v>
      </c>
      <c r="B5" s="2">
        <f>+Peru!BU14</f>
        <v>18.056062361121299</v>
      </c>
      <c r="C5">
        <f>(Peru!CJ14+Peru!CI14)</f>
        <v>6.6586818765277602</v>
      </c>
    </row>
    <row r="6" spans="1:3">
      <c r="A6" t="s">
        <v>158</v>
      </c>
      <c r="B6" s="2">
        <f>+Peru!BU15</f>
        <v>18.388001915382301</v>
      </c>
      <c r="C6">
        <f>(Peru!CJ15+Peru!CI15)</f>
        <v>11.23386534425307</v>
      </c>
    </row>
    <row r="7" spans="1:3">
      <c r="A7" t="s">
        <v>159</v>
      </c>
      <c r="B7" s="2">
        <f>+Peru!BU16</f>
        <v>17.6126667390437</v>
      </c>
      <c r="C7">
        <f>(Peru!CJ16+Peru!CI16)</f>
        <v>17.94458010528372</v>
      </c>
    </row>
    <row r="8" spans="1:3">
      <c r="A8" t="s">
        <v>160</v>
      </c>
      <c r="B8" s="2">
        <f>+Peru!BU17</f>
        <v>17.3470520439041</v>
      </c>
      <c r="C8">
        <f>(Peru!CJ17+Peru!CI17)</f>
        <v>24.03235899086377</v>
      </c>
    </row>
    <row r="9" spans="1:3">
      <c r="A9" t="s">
        <v>161</v>
      </c>
      <c r="B9" s="2">
        <f>+Peru!BU18</f>
        <v>20.0440279542658</v>
      </c>
      <c r="C9">
        <f>(Peru!CJ18+Peru!CI18)</f>
        <v>22.880249060857501</v>
      </c>
    </row>
    <row r="10" spans="1:3">
      <c r="A10" t="s">
        <v>162</v>
      </c>
      <c r="B10" s="2">
        <f>+Peru!BU19</f>
        <v>20.356163430522901</v>
      </c>
      <c r="C10">
        <f>(Peru!CJ19+Peru!CI19)</f>
        <v>24.178860054291029</v>
      </c>
    </row>
    <row r="11" spans="1:3">
      <c r="A11" t="s">
        <v>163</v>
      </c>
      <c r="B11" s="2">
        <f>+Peru!BU20</f>
        <v>20.3650655848806</v>
      </c>
      <c r="C11">
        <f>(Peru!CJ20+Peru!CI20)</f>
        <v>24.313644503617368</v>
      </c>
    </row>
    <row r="12" spans="1:3">
      <c r="A12" t="s">
        <v>164</v>
      </c>
      <c r="B12" s="2">
        <f>+Peru!BU21</f>
        <v>17.367907408682299</v>
      </c>
      <c r="C12">
        <f>(Peru!CJ21+Peru!CI21)</f>
        <v>24.789156444115321</v>
      </c>
    </row>
    <row r="13" spans="1:3">
      <c r="A13" t="s">
        <v>165</v>
      </c>
      <c r="B13" s="2">
        <f>+Peru!BU22</f>
        <v>14.4974981894448</v>
      </c>
      <c r="C13">
        <f>(Peru!CJ22+Peru!CI22)</f>
        <v>26.76019083499396</v>
      </c>
    </row>
    <row r="14" spans="1:3">
      <c r="A14" t="s">
        <v>166</v>
      </c>
      <c r="B14" s="2">
        <f>+Peru!BU23</f>
        <v>19.1184591023552</v>
      </c>
      <c r="C14">
        <f>(Peru!CJ23+Peru!CI23)</f>
        <v>32.25252449808476</v>
      </c>
    </row>
    <row r="15" spans="1:3">
      <c r="A15" t="s">
        <v>167</v>
      </c>
      <c r="B15" s="2">
        <f>+Peru!BU24</f>
        <v>18.131316223540999</v>
      </c>
      <c r="C15">
        <f>(Peru!CJ24+Peru!CI24)</f>
        <v>28.415084434540098</v>
      </c>
    </row>
    <row r="16" spans="1:3">
      <c r="A16" t="s">
        <v>168</v>
      </c>
      <c r="B16" s="2">
        <f>+Peru!BU25</f>
        <v>17.3920036540969</v>
      </c>
      <c r="C16">
        <f>(Peru!CJ25+Peru!CI25)</f>
        <v>32.255981903362027</v>
      </c>
    </row>
    <row r="17" spans="1:3">
      <c r="A17" t="s">
        <v>169</v>
      </c>
      <c r="B17" s="2">
        <f>+Peru!BU26</f>
        <v>17.6701872625686</v>
      </c>
      <c r="C17">
        <f>(Peru!CJ26+Peru!CI26)</f>
        <v>36.699059301253058</v>
      </c>
    </row>
    <row r="18" spans="1:3">
      <c r="A18" t="s">
        <v>170</v>
      </c>
      <c r="B18" s="2">
        <f>+Peru!BU27</f>
        <v>16.826841247830501</v>
      </c>
      <c r="C18">
        <f>(Peru!CJ27+Peru!CI27)</f>
        <v>30.19973419709213</v>
      </c>
    </row>
    <row r="19" spans="1:3">
      <c r="A19" t="s">
        <v>171</v>
      </c>
      <c r="B19" s="2">
        <f>+Peru!BU28</f>
        <v>15.7038120505587</v>
      </c>
      <c r="C19">
        <f>(Peru!CJ28+Peru!CI28)</f>
        <v>32.039575742318753</v>
      </c>
    </row>
    <row r="20" spans="1:3">
      <c r="A20" t="s">
        <v>172</v>
      </c>
      <c r="B20" s="2">
        <f>+Peru!BU29</f>
        <v>17.411955415825101</v>
      </c>
      <c r="C20">
        <f>(Peru!CJ29+Peru!CI29)</f>
        <v>24.077137931322099</v>
      </c>
    </row>
    <row r="21" spans="1:3">
      <c r="A21" t="s">
        <v>173</v>
      </c>
      <c r="B21" s="2">
        <f>+Peru!BU30</f>
        <v>16.318753450421301</v>
      </c>
      <c r="C21">
        <f>(Peru!CJ30+Peru!CI30)</f>
        <v>18.51683823500872</v>
      </c>
    </row>
    <row r="22" spans="1:3">
      <c r="A22" t="s">
        <v>174</v>
      </c>
      <c r="B22" s="2">
        <f>+Peru!BU31</f>
        <v>12.146376157139899</v>
      </c>
      <c r="C22">
        <f>(Peru!CJ31+Peru!CI31)</f>
        <v>20.721354827919711</v>
      </c>
    </row>
    <row r="23" spans="1:3">
      <c r="A23" t="s">
        <v>175</v>
      </c>
      <c r="B23" s="2">
        <f>+Peru!BU32</f>
        <v>13.5204203910718</v>
      </c>
      <c r="C23">
        <f>(Peru!CJ32+Peru!CI32)</f>
        <v>16.326843129590582</v>
      </c>
    </row>
    <row r="24" spans="1:3">
      <c r="A24" t="s">
        <v>176</v>
      </c>
      <c r="B24" s="2">
        <f>+Peru!BU33</f>
        <v>12.2920566877248</v>
      </c>
      <c r="C24">
        <f>(Peru!CJ33+Peru!CI33)</f>
        <v>15.94033819596711</v>
      </c>
    </row>
    <row r="25" spans="1:3">
      <c r="A25" t="s">
        <v>177</v>
      </c>
      <c r="B25" s="2">
        <f>+Peru!BU34</f>
        <v>10.994868239509</v>
      </c>
      <c r="C25">
        <f>(Peru!CJ34+Peru!CI34)</f>
        <v>15.66533560568619</v>
      </c>
    </row>
    <row r="26" spans="1:3">
      <c r="A26" t="s">
        <v>178</v>
      </c>
      <c r="B26" s="2">
        <f>+Peru!BU35</f>
        <v>13.3603588814787</v>
      </c>
      <c r="C26">
        <f>(Peru!CJ35+Peru!CI35)</f>
        <v>13.55187150629131</v>
      </c>
    </row>
    <row r="27" spans="1:3">
      <c r="A27" t="s">
        <v>179</v>
      </c>
      <c r="B27" s="2">
        <f>+Peru!BU36</f>
        <v>13.290173444278899</v>
      </c>
      <c r="C27">
        <f>(Peru!CJ36+Peru!CI36)</f>
        <v>12.50016015342551</v>
      </c>
    </row>
    <row r="28" spans="1:3">
      <c r="A28" t="s">
        <v>180</v>
      </c>
      <c r="B28" s="2">
        <f>+Peru!BU37</f>
        <v>14.966275380648</v>
      </c>
      <c r="C28">
        <f>(Peru!CJ37+Peru!CI37)</f>
        <v>11.401135976173606</v>
      </c>
    </row>
    <row r="29" spans="1:3">
      <c r="A29" t="s">
        <v>181</v>
      </c>
      <c r="B29" s="2">
        <f>+Peru!BU38</f>
        <v>16.0148102134646</v>
      </c>
      <c r="C29">
        <f>(Peru!CJ38+Peru!CI38)</f>
        <v>10.820690223761298</v>
      </c>
    </row>
    <row r="30" spans="1:3">
      <c r="A30" t="s">
        <v>182</v>
      </c>
      <c r="B30" s="2">
        <f>+Peru!BU39</f>
        <v>15.6995364930135</v>
      </c>
      <c r="C30">
        <f>(Peru!CJ39+Peru!CI39)</f>
        <v>9.2842938451498895</v>
      </c>
    </row>
    <row r="31" spans="1:3">
      <c r="A31" t="s">
        <v>183</v>
      </c>
      <c r="B31" s="2">
        <f>+Peru!BU40</f>
        <v>15.714508183583</v>
      </c>
      <c r="C31">
        <f>(Peru!CJ40+Peru!CI40)</f>
        <v>7.2793426010407698</v>
      </c>
    </row>
    <row r="32" spans="1:3">
      <c r="A32" t="s">
        <v>184</v>
      </c>
      <c r="B32" s="2">
        <f>+Peru!BU41</f>
        <v>15.9526391996106</v>
      </c>
      <c r="C32">
        <f>(Peru!CJ41+Peru!CI41)</f>
        <v>6.46794770529198</v>
      </c>
    </row>
    <row r="33" spans="1:3">
      <c r="A33" t="s">
        <v>185</v>
      </c>
      <c r="B33" s="2">
        <f>+Peru!BU42</f>
        <v>16.671230793100101</v>
      </c>
      <c r="C33">
        <f>(Peru!CJ42+Peru!CI42)</f>
        <v>6.4429168199998204</v>
      </c>
    </row>
    <row r="34" spans="1:3">
      <c r="A34" t="s">
        <v>186</v>
      </c>
      <c r="B34" s="2">
        <f>+Peru!BU43</f>
        <v>16.502085801106599</v>
      </c>
      <c r="C34">
        <f>(Peru!CJ43+Peru!CI43)</f>
        <v>7.8173234880174709</v>
      </c>
    </row>
    <row r="35" spans="1:3">
      <c r="A35" t="s">
        <v>187</v>
      </c>
      <c r="B35" s="2">
        <f>+Peru!BU44</f>
        <v>15.7908346167765</v>
      </c>
      <c r="C35">
        <f>(Peru!CJ44+Peru!CI44)</f>
        <v>6.2354776568038348</v>
      </c>
    </row>
    <row r="36" spans="1:3">
      <c r="A36" t="s">
        <v>188</v>
      </c>
      <c r="B36" s="2">
        <f>+Peru!BU45</f>
        <v>15.2699759684879</v>
      </c>
      <c r="C36">
        <f>(Peru!CJ45+Peru!CI45)</f>
        <v>5.9552007087898762</v>
      </c>
    </row>
    <row r="37" spans="1:3">
      <c r="A37" t="s">
        <v>189</v>
      </c>
      <c r="B37" s="2">
        <f>+Peru!BU46</f>
        <v>15.3042009777415</v>
      </c>
      <c r="C37">
        <f>(Peru!CJ46+Peru!CI46)</f>
        <v>5.890089001610332</v>
      </c>
    </row>
    <row r="38" spans="1:3">
      <c r="A38" t="s">
        <v>190</v>
      </c>
      <c r="B38" s="2">
        <f>+Peru!BU47</f>
        <v>15.0084332952087</v>
      </c>
      <c r="C38">
        <f>(Peru!CJ47+Peru!CI47)</f>
        <v>6.1613049588252791</v>
      </c>
    </row>
    <row r="39" spans="1:3">
      <c r="A39" t="s">
        <v>191</v>
      </c>
      <c r="B39" s="2">
        <f>+Peru!BU48</f>
        <v>15.560011899427799</v>
      </c>
      <c r="C39">
        <f>(Peru!CJ48+Peru!CI48)</f>
        <v>6.3551977269483011</v>
      </c>
    </row>
    <row r="40" spans="1:3">
      <c r="A40" t="s">
        <v>192</v>
      </c>
      <c r="B40" s="2">
        <f>+Peru!BU49</f>
        <v>15.0594237851711</v>
      </c>
      <c r="C40">
        <f>(Peru!CJ49+Peru!CI49)</f>
        <v>5.5022500076819689</v>
      </c>
    </row>
    <row r="41" spans="1:3">
      <c r="A41" t="s">
        <v>193</v>
      </c>
      <c r="B41" s="2">
        <f>+Peru!BU50</f>
        <v>15.7456859624053</v>
      </c>
      <c r="C41">
        <f>(Peru!CJ50+Peru!CI50)</f>
        <v>5.2406978485694742</v>
      </c>
    </row>
    <row r="42" spans="1:3">
      <c r="A42" t="s">
        <v>194</v>
      </c>
      <c r="B42" s="2">
        <f>+Peru!BU51</f>
        <v>15.582716259662</v>
      </c>
      <c r="C42">
        <f>(Peru!CJ51+Peru!CI51)</f>
        <v>5.9388134343350849</v>
      </c>
    </row>
    <row r="43" spans="1:3">
      <c r="A43" t="s">
        <v>195</v>
      </c>
      <c r="B43" s="2">
        <f>+Peru!BU52</f>
        <v>17.014958129913001</v>
      </c>
      <c r="C43">
        <f>(Peru!CJ52+Peru!CI52)</f>
        <v>5.0990743186700662</v>
      </c>
    </row>
    <row r="44" spans="1:3">
      <c r="A44" t="s">
        <v>196</v>
      </c>
      <c r="B44" s="2">
        <f>+Peru!BU53</f>
        <v>16.801446086060199</v>
      </c>
      <c r="C44">
        <f>(Peru!CJ53+Peru!CI53)</f>
        <v>5.3500562858152776</v>
      </c>
    </row>
    <row r="45" spans="1:3">
      <c r="A45" t="s">
        <v>197</v>
      </c>
      <c r="B45" s="2">
        <f>+Peru!BU54</f>
        <v>16.9367532851733</v>
      </c>
      <c r="C45">
        <f>(Peru!CJ54+Peru!CI54)</f>
        <v>5.5442297039438486</v>
      </c>
    </row>
    <row r="46" spans="1:3">
      <c r="A46" t="s">
        <v>198</v>
      </c>
      <c r="B46" s="2">
        <f>+Peru!BU55</f>
        <v>17.181956815471501</v>
      </c>
      <c r="C46">
        <f>(Peru!CJ55+Peru!CI55)</f>
        <v>5.0785665862394707</v>
      </c>
    </row>
    <row r="47" spans="1:3">
      <c r="A47" t="s">
        <v>199</v>
      </c>
      <c r="B47" s="2">
        <f>+Peru!BU56</f>
        <v>17.907198911537499</v>
      </c>
      <c r="C47">
        <f>(Peru!CJ56+Peru!CI56)</f>
        <v>5.4962990287617162</v>
      </c>
    </row>
    <row r="48" spans="1:3">
      <c r="A48" t="s">
        <v>200</v>
      </c>
      <c r="B48" s="2">
        <f>+Peru!BU57</f>
        <v>18.563977473452301</v>
      </c>
      <c r="C48">
        <f>(Peru!CJ57+Peru!CI57)</f>
        <v>5.5626540301662155</v>
      </c>
    </row>
    <row r="49" spans="1:3">
      <c r="A49" t="s">
        <v>201</v>
      </c>
      <c r="B49" s="2">
        <f>+Peru!BU58</f>
        <v>18.665028653227498</v>
      </c>
      <c r="C49">
        <f>(Peru!CJ58+Peru!CI58)</f>
        <v>4.7802489960792878</v>
      </c>
    </row>
    <row r="50" spans="1:3">
      <c r="A50" t="s">
        <v>202</v>
      </c>
      <c r="B50" s="2"/>
      <c r="C50">
        <f>(Peru!CJ59+Peru!CI59)</f>
        <v>4.7583051884462755</v>
      </c>
    </row>
    <row r="51" spans="1:3">
      <c r="A51" t="s">
        <v>204</v>
      </c>
      <c r="B51" s="2"/>
      <c r="C51">
        <f>(Peru!CJ60+Peru!CI60)</f>
        <v>4.952697956496011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ColWidth="9.109375" defaultRowHeight="14.4"/>
  <sheetData>
    <row r="1" spans="1:3">
      <c r="A1" t="s">
        <v>144</v>
      </c>
      <c r="B1" t="s">
        <v>401</v>
      </c>
    </row>
    <row r="3" spans="1:3">
      <c r="B3" t="s">
        <v>260</v>
      </c>
      <c r="C3" t="s">
        <v>261</v>
      </c>
    </row>
    <row r="4" spans="1:3">
      <c r="A4" t="s">
        <v>156</v>
      </c>
      <c r="B4" s="2">
        <f>+Peru!BT13</f>
        <v>16.905338230344501</v>
      </c>
      <c r="C4">
        <f>+Peru!CH13+Peru!CK13</f>
        <v>4.7142220310206451</v>
      </c>
    </row>
    <row r="5" spans="1:3">
      <c r="A5" t="s">
        <v>157</v>
      </c>
      <c r="B5" s="2">
        <f>+Peru!BT14</f>
        <v>16.2310701873228</v>
      </c>
      <c r="C5">
        <f>+Peru!CH14+Peru!CK14</f>
        <v>7.7912083561677798</v>
      </c>
    </row>
    <row r="6" spans="1:3">
      <c r="A6" t="s">
        <v>158</v>
      </c>
      <c r="B6" s="2">
        <f>+Peru!BT15</f>
        <v>16.053665285850599</v>
      </c>
      <c r="C6">
        <f>+Peru!CH15+Peru!CK15</f>
        <v>11.505685876225229</v>
      </c>
    </row>
    <row r="7" spans="1:3">
      <c r="A7" t="s">
        <v>159</v>
      </c>
      <c r="B7" s="2">
        <f>+Peru!BT16</f>
        <v>15.166541759836999</v>
      </c>
      <c r="C7">
        <f>+Peru!CH16+Peru!CK16</f>
        <v>17.45563855381997</v>
      </c>
    </row>
    <row r="8" spans="1:3">
      <c r="A8" t="s">
        <v>160</v>
      </c>
      <c r="B8" s="2">
        <f>+Peru!BT17</f>
        <v>15.7677703782894</v>
      </c>
      <c r="C8">
        <f>+Peru!CH17+Peru!CK17</f>
        <v>19.960972678456677</v>
      </c>
    </row>
    <row r="9" spans="1:3">
      <c r="A9" t="s">
        <v>161</v>
      </c>
      <c r="B9" s="2">
        <f>+Peru!BT18</f>
        <v>16.1410082107978</v>
      </c>
      <c r="C9">
        <f>+Peru!CH18+Peru!CK18</f>
        <v>18.74770431564664</v>
      </c>
    </row>
    <row r="10" spans="1:3">
      <c r="A10" t="s">
        <v>162</v>
      </c>
      <c r="B10" s="2">
        <f>+Peru!BT19</f>
        <v>15.419589257648701</v>
      </c>
      <c r="C10">
        <f>+Peru!CH19+Peru!CK19</f>
        <v>20.689302283039019</v>
      </c>
    </row>
    <row r="11" spans="1:3">
      <c r="A11" t="s">
        <v>163</v>
      </c>
      <c r="B11" s="2">
        <f>+Peru!BT20</f>
        <v>15.3298350619351</v>
      </c>
      <c r="C11">
        <f>+Peru!CH20+Peru!CK20</f>
        <v>22.856810540101289</v>
      </c>
    </row>
    <row r="12" spans="1:3">
      <c r="A12" t="s">
        <v>164</v>
      </c>
      <c r="B12" s="2">
        <f>+Peru!BT21</f>
        <v>16.434015338125398</v>
      </c>
      <c r="C12">
        <f>+Peru!CH21+Peru!CK21</f>
        <v>24.611490076816626</v>
      </c>
    </row>
    <row r="13" spans="1:3">
      <c r="A13" t="s">
        <v>165</v>
      </c>
      <c r="B13" s="2">
        <f>+Peru!BT22</f>
        <v>18.474259314163699</v>
      </c>
      <c r="C13">
        <f>+Peru!CH22+Peru!CK22</f>
        <v>27.432934800801011</v>
      </c>
    </row>
    <row r="14" spans="1:3">
      <c r="A14" t="s">
        <v>166</v>
      </c>
      <c r="B14" s="2">
        <f>+Peru!BT23</f>
        <v>20.5602437247436</v>
      </c>
      <c r="C14">
        <f>+Peru!CH23+Peru!CK23</f>
        <v>31.403254104075209</v>
      </c>
    </row>
    <row r="15" spans="1:3">
      <c r="A15" t="s">
        <v>167</v>
      </c>
      <c r="B15" s="2">
        <f>+Peru!BT24</f>
        <v>17.704697018281198</v>
      </c>
      <c r="C15">
        <f>+Peru!CH24+Peru!CK24</f>
        <v>26.461617547297948</v>
      </c>
    </row>
    <row r="16" spans="1:3">
      <c r="A16" t="s">
        <v>168</v>
      </c>
      <c r="B16" s="2">
        <f>+Peru!BT25</f>
        <v>17.412281932745302</v>
      </c>
      <c r="C16">
        <f>+Peru!CH25+Peru!CK25</f>
        <v>28.768117975840092</v>
      </c>
    </row>
    <row r="17" spans="1:3">
      <c r="A17" t="s">
        <v>169</v>
      </c>
      <c r="B17" s="2">
        <f>+Peru!BT26</f>
        <v>14.1878745387971</v>
      </c>
      <c r="C17">
        <f>+Peru!CH26+Peru!CK26</f>
        <v>35.580785236192547</v>
      </c>
    </row>
    <row r="18" spans="1:3">
      <c r="A18" t="s">
        <v>170</v>
      </c>
      <c r="B18" s="2">
        <f>+Peru!BT27</f>
        <v>16.655070050144499</v>
      </c>
      <c r="C18">
        <f>+Peru!CH27+Peru!CK27</f>
        <v>29.504229249598751</v>
      </c>
    </row>
    <row r="19" spans="1:3">
      <c r="A19" t="s">
        <v>171</v>
      </c>
      <c r="B19" s="2">
        <f>+Peru!BT28</f>
        <v>18.011242551880098</v>
      </c>
      <c r="C19">
        <f>+Peru!CH28+Peru!CK28</f>
        <v>32.960809765445163</v>
      </c>
    </row>
    <row r="20" spans="1:3">
      <c r="A20" t="s">
        <v>172</v>
      </c>
      <c r="B20" s="2">
        <f>+Peru!BT29</f>
        <v>15.8088344771569</v>
      </c>
      <c r="C20">
        <f>+Peru!CH29+Peru!CK29</f>
        <v>22.878335009972449</v>
      </c>
    </row>
    <row r="21" spans="1:3">
      <c r="A21" t="s">
        <v>173</v>
      </c>
      <c r="B21" s="2">
        <f>+Peru!BT30</f>
        <v>11.565994656598701</v>
      </c>
      <c r="C21">
        <f>+Peru!CH30+Peru!CK30</f>
        <v>18.081686913093797</v>
      </c>
    </row>
    <row r="22" spans="1:3">
      <c r="A22" t="s">
        <v>174</v>
      </c>
      <c r="B22" s="2">
        <f>+Peru!BT31</f>
        <v>12.1594697997943</v>
      </c>
      <c r="C22">
        <f>+Peru!CH31+Peru!CK31</f>
        <v>17.568208739844401</v>
      </c>
    </row>
    <row r="23" spans="1:3">
      <c r="A23" t="s">
        <v>175</v>
      </c>
      <c r="B23" s="2">
        <f>+Peru!BT32</f>
        <v>8.9832728144361607</v>
      </c>
      <c r="C23">
        <f>+Peru!CH32+Peru!CK32</f>
        <v>16.60133433990601</v>
      </c>
    </row>
    <row r="24" spans="1:3">
      <c r="A24" t="s">
        <v>176</v>
      </c>
      <c r="B24" s="2">
        <f>+Peru!BT33</f>
        <v>11.9962222902154</v>
      </c>
      <c r="C24">
        <f>+Peru!CH33+Peru!CK33</f>
        <v>16.210876480462684</v>
      </c>
    </row>
    <row r="25" spans="1:3">
      <c r="A25" t="s">
        <v>177</v>
      </c>
      <c r="B25" s="2">
        <f>+Peru!BT34</f>
        <v>12.414103054709599</v>
      </c>
      <c r="C25">
        <f>+Peru!CH34+Peru!CK34</f>
        <v>15.719208515097781</v>
      </c>
    </row>
    <row r="26" spans="1:3">
      <c r="A26" t="s">
        <v>178</v>
      </c>
      <c r="B26" s="2">
        <f>+Peru!BT35</f>
        <v>13.9231158259023</v>
      </c>
      <c r="C26">
        <f>+Peru!CH35+Peru!CK35</f>
        <v>14.172373072568318</v>
      </c>
    </row>
    <row r="27" spans="1:3">
      <c r="A27" t="s">
        <v>179</v>
      </c>
      <c r="B27" s="2">
        <f>+Peru!BT36</f>
        <v>13.838675664177799</v>
      </c>
      <c r="C27">
        <f>+Peru!CH36+Peru!CK36</f>
        <v>13.24485552102165</v>
      </c>
    </row>
    <row r="28" spans="1:3">
      <c r="A28" t="s">
        <v>180</v>
      </c>
      <c r="B28" s="2">
        <f>+Peru!BT37</f>
        <v>15.4303853587736</v>
      </c>
      <c r="C28">
        <f>+Peru!CH37+Peru!CK37</f>
        <v>11.832734572827798</v>
      </c>
    </row>
    <row r="29" spans="1:3">
      <c r="A29" t="s">
        <v>181</v>
      </c>
      <c r="B29" s="2">
        <f>+Peru!BT38</f>
        <v>15.9699887815321</v>
      </c>
      <c r="C29">
        <f>+Peru!CH38+Peru!CK38</f>
        <v>10.818667671534856</v>
      </c>
    </row>
    <row r="30" spans="1:3">
      <c r="A30" t="s">
        <v>182</v>
      </c>
      <c r="B30" s="2">
        <f>+Peru!BT39</f>
        <v>16.803470327040301</v>
      </c>
      <c r="C30">
        <f>+Peru!CH39+Peru!CK39</f>
        <v>9.5475983927974202</v>
      </c>
    </row>
    <row r="31" spans="1:3">
      <c r="A31" t="s">
        <v>183</v>
      </c>
      <c r="B31" s="2">
        <f>+Peru!BT40</f>
        <v>16.726448937397102</v>
      </c>
      <c r="C31">
        <f>+Peru!CH40+Peru!CK40</f>
        <v>7.9854464530679881</v>
      </c>
    </row>
    <row r="32" spans="1:3">
      <c r="A32" t="s">
        <v>184</v>
      </c>
      <c r="B32" s="2">
        <f>+Peru!BT41</f>
        <v>16.729435552853499</v>
      </c>
      <c r="C32">
        <f>+Peru!CH41+Peru!CK41</f>
        <v>6.3689952030757784</v>
      </c>
    </row>
    <row r="33" spans="1:3">
      <c r="A33" t="s">
        <v>185</v>
      </c>
      <c r="B33" s="2">
        <f>+Peru!BT42</f>
        <v>15.5843561151818</v>
      </c>
      <c r="C33">
        <f>+Peru!CH42+Peru!CK42</f>
        <v>6.4731994330019953</v>
      </c>
    </row>
    <row r="34" spans="1:3">
      <c r="A34" t="s">
        <v>186</v>
      </c>
      <c r="B34" s="2">
        <f>+Peru!BT43</f>
        <v>15.953077029508799</v>
      </c>
      <c r="C34">
        <f>+Peru!CH43+Peru!CK43</f>
        <v>7.3038278677556585</v>
      </c>
    </row>
    <row r="35" spans="1:3">
      <c r="A35" t="s">
        <v>187</v>
      </c>
      <c r="B35" s="2">
        <f>+Peru!BT44</f>
        <v>14.9144351377465</v>
      </c>
      <c r="C35">
        <f>+Peru!CH44+Peru!CK44</f>
        <v>6.4575845768754681</v>
      </c>
    </row>
    <row r="36" spans="1:3">
      <c r="A36" t="s">
        <v>188</v>
      </c>
      <c r="B36" s="2">
        <f>+Peru!BT45</f>
        <v>15.163418319931599</v>
      </c>
      <c r="C36">
        <f>+Peru!CH45+Peru!CK45</f>
        <v>5.8313347229045709</v>
      </c>
    </row>
    <row r="37" spans="1:3">
      <c r="A37" t="s">
        <v>189</v>
      </c>
      <c r="B37" s="2">
        <f>+Peru!BT46</f>
        <v>15.602534058267601</v>
      </c>
      <c r="C37">
        <f>+Peru!CH46+Peru!CK46</f>
        <v>5.840264271477511</v>
      </c>
    </row>
    <row r="38" spans="1:3">
      <c r="A38" t="s">
        <v>190</v>
      </c>
      <c r="B38" s="2">
        <f>+Peru!BT47</f>
        <v>15.601772239513201</v>
      </c>
      <c r="C38">
        <f>+Peru!CH47+Peru!CK47</f>
        <v>6.2970971400249267</v>
      </c>
    </row>
    <row r="39" spans="1:3">
      <c r="A39" t="s">
        <v>191</v>
      </c>
      <c r="B39" s="2">
        <f>+Peru!BT48</f>
        <v>16.762022483591601</v>
      </c>
      <c r="C39">
        <f>+Peru!CH48+Peru!CK48</f>
        <v>6.6261752575472759</v>
      </c>
    </row>
    <row r="40" spans="1:3">
      <c r="A40" t="s">
        <v>192</v>
      </c>
      <c r="B40" s="2">
        <f>+Peru!BT49</f>
        <v>18.563056844522801</v>
      </c>
      <c r="C40">
        <f>+Peru!CH49+Peru!CK49</f>
        <v>5.798715545401727</v>
      </c>
    </row>
    <row r="41" spans="1:3">
      <c r="A41" t="s">
        <v>193</v>
      </c>
      <c r="B41" s="2">
        <f>+Peru!BT50</f>
        <v>19.137087267198901</v>
      </c>
      <c r="C41">
        <f>+Peru!CH50+Peru!CK50</f>
        <v>5.4332244682225417</v>
      </c>
    </row>
    <row r="42" spans="1:3">
      <c r="A42" t="s">
        <v>194</v>
      </c>
      <c r="B42" s="2">
        <f>+Peru!BT51</f>
        <v>19.2415748018968</v>
      </c>
      <c r="C42">
        <f>+Peru!CH51+Peru!CK51</f>
        <v>5.9713059750746291</v>
      </c>
    </row>
    <row r="43" spans="1:3">
      <c r="A43" t="s">
        <v>195</v>
      </c>
      <c r="B43" s="2">
        <f>+Peru!BT52</f>
        <v>16.831982013409501</v>
      </c>
      <c r="C43">
        <f>+Peru!CH52+Peru!CK52</f>
        <v>5.3160895425177754</v>
      </c>
    </row>
    <row r="44" spans="1:3">
      <c r="A44" t="s">
        <v>196</v>
      </c>
      <c r="B44" s="2">
        <f>+Peru!BT53</f>
        <v>18.057711958716901</v>
      </c>
      <c r="C44">
        <f>+Peru!CH53+Peru!CK53</f>
        <v>5.2103652188403649</v>
      </c>
    </row>
    <row r="45" spans="1:3">
      <c r="A45" t="s">
        <v>197</v>
      </c>
      <c r="B45" s="2">
        <f>+Peru!BT54</f>
        <v>19.043507507271499</v>
      </c>
      <c r="C45">
        <f>+Peru!CH54+Peru!CK54</f>
        <v>5.5966058497472773</v>
      </c>
    </row>
    <row r="46" spans="1:3">
      <c r="A46" t="s">
        <v>198</v>
      </c>
      <c r="B46" s="2">
        <f>+Peru!BT55</f>
        <v>19.5835781401906</v>
      </c>
      <c r="C46">
        <f>+Peru!CH55+Peru!CK55</f>
        <v>5.2999556902554179</v>
      </c>
    </row>
    <row r="47" spans="1:3">
      <c r="A47" t="s">
        <v>199</v>
      </c>
      <c r="B47" s="2">
        <f>+Peru!BT56</f>
        <v>19.466735949940102</v>
      </c>
      <c r="C47">
        <f>+Peru!CH56+Peru!CK56</f>
        <v>5.6508055737115006</v>
      </c>
    </row>
    <row r="48" spans="1:3">
      <c r="A48" t="s">
        <v>200</v>
      </c>
      <c r="B48" s="2">
        <f>+Peru!BT57</f>
        <v>19.067108815382401</v>
      </c>
      <c r="C48">
        <f>+Peru!CH57+Peru!CK57</f>
        <v>5.5266024103267073</v>
      </c>
    </row>
    <row r="49" spans="1:3">
      <c r="A49" t="s">
        <v>201</v>
      </c>
      <c r="B49" s="2">
        <f>+Peru!BT58</f>
        <v>16.684895070626101</v>
      </c>
      <c r="C49">
        <f>+Peru!CH58+Peru!CK58</f>
        <v>4.8667114535233083</v>
      </c>
    </row>
    <row r="50" spans="1:3">
      <c r="A50" t="s">
        <v>202</v>
      </c>
      <c r="B50" s="2"/>
      <c r="C50">
        <f>+Peru!CH59+Peru!CK59</f>
        <v>4.5554217844835714</v>
      </c>
    </row>
    <row r="51" spans="1:3">
      <c r="A51" t="s">
        <v>204</v>
      </c>
      <c r="B51" s="2"/>
      <c r="C51">
        <f>+Peru!CH60+Peru!CK60</f>
        <v>4.85197999138905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51"/>
  <sheetViews>
    <sheetView workbookViewId="0">
      <selection activeCell="B1" sqref="B1"/>
    </sheetView>
  </sheetViews>
  <sheetFormatPr defaultColWidth="9.109375" defaultRowHeight="14.4"/>
  <sheetData>
    <row r="1" spans="1:3">
      <c r="A1" t="s">
        <v>144</v>
      </c>
      <c r="B1" t="s">
        <v>262</v>
      </c>
    </row>
    <row r="3" spans="1:3">
      <c r="B3" t="s">
        <v>260</v>
      </c>
      <c r="C3" t="s">
        <v>261</v>
      </c>
    </row>
    <row r="4" spans="1:3">
      <c r="A4" t="s">
        <v>156</v>
      </c>
      <c r="B4" s="2">
        <f>+Peru!BQ13*100</f>
        <v>4.5442442079249297</v>
      </c>
      <c r="C4" s="2">
        <f>+Peru!CJ13</f>
        <v>2.0606083466516201</v>
      </c>
    </row>
    <row r="5" spans="1:3">
      <c r="A5" t="s">
        <v>157</v>
      </c>
      <c r="B5" s="2">
        <f>+Peru!BQ14*100</f>
        <v>5.2512628004944704</v>
      </c>
      <c r="C5" s="2">
        <f>+Peru!CJ14</f>
        <v>1.5039610457116099</v>
      </c>
    </row>
    <row r="6" spans="1:3">
      <c r="A6" t="s">
        <v>158</v>
      </c>
      <c r="B6" s="2">
        <f>+Peru!BQ15*100</f>
        <v>5.0058552166624599</v>
      </c>
      <c r="C6" s="2">
        <f>+Peru!CJ15</f>
        <v>1.7906955655874399</v>
      </c>
    </row>
    <row r="7" spans="1:3">
      <c r="A7" t="s">
        <v>159</v>
      </c>
      <c r="B7" s="2">
        <f>+Peru!BQ16*100</f>
        <v>4.5484319283117403</v>
      </c>
      <c r="C7" s="2">
        <f>+Peru!CJ16</f>
        <v>3.2255970177720199</v>
      </c>
    </row>
    <row r="8" spans="1:3">
      <c r="A8" t="s">
        <v>160</v>
      </c>
      <c r="B8" s="2">
        <f>+Peru!BQ17*100</f>
        <v>4.8038760930130096</v>
      </c>
      <c r="C8" s="2">
        <f>+Peru!CJ17</f>
        <v>5.8656105807236703</v>
      </c>
    </row>
    <row r="9" spans="1:3">
      <c r="A9" t="s">
        <v>161</v>
      </c>
      <c r="B9" s="2">
        <f>+Peru!BQ18*100</f>
        <v>5.2529843602369004</v>
      </c>
      <c r="C9" s="2">
        <f>+Peru!CJ18</f>
        <v>5.9672851407004996</v>
      </c>
    </row>
    <row r="10" spans="1:3">
      <c r="A10" t="s">
        <v>162</v>
      </c>
      <c r="B10" s="2">
        <f>+Peru!BQ19*100</f>
        <v>5.45752193158543</v>
      </c>
      <c r="C10" s="2">
        <f>+Peru!CJ19</f>
        <v>5.5080596008888296</v>
      </c>
    </row>
    <row r="11" spans="1:3">
      <c r="A11" t="s">
        <v>163</v>
      </c>
      <c r="B11" s="2">
        <f>+Peru!BQ20*100</f>
        <v>4.43280785713198</v>
      </c>
      <c r="C11" s="2">
        <f>+Peru!CJ20</f>
        <v>3.7992815788400698</v>
      </c>
    </row>
    <row r="12" spans="1:3">
      <c r="A12" t="s">
        <v>164</v>
      </c>
      <c r="B12" s="2">
        <f>+Peru!BQ21*100</f>
        <v>3.7232664008454401</v>
      </c>
      <c r="C12" s="2">
        <f>+Peru!CJ21</f>
        <v>2.8802475244183201</v>
      </c>
    </row>
    <row r="13" spans="1:3">
      <c r="A13" t="s">
        <v>165</v>
      </c>
      <c r="B13" s="2">
        <f>+Peru!BQ22*100</f>
        <v>4.4496992811895399</v>
      </c>
      <c r="C13" s="2">
        <f>+Peru!CJ22</f>
        <v>2.2499031472563602</v>
      </c>
    </row>
    <row r="14" spans="1:3">
      <c r="A14" t="s">
        <v>166</v>
      </c>
      <c r="B14" s="2">
        <f>+Peru!BQ23*100</f>
        <v>5.7473880152741401</v>
      </c>
      <c r="C14" s="2">
        <f>+Peru!CJ23</f>
        <v>3.5550853702726601</v>
      </c>
    </row>
    <row r="15" spans="1:3">
      <c r="A15" t="s">
        <v>167</v>
      </c>
      <c r="B15" s="2">
        <f>+Peru!BQ24*100</f>
        <v>5.6134105955235301</v>
      </c>
      <c r="C15" s="2">
        <f>+Peru!CJ24</f>
        <v>4.0304288075859001</v>
      </c>
    </row>
    <row r="16" spans="1:3">
      <c r="A16" t="s">
        <v>168</v>
      </c>
      <c r="B16" s="2">
        <f>+Peru!BQ25*100</f>
        <v>4.5964098269669202</v>
      </c>
      <c r="C16" s="2">
        <f>+Peru!CJ25</f>
        <v>5.81310654586993</v>
      </c>
    </row>
    <row r="17" spans="1:3">
      <c r="A17" t="s">
        <v>169</v>
      </c>
      <c r="B17" s="2">
        <f>+Peru!BQ26*100</f>
        <v>4.2508984818424098</v>
      </c>
      <c r="C17" s="2">
        <f>+Peru!CJ26</f>
        <v>6.06126398781986</v>
      </c>
    </row>
    <row r="18" spans="1:3">
      <c r="A18" t="s">
        <v>170</v>
      </c>
      <c r="B18" s="2">
        <f>+Peru!BQ27*100</f>
        <v>4.4525788890376203</v>
      </c>
      <c r="C18" s="2">
        <f>+Peru!CJ27</f>
        <v>5.3838482255118301</v>
      </c>
    </row>
    <row r="19" spans="1:3">
      <c r="A19" t="s">
        <v>171</v>
      </c>
      <c r="B19" s="2">
        <f>+Peru!BQ28*100</f>
        <v>3.6588634314738204</v>
      </c>
      <c r="C19" s="2">
        <f>+Peru!CJ28</f>
        <v>3.89413815840435</v>
      </c>
    </row>
    <row r="20" spans="1:3">
      <c r="A20" t="s">
        <v>172</v>
      </c>
      <c r="B20" s="2">
        <f>+Peru!BQ29*100</f>
        <v>4.14425967751556</v>
      </c>
      <c r="C20" s="2">
        <f>+Peru!CJ29</f>
        <v>2.7550903563451001</v>
      </c>
    </row>
    <row r="21" spans="1:3">
      <c r="A21" t="s">
        <v>173</v>
      </c>
      <c r="B21" s="2">
        <f>+Peru!BQ30*100</f>
        <v>3.4653327619770504</v>
      </c>
      <c r="C21" s="2">
        <f>+Peru!CJ30</f>
        <v>2.13358116788392</v>
      </c>
    </row>
    <row r="22" spans="1:3">
      <c r="A22" t="s">
        <v>174</v>
      </c>
      <c r="B22" s="2">
        <f>+Peru!BQ31*100</f>
        <v>2.3770816298552999</v>
      </c>
      <c r="C22" s="2">
        <f>+Peru!CJ31</f>
        <v>2.37585742749331</v>
      </c>
    </row>
    <row r="23" spans="1:3">
      <c r="A23" t="s">
        <v>175</v>
      </c>
      <c r="B23" s="2">
        <f>+Peru!BQ32*100</f>
        <v>3.1908150328406202</v>
      </c>
      <c r="C23" s="2">
        <f>+Peru!CJ32</f>
        <v>1.8990874880131801</v>
      </c>
    </row>
    <row r="24" spans="1:3">
      <c r="A24" t="s">
        <v>176</v>
      </c>
      <c r="B24" s="2">
        <f>+Peru!BQ33*100</f>
        <v>2.0471696457216497</v>
      </c>
      <c r="C24" s="2">
        <f>+Peru!CJ33</f>
        <v>1.4116919929262099</v>
      </c>
    </row>
    <row r="25" spans="1:3">
      <c r="A25" t="s">
        <v>177</v>
      </c>
      <c r="B25" s="2">
        <f>+Peru!BQ34*100</f>
        <v>2.8576371013480597</v>
      </c>
      <c r="C25" s="2">
        <f>+Peru!CJ34</f>
        <v>1.0669311665560901</v>
      </c>
    </row>
    <row r="26" spans="1:3">
      <c r="A26" t="s">
        <v>178</v>
      </c>
      <c r="B26" s="2">
        <f>+Peru!BQ35*100</f>
        <v>4.0774029343224099</v>
      </c>
      <c r="C26" s="2">
        <f>+Peru!CJ35</f>
        <v>1.0432796355830101</v>
      </c>
    </row>
    <row r="27" spans="1:3">
      <c r="A27" t="s">
        <v>179</v>
      </c>
      <c r="B27" s="2">
        <f>+Peru!BQ36*100</f>
        <v>4.4032910748445895</v>
      </c>
      <c r="C27" s="2">
        <f>+Peru!CJ36</f>
        <v>1.0047860026115101</v>
      </c>
    </row>
    <row r="28" spans="1:3">
      <c r="A28" t="s">
        <v>180</v>
      </c>
      <c r="B28" s="2">
        <f>+Peru!BQ37*100</f>
        <v>5.3557677142241893</v>
      </c>
      <c r="C28" s="2">
        <f>+Peru!CJ37</f>
        <v>0.99453842549290505</v>
      </c>
    </row>
    <row r="29" spans="1:3">
      <c r="A29" t="s">
        <v>181</v>
      </c>
      <c r="B29" s="2">
        <f>+Peru!BQ38*100</f>
        <v>5.1436939468737002</v>
      </c>
      <c r="C29" s="2">
        <f>+Peru!CJ38</f>
        <v>0.95082380072711803</v>
      </c>
    </row>
    <row r="30" spans="1:3">
      <c r="A30" t="s">
        <v>182</v>
      </c>
      <c r="B30" s="2">
        <f>+Peru!BQ39*100</f>
        <v>4.7599153007160497</v>
      </c>
      <c r="C30" s="2">
        <f>+Peru!CJ39</f>
        <v>1.0316527055378499</v>
      </c>
    </row>
    <row r="31" spans="1:3">
      <c r="A31" t="s">
        <v>183</v>
      </c>
      <c r="B31" s="2">
        <f>+Peru!BQ40*100</f>
        <v>4.8425084892074697</v>
      </c>
      <c r="C31" s="2">
        <f>+Peru!CJ40</f>
        <v>1.03785430220885</v>
      </c>
    </row>
    <row r="32" spans="1:3">
      <c r="A32" t="s">
        <v>184</v>
      </c>
      <c r="B32" s="2">
        <f>+Peru!BQ41*100</f>
        <v>4.50509616545959</v>
      </c>
      <c r="C32" s="2">
        <f>+Peru!CJ41</f>
        <v>1.2674746638518699</v>
      </c>
    </row>
    <row r="33" spans="1:3">
      <c r="A33" t="s">
        <v>185</v>
      </c>
      <c r="B33" s="2">
        <f>+Peru!BQ42*100</f>
        <v>4.53793876963993</v>
      </c>
      <c r="C33" s="2">
        <f>+Peru!CJ42</f>
        <v>1.0244657467587199</v>
      </c>
    </row>
    <row r="34" spans="1:3">
      <c r="A34" t="s">
        <v>186</v>
      </c>
      <c r="B34" s="2">
        <f>+Peru!BQ43*100</f>
        <v>3.8261807680521898</v>
      </c>
      <c r="C34" s="2">
        <f>+Peru!CJ43</f>
        <v>0.73791605749324096</v>
      </c>
    </row>
    <row r="35" spans="1:3">
      <c r="A35" t="s">
        <v>187</v>
      </c>
      <c r="B35" s="2">
        <f>+Peru!BQ44*100</f>
        <v>3.1271320598893602</v>
      </c>
      <c r="C35" s="2">
        <f>+Peru!CJ44</f>
        <v>0.43394889635350498</v>
      </c>
    </row>
    <row r="36" spans="1:3">
      <c r="A36" t="s">
        <v>188</v>
      </c>
      <c r="B36" s="2">
        <f>+Peru!BQ45*100</f>
        <v>2.8562451972074498</v>
      </c>
      <c r="C36" s="2">
        <f>+Peru!CJ45</f>
        <v>0.42765933936186601</v>
      </c>
    </row>
    <row r="37" spans="1:3">
      <c r="A37" t="s">
        <v>189</v>
      </c>
      <c r="B37" s="2">
        <f>+Peru!BQ46*100</f>
        <v>2.7774325372094797</v>
      </c>
      <c r="C37" s="2">
        <f>+Peru!CJ46</f>
        <v>0.470200524014462</v>
      </c>
    </row>
    <row r="38" spans="1:3">
      <c r="A38" t="s">
        <v>190</v>
      </c>
      <c r="B38" s="2">
        <f>+Peru!BQ47*100</f>
        <v>2.7788169311186901</v>
      </c>
      <c r="C38" s="2">
        <f>+Peru!CJ47</f>
        <v>0.350247659922579</v>
      </c>
    </row>
    <row r="39" spans="1:3">
      <c r="A39" t="s">
        <v>191</v>
      </c>
      <c r="B39" s="2">
        <f>+Peru!BQ48*100</f>
        <v>2.9374750430098397</v>
      </c>
      <c r="C39" s="2">
        <f>+Peru!CJ48</f>
        <v>0.34417692662935101</v>
      </c>
    </row>
    <row r="40" spans="1:3">
      <c r="A40" t="s">
        <v>192</v>
      </c>
      <c r="B40" s="2">
        <f>+Peru!BQ49*100</f>
        <v>3.22160680799476</v>
      </c>
      <c r="C40" s="2">
        <f>+Peru!CJ49</f>
        <v>0.31584318037126902</v>
      </c>
    </row>
    <row r="41" spans="1:3">
      <c r="A41" t="s">
        <v>193</v>
      </c>
      <c r="B41" s="2">
        <f>+Peru!BQ50*100</f>
        <v>3.4643810722892798</v>
      </c>
      <c r="C41" s="2">
        <f>+Peru!CJ50</f>
        <v>0.39153215426841398</v>
      </c>
    </row>
    <row r="42" spans="1:3">
      <c r="A42" t="s">
        <v>194</v>
      </c>
      <c r="B42" s="2">
        <f>+Peru!BQ51*100</f>
        <v>4.3543475671953296</v>
      </c>
      <c r="C42" s="2">
        <f>+Peru!CJ51</f>
        <v>0.41012971636749501</v>
      </c>
    </row>
    <row r="43" spans="1:3">
      <c r="A43" t="s">
        <v>195</v>
      </c>
      <c r="B43" s="2">
        <f>+Peru!BQ52*100</f>
        <v>5.8487521354848795</v>
      </c>
      <c r="C43" s="2">
        <f>+Peru!CJ52</f>
        <v>0.55087741485312602</v>
      </c>
    </row>
    <row r="44" spans="1:3">
      <c r="A44" t="s">
        <v>196</v>
      </c>
      <c r="B44" s="2">
        <f>+Peru!BQ53*100</f>
        <v>6.1752905004959704</v>
      </c>
      <c r="C44" s="2">
        <f>+Peru!CJ53</f>
        <v>0.51655311708308704</v>
      </c>
    </row>
    <row r="45" spans="1:3">
      <c r="A45" t="s">
        <v>197</v>
      </c>
      <c r="B45" s="2">
        <f>+Peru!BQ54*100</f>
        <v>5.16190876765162</v>
      </c>
      <c r="C45" s="2">
        <f>+Peru!CJ54</f>
        <v>0.33850714623862799</v>
      </c>
    </row>
    <row r="46" spans="1:3">
      <c r="A46" t="s">
        <v>198</v>
      </c>
      <c r="B46" s="2">
        <f>+Peru!BQ55*100</f>
        <v>5.6777787403299795</v>
      </c>
      <c r="C46" s="2">
        <f>+Peru!CJ55</f>
        <v>0.277254838623681</v>
      </c>
    </row>
    <row r="47" spans="1:3">
      <c r="A47" t="s">
        <v>199</v>
      </c>
      <c r="B47" s="2">
        <f>+Peru!BQ56*100</f>
        <v>6.0995643848205701</v>
      </c>
      <c r="C47" s="2">
        <f>+Peru!CJ56</f>
        <v>0.36403463638398698</v>
      </c>
    </row>
    <row r="48" spans="1:3">
      <c r="A48" t="s">
        <v>200</v>
      </c>
      <c r="B48" s="2">
        <f>+Peru!BQ57*100</f>
        <v>5.9692741979796997</v>
      </c>
      <c r="C48" s="2">
        <f>+Peru!CJ57</f>
        <v>0.55039861323563499</v>
      </c>
    </row>
    <row r="49" spans="1:3">
      <c r="A49" t="s">
        <v>201</v>
      </c>
      <c r="B49" s="2">
        <f>+Peru!BQ58*100</f>
        <v>5.4205166201963202</v>
      </c>
      <c r="C49" s="2">
        <f>+Peru!CJ58</f>
        <v>0.57817314885709803</v>
      </c>
    </row>
    <row r="50" spans="1:3">
      <c r="A50" t="s">
        <v>202</v>
      </c>
      <c r="B50" s="2">
        <f>+Peru!BQ59*100</f>
        <v>4.6522251744902299</v>
      </c>
      <c r="C50" s="2">
        <f>+Peru!CJ59</f>
        <v>0.74157727997824496</v>
      </c>
    </row>
    <row r="51" spans="1:3">
      <c r="A51" t="s">
        <v>204</v>
      </c>
      <c r="B51" s="2">
        <f>+Peru!BQ60*100</f>
        <v>4.7150152230023394</v>
      </c>
      <c r="C51" s="2">
        <f>+Peru!CJ60</f>
        <v>0.64636762221676103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61"/>
  <sheetViews>
    <sheetView workbookViewId="0"/>
  </sheetViews>
  <sheetFormatPr defaultColWidth="9.109375" defaultRowHeight="14.4"/>
  <sheetData>
    <row r="1" spans="1:3">
      <c r="A1" t="s">
        <v>144</v>
      </c>
      <c r="B1" t="s">
        <v>263</v>
      </c>
    </row>
    <row r="3" spans="1:3">
      <c r="B3" t="s">
        <v>264</v>
      </c>
      <c r="C3" t="s">
        <v>265</v>
      </c>
    </row>
    <row r="4" spans="1:3">
      <c r="A4" t="s">
        <v>146</v>
      </c>
      <c r="B4" s="2">
        <f>+Peru!BS3*100</f>
        <v>3.1184056271981198</v>
      </c>
      <c r="C4" s="2">
        <f>+Peru!BR3*100</f>
        <v>2.5080012727170602</v>
      </c>
    </row>
    <row r="5" spans="1:3">
      <c r="A5" t="s">
        <v>147</v>
      </c>
      <c r="B5" s="2">
        <f>+Peru!BS4*100</f>
        <v>3.5274472970152395</v>
      </c>
      <c r="C5" s="2">
        <f>+Peru!BR4*100</f>
        <v>2.6447574334898301</v>
      </c>
    </row>
    <row r="6" spans="1:3">
      <c r="A6" t="s">
        <v>148</v>
      </c>
      <c r="B6" s="2">
        <f>+Peru!BS5*100</f>
        <v>3.0437090780392899</v>
      </c>
      <c r="C6" s="2">
        <f>+Peru!BR5*100</f>
        <v>2.42506811989101</v>
      </c>
    </row>
    <row r="7" spans="1:3">
      <c r="A7" t="s">
        <v>149</v>
      </c>
      <c r="B7" s="2">
        <f>+Peru!BS6*100</f>
        <v>2.86539572501444</v>
      </c>
      <c r="C7" s="2">
        <f>+Peru!BR6*100</f>
        <v>3.31639135959339</v>
      </c>
    </row>
    <row r="8" spans="1:3">
      <c r="A8" t="s">
        <v>150</v>
      </c>
      <c r="B8" s="2">
        <f>+Peru!BS7*100</f>
        <v>2.6351865955826401</v>
      </c>
      <c r="C8" s="2">
        <f>+Peru!BR7*100</f>
        <v>3.3402275077559502</v>
      </c>
    </row>
    <row r="9" spans="1:3">
      <c r="A9" t="s">
        <v>151</v>
      </c>
      <c r="B9" s="2">
        <f>+Peru!BS8*100</f>
        <v>2.8857127330036403</v>
      </c>
      <c r="C9" s="2">
        <f>+Peru!BR8*100</f>
        <v>3.0983463881636202</v>
      </c>
    </row>
    <row r="10" spans="1:3">
      <c r="A10" t="s">
        <v>152</v>
      </c>
      <c r="B10" s="2">
        <f>+Peru!BS9*100</f>
        <v>2.73592085235921</v>
      </c>
      <c r="C10" s="2">
        <f>+Peru!BR9*100</f>
        <v>2.8435672514619901</v>
      </c>
    </row>
    <row r="11" spans="1:3">
      <c r="A11" t="s">
        <v>153</v>
      </c>
      <c r="B11" s="2">
        <f>+Peru!BS10*100</f>
        <v>2.7136326339233401</v>
      </c>
      <c r="C11" s="2">
        <f>+Peru!BR10*100</f>
        <v>4.7036328871892898</v>
      </c>
    </row>
    <row r="12" spans="1:3">
      <c r="A12" t="s">
        <v>154</v>
      </c>
      <c r="B12" s="2">
        <f>+Peru!BS11*100</f>
        <v>2.5270681779732702</v>
      </c>
      <c r="C12" s="2">
        <f>+Peru!BR11*100</f>
        <v>2.3573735199138901</v>
      </c>
    </row>
    <row r="13" spans="1:3">
      <c r="A13" t="s">
        <v>155</v>
      </c>
      <c r="B13" s="2">
        <f>+Peru!BS12*100</f>
        <v>2.2608999868806601</v>
      </c>
      <c r="C13" s="2">
        <f>+Peru!BR12*100</f>
        <v>2.3875598086124401</v>
      </c>
    </row>
    <row r="14" spans="1:3">
      <c r="A14" t="s">
        <v>156</v>
      </c>
      <c r="B14" s="2">
        <f>+Peru!BS13*100</f>
        <v>4.4504506335287601</v>
      </c>
      <c r="C14" s="2">
        <f>+Peru!BR13*100</f>
        <v>3.5064395513086799</v>
      </c>
    </row>
    <row r="15" spans="1:3">
      <c r="A15" t="s">
        <v>157</v>
      </c>
      <c r="B15" s="2">
        <f>+Peru!BS14*100</f>
        <v>6.2648154419234698</v>
      </c>
      <c r="C15" s="2">
        <f>+Peru!BR14*100</f>
        <v>3.6195158850226901</v>
      </c>
    </row>
    <row r="16" spans="1:3">
      <c r="A16" t="s">
        <v>158</v>
      </c>
      <c r="B16" s="2">
        <f>+Peru!BS15*100</f>
        <v>6.625414195001091</v>
      </c>
      <c r="C16" s="2">
        <f>+Peru!BR15*100</f>
        <v>3.6308109942314197</v>
      </c>
    </row>
    <row r="17" spans="1:3">
      <c r="A17" t="s">
        <v>159</v>
      </c>
      <c r="B17" s="2">
        <f>+Peru!BS16*100</f>
        <v>6.2838209007280792</v>
      </c>
      <c r="C17" s="2">
        <f>+Peru!BR16*100</f>
        <v>3.9253897550111398</v>
      </c>
    </row>
    <row r="18" spans="1:3">
      <c r="A18" t="s">
        <v>160</v>
      </c>
      <c r="B18" s="2">
        <f>+Peru!BS17*100</f>
        <v>7.1095611639677898</v>
      </c>
      <c r="C18" s="2">
        <f>+Peru!BR17*100</f>
        <v>3.9329608938547498</v>
      </c>
    </row>
    <row r="19" spans="1:3">
      <c r="A19" t="s">
        <v>161</v>
      </c>
      <c r="B19" s="2">
        <f>+Peru!BS18*100</f>
        <v>6.74253666077988</v>
      </c>
      <c r="C19" s="2">
        <f>+Peru!BR18*100</f>
        <v>5.2162849872773496</v>
      </c>
    </row>
    <row r="20" spans="1:3">
      <c r="A20" t="s">
        <v>162</v>
      </c>
      <c r="B20" s="2">
        <f>+Peru!BS19*100</f>
        <v>6.0850508253287297</v>
      </c>
      <c r="C20" s="2">
        <f>+Peru!BR19*100</f>
        <v>5.6769130150425093</v>
      </c>
    </row>
    <row r="21" spans="1:3">
      <c r="A21" t="s">
        <v>163</v>
      </c>
      <c r="B21" s="2">
        <f>+Peru!BS20*100</f>
        <v>6.9152448135663906</v>
      </c>
      <c r="C21" s="2">
        <f>+Peru!BR20*100</f>
        <v>8.2143869930995397</v>
      </c>
    </row>
    <row r="22" spans="1:3">
      <c r="A22" t="s">
        <v>164</v>
      </c>
      <c r="B22" s="2">
        <f>+Peru!BS21*100</f>
        <v>6.7281223205457996</v>
      </c>
      <c r="C22" s="2">
        <f>+Peru!BR21*100</f>
        <v>6.1997019374068607</v>
      </c>
    </row>
    <row r="23" spans="1:3">
      <c r="A23" t="s">
        <v>165</v>
      </c>
      <c r="B23" s="2">
        <f>+Peru!BS22*100</f>
        <v>6.3325563325563303</v>
      </c>
      <c r="C23" s="2">
        <f>+Peru!BR22*100</f>
        <v>3.3524355300859598</v>
      </c>
    </row>
    <row r="24" spans="1:3">
      <c r="A24" t="s">
        <v>166</v>
      </c>
      <c r="B24" s="2">
        <f>+Peru!BS23*100</f>
        <v>6.4820928696978406</v>
      </c>
      <c r="C24" s="2">
        <f>+Peru!BR23*100</f>
        <v>4.5590682196339394</v>
      </c>
    </row>
    <row r="25" spans="1:3">
      <c r="A25" t="s">
        <v>167</v>
      </c>
      <c r="B25" s="2">
        <f>+Peru!BS24*100</f>
        <v>7.0221188890285298</v>
      </c>
      <c r="C25" s="2">
        <f>+Peru!BR24*100</f>
        <v>3.9848197343453498</v>
      </c>
    </row>
    <row r="26" spans="1:3">
      <c r="A26" t="s">
        <v>168</v>
      </c>
      <c r="B26" s="2">
        <f>+Peru!BS25*100</f>
        <v>8.8772677383949894</v>
      </c>
      <c r="C26" s="2">
        <f>+Peru!BR25*100</f>
        <v>5.1126516464471399</v>
      </c>
    </row>
    <row r="27" spans="1:3">
      <c r="A27" t="s">
        <v>169</v>
      </c>
      <c r="B27" s="2">
        <f>+Peru!BS26*100</f>
        <v>7.5752226024099505</v>
      </c>
      <c r="C27" s="2">
        <f>+Peru!BR26*100</f>
        <v>4.8459563543003901</v>
      </c>
    </row>
    <row r="28" spans="1:3">
      <c r="A28" t="s">
        <v>170</v>
      </c>
      <c r="B28" s="2">
        <f>+Peru!BS27*100</f>
        <v>7.6054061762236005</v>
      </c>
      <c r="C28" s="2">
        <f>+Peru!BR27*100</f>
        <v>3.3575581395348801</v>
      </c>
    </row>
    <row r="29" spans="1:3">
      <c r="A29" t="s">
        <v>171</v>
      </c>
      <c r="B29" s="2">
        <f>+Peru!BS28*100</f>
        <v>6.9006086110545501</v>
      </c>
      <c r="C29" s="2">
        <f>+Peru!BR28*100</f>
        <v>3.8701490959077898</v>
      </c>
    </row>
    <row r="30" spans="1:3">
      <c r="A30" t="s">
        <v>172</v>
      </c>
      <c r="B30" s="2">
        <f>+Peru!BS29*100</f>
        <v>6.2880021993384396</v>
      </c>
      <c r="C30" s="2">
        <f>+Peru!BR29*100</f>
        <v>3.3492955407313096</v>
      </c>
    </row>
    <row r="31" spans="1:3">
      <c r="A31" t="s">
        <v>173</v>
      </c>
      <c r="B31" s="2">
        <f>+Peru!BS30*100</f>
        <v>5.6380710749334897</v>
      </c>
      <c r="C31" s="2">
        <f>+Peru!BR30*100</f>
        <v>3.4114960454494803</v>
      </c>
    </row>
    <row r="32" spans="1:3">
      <c r="A32" t="s">
        <v>174</v>
      </c>
      <c r="B32" s="2">
        <f>+Peru!BS31*100</f>
        <v>4.1399960796771804</v>
      </c>
      <c r="C32" s="2">
        <f>+Peru!BR31*100</f>
        <v>2.1852009625015802</v>
      </c>
    </row>
    <row r="33" spans="1:3">
      <c r="A33" t="s">
        <v>175</v>
      </c>
      <c r="B33" s="2">
        <f>+Peru!BS32*100</f>
        <v>3.5900295089546801</v>
      </c>
      <c r="C33" s="2">
        <f>+Peru!BR32*100</f>
        <v>2.1904761904761898</v>
      </c>
    </row>
    <row r="34" spans="1:3">
      <c r="A34" t="s">
        <v>176</v>
      </c>
      <c r="B34" s="2">
        <f>+Peru!BS33*100</f>
        <v>3.4016548591206499</v>
      </c>
      <c r="C34" s="2">
        <f>+Peru!BR33*100</f>
        <v>2.6823787923048799</v>
      </c>
    </row>
    <row r="35" spans="1:3">
      <c r="A35" t="s">
        <v>177</v>
      </c>
      <c r="B35" s="2">
        <f>+Peru!BS34*100</f>
        <v>2.8498427672956002</v>
      </c>
      <c r="C35" s="2">
        <f>+Peru!BR34*100</f>
        <v>2.0198159306892101</v>
      </c>
    </row>
    <row r="36" spans="1:3">
      <c r="A36" t="s">
        <v>178</v>
      </c>
      <c r="B36" s="2">
        <f>+Peru!BS35*100</f>
        <v>2.6285104693857302</v>
      </c>
      <c r="C36" s="2">
        <f>+Peru!BR35*100</f>
        <v>2.50703504732668</v>
      </c>
    </row>
    <row r="37" spans="1:3">
      <c r="A37" t="s">
        <v>179</v>
      </c>
      <c r="B37" s="2">
        <f>+Peru!BS36*100</f>
        <v>2.7069229372552099</v>
      </c>
      <c r="C37" s="2">
        <f>+Peru!BR36*100</f>
        <v>2.7461024691821501</v>
      </c>
    </row>
    <row r="38" spans="1:3">
      <c r="A38" t="s">
        <v>180</v>
      </c>
      <c r="B38" s="2">
        <f>+Peru!BS37*100</f>
        <v>2.5975449826478902</v>
      </c>
      <c r="C38" s="2">
        <f>+Peru!BR37*100</f>
        <v>2.4741979398929201</v>
      </c>
    </row>
    <row r="39" spans="1:3">
      <c r="A39" t="s">
        <v>181</v>
      </c>
      <c r="B39" s="2">
        <f>+Peru!BS38*100</f>
        <v>2.5620646291664899</v>
      </c>
      <c r="C39" s="2">
        <f>+Peru!BR38*100</f>
        <v>2.6353240993562701</v>
      </c>
    </row>
    <row r="40" spans="1:3">
      <c r="A40" t="s">
        <v>182</v>
      </c>
      <c r="B40" s="2">
        <f>+Peru!BS39*100</f>
        <v>2.44932089847955</v>
      </c>
      <c r="C40" s="2">
        <f>+Peru!BR39*100</f>
        <v>2.50202659772583</v>
      </c>
    </row>
    <row r="41" spans="1:3">
      <c r="A41" t="s">
        <v>183</v>
      </c>
      <c r="B41" s="2">
        <f>+Peru!BS40*100</f>
        <v>2.4982019239413797</v>
      </c>
      <c r="C41" s="2">
        <f>+Peru!BR40*100</f>
        <v>1.99676996833552</v>
      </c>
    </row>
    <row r="42" spans="1:3">
      <c r="A42" t="s">
        <v>184</v>
      </c>
      <c r="B42" s="2">
        <f>+Peru!BS41*100</f>
        <v>2.5898372262132101</v>
      </c>
      <c r="C42" s="2">
        <f>+Peru!BR41*100</f>
        <v>2.0166613419493302</v>
      </c>
    </row>
    <row r="43" spans="1:3">
      <c r="A43" t="s">
        <v>185</v>
      </c>
      <c r="B43" s="2">
        <f>+Peru!BS42*100</f>
        <v>2.7136315935113</v>
      </c>
      <c r="C43" s="2">
        <f>+Peru!BR42*100</f>
        <v>1.9306307187099199</v>
      </c>
    </row>
    <row r="44" spans="1:3">
      <c r="A44" t="s">
        <v>186</v>
      </c>
      <c r="B44" s="2">
        <f>+Peru!BS43*100</f>
        <v>2.70204678082125</v>
      </c>
      <c r="C44" s="2">
        <f>+Peru!BR43*100</f>
        <v>1.7165338194212201</v>
      </c>
    </row>
    <row r="45" spans="1:3">
      <c r="A45" t="s">
        <v>187</v>
      </c>
      <c r="B45" s="2">
        <f>+Peru!BS44*100</f>
        <v>2.6670812746203301</v>
      </c>
      <c r="C45" s="2">
        <f>+Peru!BR44*100</f>
        <v>1.68389861560275</v>
      </c>
    </row>
    <row r="46" spans="1:3">
      <c r="A46" t="s">
        <v>188</v>
      </c>
      <c r="B46" s="2">
        <f>+Peru!BS45*100</f>
        <v>2.5518020568279698</v>
      </c>
      <c r="C46" s="2">
        <f>+Peru!BR45*100</f>
        <v>1.4846307405302901</v>
      </c>
    </row>
    <row r="47" spans="1:3">
      <c r="A47" t="s">
        <v>189</v>
      </c>
      <c r="B47" s="2">
        <f>+Peru!BS46*100</f>
        <v>2.7338490597953302</v>
      </c>
      <c r="C47" s="2">
        <f>+Peru!BR46*100</f>
        <v>1.4658710494959599</v>
      </c>
    </row>
    <row r="48" spans="1:3">
      <c r="A48" t="s">
        <v>190</v>
      </c>
      <c r="B48" s="2">
        <f>+Peru!BS47*100</f>
        <v>2.70870458178574</v>
      </c>
      <c r="C48" s="2">
        <f>+Peru!BR47*100</f>
        <v>1.38222390251145</v>
      </c>
    </row>
    <row r="49" spans="1:3">
      <c r="A49" t="s">
        <v>191</v>
      </c>
      <c r="B49" s="2">
        <f>+Peru!BS48*100</f>
        <v>2.5213671363114001</v>
      </c>
      <c r="C49" s="2">
        <f>+Peru!BR48*100</f>
        <v>1.60474892452722</v>
      </c>
    </row>
    <row r="50" spans="1:3">
      <c r="A50" t="s">
        <v>192</v>
      </c>
      <c r="B50" s="2">
        <f>+Peru!BS49*100</f>
        <v>2.4907340692291098</v>
      </c>
      <c r="C50" s="2">
        <f>+Peru!BR49*100</f>
        <v>1.4691608048334901</v>
      </c>
    </row>
    <row r="51" spans="1:3">
      <c r="A51" t="s">
        <v>193</v>
      </c>
      <c r="B51" s="2">
        <f>+Peru!BS50*100</f>
        <v>2.31701513843741</v>
      </c>
      <c r="C51" s="2">
        <f>+Peru!BR50*100</f>
        <v>1.30393825778697</v>
      </c>
    </row>
    <row r="52" spans="1:3">
      <c r="A52" t="s">
        <v>194</v>
      </c>
      <c r="B52" s="2">
        <f>+Peru!BS51*100</f>
        <v>2.5840104831175301</v>
      </c>
      <c r="C52" s="2">
        <f>+Peru!BR51*100</f>
        <v>1.23621750205686</v>
      </c>
    </row>
    <row r="53" spans="1:3">
      <c r="A53" t="s">
        <v>195</v>
      </c>
      <c r="B53" s="2">
        <f>+Peru!BS52*100</f>
        <v>2.2636078875096302</v>
      </c>
      <c r="C53" s="2">
        <f>+Peru!BR52*100</f>
        <v>1.52496401842721</v>
      </c>
    </row>
    <row r="54" spans="1:3">
      <c r="A54" t="s">
        <v>196</v>
      </c>
      <c r="B54" s="2">
        <f>+Peru!BS53*100</f>
        <v>2.23946831080668</v>
      </c>
      <c r="C54" s="2">
        <f>+Peru!BR53*100</f>
        <v>1.4667326565727901</v>
      </c>
    </row>
    <row r="55" spans="1:3">
      <c r="A55" t="s">
        <v>197</v>
      </c>
      <c r="B55" s="2">
        <f>+Peru!BS54*100</f>
        <v>2.25439565516632</v>
      </c>
      <c r="C55" s="2">
        <f>+Peru!BR54*100</f>
        <v>1.3805046568169701</v>
      </c>
    </row>
    <row r="56" spans="1:3">
      <c r="A56" t="s">
        <v>198</v>
      </c>
      <c r="B56" s="2">
        <f>+Peru!BS55*100</f>
        <v>2.0462904073265302</v>
      </c>
      <c r="C56" s="2">
        <f>+Peru!BR55*100</f>
        <v>1.48333751422864</v>
      </c>
    </row>
    <row r="57" spans="1:3">
      <c r="A57" t="s">
        <v>199</v>
      </c>
      <c r="B57" s="2">
        <f>+Peru!BS56*100</f>
        <v>1.98641947397727</v>
      </c>
      <c r="C57" s="2">
        <f>+Peru!BR56*100</f>
        <v>1.6330001062572601</v>
      </c>
    </row>
    <row r="58" spans="1:3">
      <c r="A58" t="s">
        <v>200</v>
      </c>
      <c r="B58" s="2">
        <f>+Peru!BS57*100</f>
        <v>1.9551598603312501</v>
      </c>
      <c r="C58" s="2">
        <f>+Peru!BR57*100</f>
        <v>1.5883451795321302</v>
      </c>
    </row>
    <row r="59" spans="1:3">
      <c r="A59" t="s">
        <v>201</v>
      </c>
      <c r="B59" s="2">
        <f>+Peru!BS58*100</f>
        <v>1.9094559880701598</v>
      </c>
      <c r="C59" s="2">
        <f>+Peru!BR58*100</f>
        <v>1.7258187381859</v>
      </c>
    </row>
    <row r="60" spans="1:3">
      <c r="A60" t="s">
        <v>202</v>
      </c>
      <c r="B60" s="2">
        <f>+Peru!BS59*100</f>
        <v>1.9418462985127001</v>
      </c>
      <c r="C60" s="2">
        <f>+Peru!BR59*100</f>
        <v>1.3206973859069</v>
      </c>
    </row>
    <row r="61" spans="1:3">
      <c r="A61" t="s">
        <v>204</v>
      </c>
      <c r="B61" s="2">
        <f>+Peru!BS60*100</f>
        <v>1.9100618543529397</v>
      </c>
      <c r="C61" s="2">
        <f>+Peru!BR60*100</f>
        <v>0.97738336711741203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781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11.44140625" defaultRowHeight="14.4"/>
  <cols>
    <col min="1" max="1" width="11" style="121" customWidth="1"/>
    <col min="2" max="6" width="11.44140625" customWidth="1"/>
    <col min="258" max="258" width="11" customWidth="1"/>
    <col min="514" max="514" width="11" customWidth="1"/>
    <col min="770" max="770" width="11" customWidth="1"/>
    <col min="1026" max="1026" width="11" customWidth="1"/>
    <col min="1282" max="1282" width="11" customWidth="1"/>
    <col min="1538" max="1538" width="11" customWidth="1"/>
    <col min="1794" max="1794" width="11" customWidth="1"/>
    <col min="2050" max="2050" width="11" customWidth="1"/>
    <col min="2306" max="2306" width="11" customWidth="1"/>
    <col min="2562" max="2562" width="11" customWidth="1"/>
    <col min="2818" max="2818" width="11" customWidth="1"/>
    <col min="3074" max="3074" width="11" customWidth="1"/>
    <col min="3330" max="3330" width="11" customWidth="1"/>
    <col min="3586" max="3586" width="11" customWidth="1"/>
    <col min="3842" max="3842" width="11" customWidth="1"/>
    <col min="4098" max="4098" width="11" customWidth="1"/>
    <col min="4354" max="4354" width="11" customWidth="1"/>
    <col min="4610" max="4610" width="11" customWidth="1"/>
    <col min="4866" max="4866" width="11" customWidth="1"/>
    <col min="5122" max="5122" width="11" customWidth="1"/>
    <col min="5378" max="5378" width="11" customWidth="1"/>
    <col min="5634" max="5634" width="11" customWidth="1"/>
    <col min="5890" max="5890" width="11" customWidth="1"/>
    <col min="6146" max="6146" width="11" customWidth="1"/>
    <col min="6402" max="6402" width="11" customWidth="1"/>
    <col min="6658" max="6658" width="11" customWidth="1"/>
    <col min="6914" max="6914" width="11" customWidth="1"/>
    <col min="7170" max="7170" width="11" customWidth="1"/>
    <col min="7426" max="7426" width="11" customWidth="1"/>
    <col min="7682" max="7682" width="11" customWidth="1"/>
    <col min="7938" max="7938" width="11" customWidth="1"/>
    <col min="8194" max="8194" width="11" customWidth="1"/>
    <col min="8450" max="8450" width="11" customWidth="1"/>
    <col min="8706" max="8706" width="11" customWidth="1"/>
    <col min="8962" max="8962" width="11" customWidth="1"/>
    <col min="9218" max="9218" width="11" customWidth="1"/>
    <col min="9474" max="9474" width="11" customWidth="1"/>
    <col min="9730" max="9730" width="11" customWidth="1"/>
    <col min="9986" max="9986" width="11" customWidth="1"/>
    <col min="10242" max="10242" width="11" customWidth="1"/>
    <col min="10498" max="10498" width="11" customWidth="1"/>
    <col min="10754" max="10754" width="11" customWidth="1"/>
    <col min="11010" max="11010" width="11" customWidth="1"/>
    <col min="11266" max="11266" width="11" customWidth="1"/>
    <col min="11522" max="11522" width="11" customWidth="1"/>
    <col min="11778" max="11778" width="11" customWidth="1"/>
    <col min="12034" max="12034" width="11" customWidth="1"/>
    <col min="12290" max="12290" width="11" customWidth="1"/>
    <col min="12546" max="12546" width="11" customWidth="1"/>
    <col min="12802" max="12802" width="11" customWidth="1"/>
    <col min="13058" max="13058" width="11" customWidth="1"/>
    <col min="13314" max="13314" width="11" customWidth="1"/>
    <col min="13570" max="13570" width="11" customWidth="1"/>
    <col min="13826" max="13826" width="11" customWidth="1"/>
    <col min="14082" max="14082" width="11" customWidth="1"/>
    <col min="14338" max="14338" width="11" customWidth="1"/>
    <col min="14594" max="14594" width="11" customWidth="1"/>
    <col min="14850" max="14850" width="11" customWidth="1"/>
    <col min="15106" max="15106" width="11" customWidth="1"/>
    <col min="15362" max="15362" width="11" customWidth="1"/>
    <col min="15618" max="15618" width="11" customWidth="1"/>
    <col min="15874" max="15874" width="11" customWidth="1"/>
    <col min="16130" max="16130" width="11" customWidth="1"/>
  </cols>
  <sheetData>
    <row r="1" spans="1:23" s="29" customFormat="1" ht="18">
      <c r="A1"/>
      <c r="B1" s="28">
        <v>1</v>
      </c>
      <c r="C1" s="28">
        <v>2</v>
      </c>
      <c r="D1" s="28">
        <v>3</v>
      </c>
      <c r="E1" s="28">
        <v>4</v>
      </c>
      <c r="F1" s="28">
        <v>5</v>
      </c>
      <c r="G1" s="28">
        <v>6</v>
      </c>
      <c r="H1" s="28">
        <v>7</v>
      </c>
      <c r="I1" s="28">
        <v>8</v>
      </c>
      <c r="J1" s="28">
        <v>9</v>
      </c>
      <c r="K1" s="28">
        <v>10</v>
      </c>
    </row>
    <row r="2" spans="1:23">
      <c r="A2"/>
      <c r="B2" s="30" t="s">
        <v>266</v>
      </c>
      <c r="C2" s="30" t="s">
        <v>267</v>
      </c>
      <c r="D2" s="30" t="s">
        <v>268</v>
      </c>
      <c r="E2" s="31" t="s">
        <v>269</v>
      </c>
      <c r="F2" s="31" t="s">
        <v>270</v>
      </c>
      <c r="G2" s="32" t="s">
        <v>271</v>
      </c>
      <c r="H2" s="33" t="s">
        <v>272</v>
      </c>
      <c r="I2" s="33" t="s">
        <v>273</v>
      </c>
      <c r="J2" s="34" t="s">
        <v>274</v>
      </c>
      <c r="K2" s="34" t="s">
        <v>275</v>
      </c>
      <c r="N2" s="34" t="s">
        <v>281</v>
      </c>
      <c r="O2" s="34" t="s">
        <v>280</v>
      </c>
    </row>
    <row r="3" spans="1:23">
      <c r="A3" s="35">
        <v>28491</v>
      </c>
      <c r="H3" s="36"/>
      <c r="I3" s="36"/>
      <c r="J3" s="37"/>
      <c r="K3" s="37"/>
      <c r="L3">
        <f>+MONTH(A3)</f>
        <v>1</v>
      </c>
      <c r="M3">
        <f>+YEAR(A3)</f>
        <v>1978</v>
      </c>
      <c r="N3" t="str">
        <f>+IF(H3="","",AVERAGE(H3:I3))</f>
        <v/>
      </c>
      <c r="O3" t="str">
        <f>+IF(J3="","",AVERAGE(J3:K3))</f>
        <v/>
      </c>
      <c r="P3" t="str">
        <f>+L3&amp;"_"&amp;M3</f>
        <v>1_1978</v>
      </c>
    </row>
    <row r="4" spans="1:23">
      <c r="A4" s="35">
        <v>28492</v>
      </c>
      <c r="H4" s="38">
        <v>129.92400000000001</v>
      </c>
      <c r="I4" s="38">
        <v>130.601</v>
      </c>
      <c r="J4" s="37"/>
      <c r="K4" s="37"/>
      <c r="L4">
        <f t="shared" ref="L4:L67" si="0">+MONTH(A4)</f>
        <v>1</v>
      </c>
      <c r="M4">
        <f t="shared" ref="M4:M67" si="1">+YEAR(A4)</f>
        <v>1978</v>
      </c>
      <c r="N4">
        <f t="shared" ref="N4:N67" si="2">+IF(H4="","",AVERAGE(H4:I4))</f>
        <v>130.26249999999999</v>
      </c>
      <c r="O4" t="str">
        <f t="shared" ref="O4:O67" si="3">+IF(J4="","",AVERAGE(J4:K4))</f>
        <v/>
      </c>
      <c r="P4" t="str">
        <f t="shared" ref="P4:P67" si="4">+L4&amp;"_"&amp;M4</f>
        <v>1_1978</v>
      </c>
    </row>
    <row r="5" spans="1:23">
      <c r="A5" s="35">
        <v>28493</v>
      </c>
      <c r="H5" s="38">
        <v>129.95400000000001</v>
      </c>
      <c r="I5" s="38">
        <v>130.602</v>
      </c>
      <c r="J5" s="37"/>
      <c r="K5" s="37"/>
      <c r="L5">
        <f t="shared" si="0"/>
        <v>1</v>
      </c>
      <c r="M5">
        <f t="shared" si="1"/>
        <v>1978</v>
      </c>
      <c r="N5">
        <f t="shared" si="2"/>
        <v>130.27800000000002</v>
      </c>
      <c r="O5" t="str">
        <f t="shared" si="3"/>
        <v/>
      </c>
      <c r="P5" t="str">
        <f t="shared" si="4"/>
        <v>1_1978</v>
      </c>
      <c r="V5" t="s">
        <v>282</v>
      </c>
      <c r="W5" t="s">
        <v>280</v>
      </c>
    </row>
    <row r="6" spans="1:23">
      <c r="A6" s="35">
        <v>28494</v>
      </c>
      <c r="H6" s="38">
        <v>129.93</v>
      </c>
      <c r="I6" s="38">
        <v>130.57900000000001</v>
      </c>
      <c r="J6" s="37"/>
      <c r="K6" s="37"/>
      <c r="L6">
        <f t="shared" si="0"/>
        <v>1</v>
      </c>
      <c r="M6">
        <f t="shared" si="1"/>
        <v>1978</v>
      </c>
      <c r="N6">
        <f t="shared" si="2"/>
        <v>130.25450000000001</v>
      </c>
      <c r="O6" t="str">
        <f t="shared" si="3"/>
        <v/>
      </c>
      <c r="P6" t="str">
        <f t="shared" si="4"/>
        <v>1_1978</v>
      </c>
      <c r="R6" s="122">
        <v>32143</v>
      </c>
      <c r="S6">
        <f>+MONTH(R6)</f>
        <v>1</v>
      </c>
      <c r="T6">
        <f>+YEAR(R6)</f>
        <v>1988</v>
      </c>
      <c r="U6" t="str">
        <f>+S6&amp;"_"&amp;T6</f>
        <v>1_1988</v>
      </c>
      <c r="V6">
        <f>+AVERAGEIF($P$3:$P$4781,$U6,N$3:N$4781)</f>
        <v>33</v>
      </c>
      <c r="W6" t="e">
        <f>+AVERAGEIF($P$3:$P$4781,$U6,O$3:O$4781)</f>
        <v>#DIV/0!</v>
      </c>
    </row>
    <row r="7" spans="1:23">
      <c r="A7" s="35">
        <v>28495</v>
      </c>
      <c r="H7" s="38">
        <v>129.96799999999999</v>
      </c>
      <c r="I7" s="38">
        <v>130.54900000000001</v>
      </c>
      <c r="J7" s="37"/>
      <c r="K7" s="37"/>
      <c r="L7">
        <f t="shared" si="0"/>
        <v>1</v>
      </c>
      <c r="M7">
        <f t="shared" si="1"/>
        <v>1978</v>
      </c>
      <c r="N7">
        <f t="shared" si="2"/>
        <v>130.2585</v>
      </c>
      <c r="O7" t="str">
        <f t="shared" si="3"/>
        <v/>
      </c>
      <c r="P7" t="str">
        <f t="shared" si="4"/>
        <v>1_1978</v>
      </c>
      <c r="R7" s="122">
        <v>32174</v>
      </c>
      <c r="S7">
        <f t="shared" ref="S7:S29" si="5">+MONTH(R7)</f>
        <v>2</v>
      </c>
      <c r="T7">
        <f t="shared" ref="T7:T29" si="6">+YEAR(R7)</f>
        <v>1988</v>
      </c>
      <c r="U7" t="str">
        <f t="shared" ref="U7:U29" si="7">+S7&amp;"_"&amp;T7</f>
        <v>2_1988</v>
      </c>
      <c r="V7">
        <f t="shared" ref="V7:V29" si="8">+AVERAGEIF($P$3:$P$4781,$U7,N$3:N$4781)</f>
        <v>33</v>
      </c>
      <c r="W7" t="e">
        <f t="shared" ref="W7:W29" si="9">+AVERAGEIF($P$3:$P$4781,$U7,O$3:O$4781)</f>
        <v>#DIV/0!</v>
      </c>
    </row>
    <row r="8" spans="1:23">
      <c r="A8" s="35">
        <v>28496</v>
      </c>
      <c r="H8" s="38">
        <v>129.95099999999999</v>
      </c>
      <c r="I8" s="38">
        <v>130.595</v>
      </c>
      <c r="J8" s="37"/>
      <c r="K8" s="37"/>
      <c r="L8">
        <f t="shared" si="0"/>
        <v>1</v>
      </c>
      <c r="M8">
        <f t="shared" si="1"/>
        <v>1978</v>
      </c>
      <c r="N8">
        <f t="shared" si="2"/>
        <v>130.273</v>
      </c>
      <c r="O8" t="str">
        <f t="shared" si="3"/>
        <v/>
      </c>
      <c r="P8" t="str">
        <f t="shared" si="4"/>
        <v>1_1978</v>
      </c>
      <c r="R8" s="122">
        <v>32203</v>
      </c>
      <c r="S8">
        <f t="shared" si="5"/>
        <v>3</v>
      </c>
      <c r="T8">
        <f t="shared" si="6"/>
        <v>1988</v>
      </c>
      <c r="U8" t="str">
        <f t="shared" si="7"/>
        <v>3_1988</v>
      </c>
      <c r="V8">
        <f t="shared" si="8"/>
        <v>33</v>
      </c>
      <c r="W8" t="e">
        <f t="shared" si="9"/>
        <v>#DIV/0!</v>
      </c>
    </row>
    <row r="9" spans="1:23">
      <c r="A9" s="35">
        <v>28497</v>
      </c>
      <c r="H9" s="39"/>
      <c r="I9" s="39"/>
      <c r="J9" s="37"/>
      <c r="K9" s="37"/>
      <c r="L9">
        <f t="shared" si="0"/>
        <v>1</v>
      </c>
      <c r="M9">
        <f t="shared" si="1"/>
        <v>1978</v>
      </c>
      <c r="N9" t="str">
        <f t="shared" si="2"/>
        <v/>
      </c>
      <c r="O9" t="str">
        <f t="shared" si="3"/>
        <v/>
      </c>
      <c r="P9" t="str">
        <f t="shared" si="4"/>
        <v>1_1978</v>
      </c>
      <c r="R9" s="122">
        <v>32234</v>
      </c>
      <c r="S9">
        <f t="shared" si="5"/>
        <v>4</v>
      </c>
      <c r="T9">
        <f t="shared" si="6"/>
        <v>1988</v>
      </c>
      <c r="U9" t="str">
        <f t="shared" si="7"/>
        <v>4_1988</v>
      </c>
      <c r="V9">
        <f t="shared" si="8"/>
        <v>33</v>
      </c>
      <c r="W9">
        <f t="shared" si="9"/>
        <v>135.64000000000001</v>
      </c>
    </row>
    <row r="10" spans="1:23">
      <c r="A10" s="35">
        <v>28498</v>
      </c>
      <c r="H10" s="39"/>
      <c r="I10" s="39"/>
      <c r="J10" s="37"/>
      <c r="K10" s="37"/>
      <c r="L10">
        <f t="shared" si="0"/>
        <v>1</v>
      </c>
      <c r="M10">
        <f t="shared" si="1"/>
        <v>1978</v>
      </c>
      <c r="N10" t="str">
        <f t="shared" si="2"/>
        <v/>
      </c>
      <c r="O10" t="str">
        <f t="shared" si="3"/>
        <v/>
      </c>
      <c r="P10" t="str">
        <f t="shared" si="4"/>
        <v>1_1978</v>
      </c>
      <c r="R10" s="122">
        <v>32264</v>
      </c>
      <c r="S10">
        <f t="shared" si="5"/>
        <v>5</v>
      </c>
      <c r="T10">
        <f t="shared" si="6"/>
        <v>1988</v>
      </c>
      <c r="U10" t="str">
        <f t="shared" si="7"/>
        <v>5_1988</v>
      </c>
      <c r="V10">
        <f t="shared" si="8"/>
        <v>33</v>
      </c>
      <c r="W10">
        <f t="shared" si="9"/>
        <v>168.95000000000002</v>
      </c>
    </row>
    <row r="11" spans="1:23">
      <c r="A11" s="35">
        <v>28499</v>
      </c>
      <c r="H11" s="38">
        <v>129.95500000000001</v>
      </c>
      <c r="I11" s="38">
        <v>130.57300000000001</v>
      </c>
      <c r="J11" s="37"/>
      <c r="K11" s="37"/>
      <c r="L11">
        <f t="shared" si="0"/>
        <v>1</v>
      </c>
      <c r="M11">
        <f t="shared" si="1"/>
        <v>1978</v>
      </c>
      <c r="N11">
        <f t="shared" si="2"/>
        <v>130.26400000000001</v>
      </c>
      <c r="O11" t="str">
        <f t="shared" si="3"/>
        <v/>
      </c>
      <c r="P11" t="str">
        <f t="shared" si="4"/>
        <v>1_1978</v>
      </c>
      <c r="R11" s="122">
        <v>32295</v>
      </c>
      <c r="S11">
        <f t="shared" si="5"/>
        <v>6</v>
      </c>
      <c r="T11">
        <f t="shared" si="6"/>
        <v>1988</v>
      </c>
      <c r="U11" t="str">
        <f t="shared" si="7"/>
        <v>6_1988</v>
      </c>
      <c r="V11">
        <f t="shared" si="8"/>
        <v>33</v>
      </c>
      <c r="W11">
        <f t="shared" si="9"/>
        <v>164.3955</v>
      </c>
    </row>
    <row r="12" spans="1:23">
      <c r="A12" s="35">
        <v>28500</v>
      </c>
      <c r="H12" s="38">
        <v>130.024</v>
      </c>
      <c r="I12" s="38">
        <v>130.654</v>
      </c>
      <c r="J12" s="37"/>
      <c r="K12" s="37"/>
      <c r="L12">
        <f t="shared" si="0"/>
        <v>1</v>
      </c>
      <c r="M12">
        <f t="shared" si="1"/>
        <v>1978</v>
      </c>
      <c r="N12">
        <f t="shared" si="2"/>
        <v>130.339</v>
      </c>
      <c r="O12" t="str">
        <f t="shared" si="3"/>
        <v/>
      </c>
      <c r="P12" t="str">
        <f t="shared" si="4"/>
        <v>1_1978</v>
      </c>
      <c r="R12" s="122">
        <v>32325</v>
      </c>
      <c r="S12">
        <f t="shared" si="5"/>
        <v>7</v>
      </c>
      <c r="T12">
        <f t="shared" si="6"/>
        <v>1988</v>
      </c>
      <c r="U12" t="str">
        <f t="shared" si="7"/>
        <v>7_1988</v>
      </c>
      <c r="V12">
        <f t="shared" si="8"/>
        <v>33</v>
      </c>
      <c r="W12">
        <f t="shared" si="9"/>
        <v>184.98947368421051</v>
      </c>
    </row>
    <row r="13" spans="1:23">
      <c r="A13" s="35">
        <v>28501</v>
      </c>
      <c r="H13" s="38">
        <v>129.98400000000001</v>
      </c>
      <c r="I13" s="38">
        <v>130.595</v>
      </c>
      <c r="J13" s="37"/>
      <c r="K13" s="37"/>
      <c r="L13">
        <f t="shared" si="0"/>
        <v>1</v>
      </c>
      <c r="M13">
        <f t="shared" si="1"/>
        <v>1978</v>
      </c>
      <c r="N13">
        <f t="shared" si="2"/>
        <v>130.2895</v>
      </c>
      <c r="O13" t="str">
        <f t="shared" si="3"/>
        <v/>
      </c>
      <c r="P13" t="str">
        <f t="shared" si="4"/>
        <v>1_1978</v>
      </c>
      <c r="R13" s="122">
        <v>32356</v>
      </c>
      <c r="S13">
        <f t="shared" si="5"/>
        <v>8</v>
      </c>
      <c r="T13">
        <f t="shared" si="6"/>
        <v>1988</v>
      </c>
      <c r="U13" t="str">
        <f t="shared" si="7"/>
        <v>8_1988</v>
      </c>
      <c r="V13">
        <f t="shared" si="8"/>
        <v>33</v>
      </c>
      <c r="W13">
        <f t="shared" si="9"/>
        <v>222.7177272727273</v>
      </c>
    </row>
    <row r="14" spans="1:23">
      <c r="A14" s="35">
        <v>28502</v>
      </c>
      <c r="H14" s="38">
        <v>129.989</v>
      </c>
      <c r="I14" s="38">
        <v>130.625</v>
      </c>
      <c r="J14" s="37"/>
      <c r="K14" s="37"/>
      <c r="L14">
        <f t="shared" si="0"/>
        <v>1</v>
      </c>
      <c r="M14">
        <f t="shared" si="1"/>
        <v>1978</v>
      </c>
      <c r="N14">
        <f t="shared" si="2"/>
        <v>130.30700000000002</v>
      </c>
      <c r="O14" t="str">
        <f t="shared" si="3"/>
        <v/>
      </c>
      <c r="P14" t="str">
        <f t="shared" si="4"/>
        <v>1_1978</v>
      </c>
      <c r="R14" s="122">
        <v>32387</v>
      </c>
      <c r="S14">
        <f t="shared" si="5"/>
        <v>9</v>
      </c>
      <c r="T14">
        <f t="shared" si="6"/>
        <v>1988</v>
      </c>
      <c r="U14" t="str">
        <f t="shared" si="7"/>
        <v>9_1988</v>
      </c>
      <c r="V14">
        <f t="shared" si="8"/>
        <v>217.45</v>
      </c>
      <c r="W14">
        <f t="shared" si="9"/>
        <v>342.51659090909101</v>
      </c>
    </row>
    <row r="15" spans="1:23">
      <c r="A15" s="35">
        <v>28503</v>
      </c>
      <c r="H15" s="38">
        <v>129.988</v>
      </c>
      <c r="I15" s="38">
        <v>130.60300000000001</v>
      </c>
      <c r="J15" s="37"/>
      <c r="K15" s="37"/>
      <c r="L15">
        <f t="shared" si="0"/>
        <v>1</v>
      </c>
      <c r="M15">
        <f t="shared" si="1"/>
        <v>1978</v>
      </c>
      <c r="N15">
        <f t="shared" si="2"/>
        <v>130.2955</v>
      </c>
      <c r="O15" t="str">
        <f t="shared" si="3"/>
        <v/>
      </c>
      <c r="P15" t="str">
        <f t="shared" si="4"/>
        <v>1_1978</v>
      </c>
      <c r="R15" s="122">
        <v>32417</v>
      </c>
      <c r="S15">
        <f t="shared" si="5"/>
        <v>10</v>
      </c>
      <c r="T15">
        <f t="shared" si="6"/>
        <v>1988</v>
      </c>
      <c r="U15" t="str">
        <f t="shared" si="7"/>
        <v>10_1988</v>
      </c>
      <c r="V15">
        <f t="shared" si="8"/>
        <v>250</v>
      </c>
      <c r="W15">
        <f t="shared" si="9"/>
        <v>487.45976190476188</v>
      </c>
    </row>
    <row r="16" spans="1:23">
      <c r="A16" s="35">
        <v>28504</v>
      </c>
      <c r="H16" s="39"/>
      <c r="I16" s="39"/>
      <c r="J16" s="37"/>
      <c r="K16" s="37"/>
      <c r="L16">
        <f t="shared" si="0"/>
        <v>1</v>
      </c>
      <c r="M16">
        <f t="shared" si="1"/>
        <v>1978</v>
      </c>
      <c r="N16" t="str">
        <f t="shared" si="2"/>
        <v/>
      </c>
      <c r="O16" t="str">
        <f t="shared" si="3"/>
        <v/>
      </c>
      <c r="P16" t="str">
        <f t="shared" si="4"/>
        <v>1_1978</v>
      </c>
      <c r="R16" s="122">
        <v>32448</v>
      </c>
      <c r="S16">
        <f t="shared" si="5"/>
        <v>11</v>
      </c>
      <c r="T16">
        <f t="shared" si="6"/>
        <v>1988</v>
      </c>
      <c r="U16" t="str">
        <f t="shared" si="7"/>
        <v>11_1988</v>
      </c>
      <c r="V16">
        <f t="shared" si="8"/>
        <v>312.5</v>
      </c>
      <c r="W16">
        <f t="shared" si="9"/>
        <v>562.81619047619051</v>
      </c>
    </row>
    <row r="17" spans="1:23">
      <c r="A17" s="35">
        <v>28505</v>
      </c>
      <c r="H17" s="39"/>
      <c r="I17" s="39"/>
      <c r="J17" s="37"/>
      <c r="K17" s="37"/>
      <c r="L17">
        <f t="shared" si="0"/>
        <v>1</v>
      </c>
      <c r="M17">
        <f t="shared" si="1"/>
        <v>1978</v>
      </c>
      <c r="N17" t="str">
        <f t="shared" si="2"/>
        <v/>
      </c>
      <c r="O17" t="str">
        <f t="shared" si="3"/>
        <v/>
      </c>
      <c r="P17" t="str">
        <f t="shared" si="4"/>
        <v>1_1978</v>
      </c>
      <c r="R17" s="122">
        <v>32478</v>
      </c>
      <c r="S17">
        <f t="shared" si="5"/>
        <v>12</v>
      </c>
      <c r="T17">
        <f t="shared" si="6"/>
        <v>1988</v>
      </c>
      <c r="U17" t="str">
        <f t="shared" si="7"/>
        <v>12_1988</v>
      </c>
      <c r="V17">
        <f t="shared" si="8"/>
        <v>500</v>
      </c>
      <c r="W17">
        <f t="shared" si="9"/>
        <v>1090.8072499999998</v>
      </c>
    </row>
    <row r="18" spans="1:23">
      <c r="A18" s="35">
        <v>28506</v>
      </c>
      <c r="H18" s="38">
        <v>130.00200000000001</v>
      </c>
      <c r="I18" s="38">
        <v>130.54300000000001</v>
      </c>
      <c r="J18" s="37"/>
      <c r="K18" s="37"/>
      <c r="L18">
        <f t="shared" si="0"/>
        <v>1</v>
      </c>
      <c r="M18">
        <f t="shared" si="1"/>
        <v>1978</v>
      </c>
      <c r="N18">
        <f t="shared" si="2"/>
        <v>130.27250000000001</v>
      </c>
      <c r="O18" t="str">
        <f t="shared" si="3"/>
        <v/>
      </c>
      <c r="P18" t="str">
        <f t="shared" si="4"/>
        <v>1_1978</v>
      </c>
      <c r="R18" s="122">
        <v>32509</v>
      </c>
      <c r="S18">
        <f t="shared" si="5"/>
        <v>1</v>
      </c>
      <c r="T18">
        <f t="shared" si="6"/>
        <v>1989</v>
      </c>
      <c r="U18" t="str">
        <f t="shared" si="7"/>
        <v>1_1989</v>
      </c>
      <c r="V18">
        <f t="shared" si="8"/>
        <v>654.5454545454545</v>
      </c>
      <c r="W18">
        <f t="shared" si="9"/>
        <v>1871.3159090909087</v>
      </c>
    </row>
    <row r="19" spans="1:23">
      <c r="A19" s="35">
        <v>28507</v>
      </c>
      <c r="H19" s="38">
        <v>129.982</v>
      </c>
      <c r="I19" s="38">
        <v>130.55199999999999</v>
      </c>
      <c r="J19" s="37"/>
      <c r="K19" s="37"/>
      <c r="L19">
        <f t="shared" si="0"/>
        <v>1</v>
      </c>
      <c r="M19">
        <f t="shared" si="1"/>
        <v>1978</v>
      </c>
      <c r="N19">
        <f t="shared" si="2"/>
        <v>130.267</v>
      </c>
      <c r="O19" t="str">
        <f t="shared" si="3"/>
        <v/>
      </c>
      <c r="P19" t="str">
        <f t="shared" si="4"/>
        <v>1_1978</v>
      </c>
      <c r="R19" s="122">
        <v>32540</v>
      </c>
      <c r="S19">
        <f t="shared" si="5"/>
        <v>2</v>
      </c>
      <c r="T19">
        <f t="shared" si="6"/>
        <v>1989</v>
      </c>
      <c r="U19" t="str">
        <f t="shared" si="7"/>
        <v>2_1989</v>
      </c>
      <c r="V19">
        <f t="shared" si="8"/>
        <v>920</v>
      </c>
      <c r="W19">
        <f t="shared" si="9"/>
        <v>1421.5717500000001</v>
      </c>
    </row>
    <row r="20" spans="1:23">
      <c r="A20" s="35">
        <v>28508</v>
      </c>
      <c r="H20" s="38">
        <v>129.989</v>
      </c>
      <c r="I20" s="38">
        <v>130.61000000000001</v>
      </c>
      <c r="J20" s="37"/>
      <c r="K20" s="37"/>
      <c r="L20">
        <f t="shared" si="0"/>
        <v>1</v>
      </c>
      <c r="M20">
        <f t="shared" si="1"/>
        <v>1978</v>
      </c>
      <c r="N20">
        <f t="shared" si="2"/>
        <v>130.29950000000002</v>
      </c>
      <c r="O20" t="str">
        <f t="shared" si="3"/>
        <v/>
      </c>
      <c r="P20" t="str">
        <f t="shared" si="4"/>
        <v>1_1978</v>
      </c>
      <c r="R20" s="122">
        <v>32568</v>
      </c>
      <c r="S20">
        <f t="shared" si="5"/>
        <v>3</v>
      </c>
      <c r="T20">
        <f t="shared" si="6"/>
        <v>1989</v>
      </c>
      <c r="U20" t="str">
        <f t="shared" si="7"/>
        <v>3_1989</v>
      </c>
      <c r="V20">
        <f t="shared" si="8"/>
        <v>1200</v>
      </c>
      <c r="W20">
        <f t="shared" si="9"/>
        <v>1311.5297826086958</v>
      </c>
    </row>
    <row r="21" spans="1:23">
      <c r="A21" s="35">
        <v>28509</v>
      </c>
      <c r="H21" s="38">
        <v>130.03399999999999</v>
      </c>
      <c r="I21" s="38">
        <v>130.642</v>
      </c>
      <c r="J21" s="37"/>
      <c r="K21" s="37"/>
      <c r="L21">
        <f t="shared" si="0"/>
        <v>1</v>
      </c>
      <c r="M21">
        <f t="shared" si="1"/>
        <v>1978</v>
      </c>
      <c r="N21">
        <f t="shared" si="2"/>
        <v>130.33799999999999</v>
      </c>
      <c r="O21" t="str">
        <f t="shared" si="3"/>
        <v/>
      </c>
      <c r="P21" t="str">
        <f t="shared" si="4"/>
        <v>1_1978</v>
      </c>
      <c r="R21" s="122">
        <v>32599</v>
      </c>
      <c r="S21">
        <f t="shared" si="5"/>
        <v>4</v>
      </c>
      <c r="T21">
        <f t="shared" si="6"/>
        <v>1989</v>
      </c>
      <c r="U21" t="str">
        <f t="shared" si="7"/>
        <v>4_1989</v>
      </c>
      <c r="V21">
        <f t="shared" si="8"/>
        <v>1536</v>
      </c>
      <c r="W21">
        <f t="shared" si="9"/>
        <v>1738.1375</v>
      </c>
    </row>
    <row r="22" spans="1:23">
      <c r="A22" s="35">
        <v>28510</v>
      </c>
      <c r="H22" s="38">
        <v>130.04599999999999</v>
      </c>
      <c r="I22" s="38">
        <v>130.55500000000001</v>
      </c>
      <c r="J22" s="37"/>
      <c r="K22" s="37"/>
      <c r="L22">
        <f t="shared" si="0"/>
        <v>1</v>
      </c>
      <c r="M22">
        <f t="shared" si="1"/>
        <v>1978</v>
      </c>
      <c r="N22">
        <f t="shared" si="2"/>
        <v>130.3005</v>
      </c>
      <c r="O22" t="str">
        <f t="shared" si="3"/>
        <v/>
      </c>
      <c r="P22" t="str">
        <f t="shared" si="4"/>
        <v>1_1978</v>
      </c>
      <c r="R22" s="122">
        <v>32629</v>
      </c>
      <c r="S22">
        <f t="shared" si="5"/>
        <v>5</v>
      </c>
      <c r="T22">
        <f t="shared" si="6"/>
        <v>1989</v>
      </c>
      <c r="U22" t="str">
        <f t="shared" si="7"/>
        <v>5_1989</v>
      </c>
      <c r="V22">
        <f t="shared" si="8"/>
        <v>1946.8181818181818</v>
      </c>
      <c r="W22">
        <f t="shared" si="9"/>
        <v>2778.0254545454545</v>
      </c>
    </row>
    <row r="23" spans="1:23">
      <c r="A23" s="35">
        <v>28511</v>
      </c>
      <c r="H23" s="38">
        <v>129.99199999999999</v>
      </c>
      <c r="I23" s="38">
        <v>130.61099999999999</v>
      </c>
      <c r="J23" s="37"/>
      <c r="K23" s="37"/>
      <c r="L23">
        <f t="shared" si="0"/>
        <v>1</v>
      </c>
      <c r="M23">
        <f t="shared" si="1"/>
        <v>1978</v>
      </c>
      <c r="N23">
        <f t="shared" si="2"/>
        <v>130.30149999999998</v>
      </c>
      <c r="O23" t="str">
        <f t="shared" si="3"/>
        <v/>
      </c>
      <c r="P23" t="str">
        <f t="shared" si="4"/>
        <v>1_1978</v>
      </c>
      <c r="R23" s="122">
        <v>32660</v>
      </c>
      <c r="S23">
        <f t="shared" si="5"/>
        <v>6</v>
      </c>
      <c r="T23">
        <f t="shared" si="6"/>
        <v>1989</v>
      </c>
      <c r="U23" t="str">
        <f t="shared" si="7"/>
        <v>6_1989</v>
      </c>
      <c r="V23">
        <f t="shared" si="8"/>
        <v>2166.4195000000004</v>
      </c>
      <c r="W23">
        <f t="shared" si="9"/>
        <v>3165.7827500000008</v>
      </c>
    </row>
    <row r="24" spans="1:23">
      <c r="A24" s="35">
        <v>28512</v>
      </c>
      <c r="H24" s="39"/>
      <c r="I24" s="39"/>
      <c r="J24" s="37"/>
      <c r="K24" s="37"/>
      <c r="L24">
        <f t="shared" si="0"/>
        <v>1</v>
      </c>
      <c r="M24">
        <f t="shared" si="1"/>
        <v>1978</v>
      </c>
      <c r="N24" t="str">
        <f t="shared" si="2"/>
        <v/>
      </c>
      <c r="O24" t="str">
        <f t="shared" si="3"/>
        <v/>
      </c>
      <c r="P24" t="str">
        <f t="shared" si="4"/>
        <v>1_1978</v>
      </c>
      <c r="R24" s="122">
        <v>32690</v>
      </c>
      <c r="S24">
        <f t="shared" si="5"/>
        <v>7</v>
      </c>
      <c r="T24">
        <f t="shared" si="6"/>
        <v>1989</v>
      </c>
      <c r="U24" t="str">
        <f t="shared" si="7"/>
        <v>7_1989</v>
      </c>
      <c r="V24">
        <f t="shared" si="8"/>
        <v>2670.6629999999996</v>
      </c>
      <c r="W24">
        <f t="shared" si="9"/>
        <v>2947.1239999999993</v>
      </c>
    </row>
    <row r="25" spans="1:23">
      <c r="A25" s="35">
        <v>28513</v>
      </c>
      <c r="H25" s="39"/>
      <c r="I25" s="39"/>
      <c r="J25" s="37"/>
      <c r="K25" s="37"/>
      <c r="L25">
        <f t="shared" si="0"/>
        <v>1</v>
      </c>
      <c r="M25">
        <f t="shared" si="1"/>
        <v>1978</v>
      </c>
      <c r="N25" t="str">
        <f t="shared" si="2"/>
        <v/>
      </c>
      <c r="O25" t="str">
        <f t="shared" si="3"/>
        <v/>
      </c>
      <c r="P25" t="str">
        <f t="shared" si="4"/>
        <v>1_1978</v>
      </c>
      <c r="R25" s="122">
        <v>32721</v>
      </c>
      <c r="S25">
        <f t="shared" si="5"/>
        <v>8</v>
      </c>
      <c r="T25">
        <f t="shared" si="6"/>
        <v>1989</v>
      </c>
      <c r="U25" t="str">
        <f t="shared" si="7"/>
        <v>8_1989</v>
      </c>
      <c r="V25">
        <f t="shared" si="8"/>
        <v>3268.2886363636367</v>
      </c>
      <c r="W25">
        <f t="shared" si="9"/>
        <v>3341.8538636363646</v>
      </c>
    </row>
    <row r="26" spans="1:23">
      <c r="A26" s="35">
        <v>28514</v>
      </c>
      <c r="H26" s="38">
        <v>129.98500000000001</v>
      </c>
      <c r="I26" s="38">
        <v>130.64500000000001</v>
      </c>
      <c r="J26" s="37"/>
      <c r="K26" s="37"/>
      <c r="L26">
        <f t="shared" si="0"/>
        <v>1</v>
      </c>
      <c r="M26">
        <f t="shared" si="1"/>
        <v>1978</v>
      </c>
      <c r="N26">
        <f t="shared" si="2"/>
        <v>130.315</v>
      </c>
      <c r="O26" t="str">
        <f t="shared" si="3"/>
        <v/>
      </c>
      <c r="P26" t="str">
        <f t="shared" si="4"/>
        <v>1_1978</v>
      </c>
      <c r="R26" s="122">
        <v>32752</v>
      </c>
      <c r="S26">
        <f t="shared" si="5"/>
        <v>9</v>
      </c>
      <c r="T26">
        <f t="shared" si="6"/>
        <v>1989</v>
      </c>
      <c r="U26" t="str">
        <f t="shared" si="7"/>
        <v>9_1989</v>
      </c>
      <c r="V26">
        <f t="shared" si="8"/>
        <v>3874.0452380952388</v>
      </c>
      <c r="W26">
        <f t="shared" si="9"/>
        <v>4790.585</v>
      </c>
    </row>
    <row r="27" spans="1:23">
      <c r="A27" s="35">
        <v>28515</v>
      </c>
      <c r="H27" s="38">
        <v>129.977</v>
      </c>
      <c r="I27" s="38">
        <v>130.625</v>
      </c>
      <c r="J27" s="37"/>
      <c r="K27" s="37"/>
      <c r="L27">
        <f t="shared" si="0"/>
        <v>1</v>
      </c>
      <c r="M27">
        <f t="shared" si="1"/>
        <v>1978</v>
      </c>
      <c r="N27">
        <f t="shared" si="2"/>
        <v>130.30099999999999</v>
      </c>
      <c r="O27" t="str">
        <f t="shared" si="3"/>
        <v/>
      </c>
      <c r="P27" t="str">
        <f t="shared" si="4"/>
        <v>1_1978</v>
      </c>
      <c r="R27" s="122">
        <v>32782</v>
      </c>
      <c r="S27">
        <f t="shared" si="5"/>
        <v>10</v>
      </c>
      <c r="T27">
        <f t="shared" si="6"/>
        <v>1989</v>
      </c>
      <c r="U27" t="str">
        <f t="shared" si="7"/>
        <v>10_1989</v>
      </c>
      <c r="V27">
        <f t="shared" si="8"/>
        <v>4267.9222727272727</v>
      </c>
      <c r="W27">
        <f t="shared" si="9"/>
        <v>5722.5161363636353</v>
      </c>
    </row>
    <row r="28" spans="1:23">
      <c r="A28" s="35">
        <v>28516</v>
      </c>
      <c r="H28" s="38">
        <v>129.95099999999999</v>
      </c>
      <c r="I28" s="38">
        <v>130.55099999999999</v>
      </c>
      <c r="J28" s="37"/>
      <c r="K28" s="37"/>
      <c r="L28">
        <f t="shared" si="0"/>
        <v>1</v>
      </c>
      <c r="M28">
        <f t="shared" si="1"/>
        <v>1978</v>
      </c>
      <c r="N28">
        <f t="shared" si="2"/>
        <v>130.25099999999998</v>
      </c>
      <c r="O28" t="str">
        <f t="shared" si="3"/>
        <v/>
      </c>
      <c r="P28" t="str">
        <f t="shared" si="4"/>
        <v>1_1978</v>
      </c>
      <c r="R28" s="122">
        <v>32813</v>
      </c>
      <c r="S28">
        <f t="shared" si="5"/>
        <v>11</v>
      </c>
      <c r="T28">
        <f t="shared" si="6"/>
        <v>1989</v>
      </c>
      <c r="U28" t="str">
        <f t="shared" si="7"/>
        <v>11_1989</v>
      </c>
      <c r="V28">
        <f t="shared" si="8"/>
        <v>4537.1671428571435</v>
      </c>
      <c r="W28">
        <f t="shared" si="9"/>
        <v>9226.33738095238</v>
      </c>
    </row>
    <row r="29" spans="1:23">
      <c r="A29" s="35">
        <v>28517</v>
      </c>
      <c r="H29" s="38">
        <v>129.99299999999999</v>
      </c>
      <c r="I29" s="38">
        <v>130.315</v>
      </c>
      <c r="J29" s="37"/>
      <c r="K29" s="37"/>
      <c r="L29">
        <f t="shared" si="0"/>
        <v>1</v>
      </c>
      <c r="M29">
        <f t="shared" si="1"/>
        <v>1978</v>
      </c>
      <c r="N29">
        <f t="shared" si="2"/>
        <v>130.154</v>
      </c>
      <c r="O29" t="str">
        <f t="shared" si="3"/>
        <v/>
      </c>
      <c r="P29" t="str">
        <f t="shared" si="4"/>
        <v>1_1978</v>
      </c>
      <c r="R29" s="122">
        <v>32843</v>
      </c>
      <c r="S29">
        <f t="shared" si="5"/>
        <v>12</v>
      </c>
      <c r="T29">
        <f t="shared" si="6"/>
        <v>1989</v>
      </c>
      <c r="U29" t="str">
        <f t="shared" si="7"/>
        <v>12_1989</v>
      </c>
      <c r="V29">
        <f t="shared" si="8"/>
        <v>4963.3522222222218</v>
      </c>
      <c r="W29">
        <f t="shared" si="9"/>
        <v>13742.171388888886</v>
      </c>
    </row>
    <row r="30" spans="1:23">
      <c r="A30" s="35">
        <v>28518</v>
      </c>
      <c r="H30" s="39"/>
      <c r="I30" s="39"/>
      <c r="J30" s="37"/>
      <c r="K30" s="37"/>
      <c r="L30">
        <f t="shared" si="0"/>
        <v>1</v>
      </c>
      <c r="M30">
        <f t="shared" si="1"/>
        <v>1978</v>
      </c>
      <c r="N30" t="str">
        <f t="shared" si="2"/>
        <v/>
      </c>
      <c r="O30" t="str">
        <f t="shared" si="3"/>
        <v/>
      </c>
      <c r="P30" t="str">
        <f t="shared" si="4"/>
        <v>1_1978</v>
      </c>
    </row>
    <row r="31" spans="1:23">
      <c r="A31" s="35">
        <v>28519</v>
      </c>
      <c r="H31" s="39"/>
      <c r="I31" s="39"/>
      <c r="J31" s="40"/>
      <c r="K31" s="39"/>
      <c r="L31">
        <f t="shared" si="0"/>
        <v>1</v>
      </c>
      <c r="M31">
        <f t="shared" si="1"/>
        <v>1978</v>
      </c>
      <c r="N31" t="str">
        <f t="shared" si="2"/>
        <v/>
      </c>
      <c r="O31" t="str">
        <f t="shared" si="3"/>
        <v/>
      </c>
      <c r="P31" t="str">
        <f t="shared" si="4"/>
        <v>1_1978</v>
      </c>
    </row>
    <row r="32" spans="1:23">
      <c r="A32" s="35">
        <v>28520</v>
      </c>
      <c r="H32" s="38">
        <v>129.989</v>
      </c>
      <c r="I32" s="38">
        <v>130.64599999999999</v>
      </c>
      <c r="J32" s="40"/>
      <c r="K32" s="39"/>
      <c r="L32">
        <f t="shared" si="0"/>
        <v>1</v>
      </c>
      <c r="M32">
        <f t="shared" si="1"/>
        <v>1978</v>
      </c>
      <c r="N32">
        <f t="shared" si="2"/>
        <v>130.3175</v>
      </c>
      <c r="O32" t="str">
        <f t="shared" si="3"/>
        <v/>
      </c>
      <c r="P32" t="str">
        <f t="shared" si="4"/>
        <v>1_1978</v>
      </c>
    </row>
    <row r="33" spans="1:16">
      <c r="A33" s="35">
        <v>28521</v>
      </c>
      <c r="H33" s="38">
        <v>129.99700000000001</v>
      </c>
      <c r="I33" s="38">
        <v>130.416</v>
      </c>
      <c r="J33" s="40"/>
      <c r="K33" s="39"/>
      <c r="L33">
        <f t="shared" si="0"/>
        <v>1</v>
      </c>
      <c r="M33">
        <f t="shared" si="1"/>
        <v>1978</v>
      </c>
      <c r="N33">
        <f t="shared" si="2"/>
        <v>130.20650000000001</v>
      </c>
      <c r="O33" t="str">
        <f t="shared" si="3"/>
        <v/>
      </c>
      <c r="P33" t="str">
        <f t="shared" si="4"/>
        <v>1_1978</v>
      </c>
    </row>
    <row r="34" spans="1:16">
      <c r="A34" s="35">
        <v>28522</v>
      </c>
      <c r="H34" s="38">
        <v>129.99</v>
      </c>
      <c r="I34" s="38">
        <v>130.648</v>
      </c>
      <c r="J34" s="37"/>
      <c r="K34" s="37"/>
      <c r="L34">
        <f t="shared" si="0"/>
        <v>2</v>
      </c>
      <c r="M34">
        <f t="shared" si="1"/>
        <v>1978</v>
      </c>
      <c r="N34">
        <f t="shared" si="2"/>
        <v>130.31900000000002</v>
      </c>
      <c r="O34" t="str">
        <f t="shared" si="3"/>
        <v/>
      </c>
      <c r="P34" t="str">
        <f t="shared" si="4"/>
        <v>2_1978</v>
      </c>
    </row>
    <row r="35" spans="1:16">
      <c r="A35" s="35">
        <v>28523</v>
      </c>
      <c r="H35" s="38">
        <v>129.98500000000001</v>
      </c>
      <c r="I35" s="38">
        <v>130.63999999999999</v>
      </c>
      <c r="J35" s="37"/>
      <c r="K35" s="37"/>
      <c r="L35">
        <f t="shared" si="0"/>
        <v>2</v>
      </c>
      <c r="M35">
        <f t="shared" si="1"/>
        <v>1978</v>
      </c>
      <c r="N35">
        <f t="shared" si="2"/>
        <v>130.3125</v>
      </c>
      <c r="O35" t="str">
        <f t="shared" si="3"/>
        <v/>
      </c>
      <c r="P35" t="str">
        <f t="shared" si="4"/>
        <v>2_1978</v>
      </c>
    </row>
    <row r="36" spans="1:16">
      <c r="A36" s="35">
        <v>28524</v>
      </c>
      <c r="H36" s="38">
        <v>129.97900000000001</v>
      </c>
      <c r="I36" s="38">
        <v>130.64699999999999</v>
      </c>
      <c r="J36" s="37"/>
      <c r="K36" s="37"/>
      <c r="L36">
        <f t="shared" si="0"/>
        <v>2</v>
      </c>
      <c r="M36">
        <f t="shared" si="1"/>
        <v>1978</v>
      </c>
      <c r="N36">
        <f t="shared" si="2"/>
        <v>130.31299999999999</v>
      </c>
      <c r="O36" t="str">
        <f t="shared" si="3"/>
        <v/>
      </c>
      <c r="P36" t="str">
        <f t="shared" si="4"/>
        <v>2_1978</v>
      </c>
    </row>
    <row r="37" spans="1:16">
      <c r="A37" s="35">
        <v>28525</v>
      </c>
      <c r="H37" s="39"/>
      <c r="I37" s="39"/>
      <c r="J37" s="37"/>
      <c r="K37" s="37"/>
      <c r="L37">
        <f t="shared" si="0"/>
        <v>2</v>
      </c>
      <c r="M37">
        <f t="shared" si="1"/>
        <v>1978</v>
      </c>
      <c r="N37" t="str">
        <f t="shared" si="2"/>
        <v/>
      </c>
      <c r="O37" t="str">
        <f t="shared" si="3"/>
        <v/>
      </c>
      <c r="P37" t="str">
        <f t="shared" si="4"/>
        <v>2_1978</v>
      </c>
    </row>
    <row r="38" spans="1:16">
      <c r="A38" s="35">
        <v>28526</v>
      </c>
      <c r="H38" s="39"/>
      <c r="I38" s="39"/>
      <c r="J38" s="37"/>
      <c r="K38" s="37"/>
      <c r="L38">
        <f t="shared" si="0"/>
        <v>2</v>
      </c>
      <c r="M38">
        <f t="shared" si="1"/>
        <v>1978</v>
      </c>
      <c r="N38" t="str">
        <f t="shared" si="2"/>
        <v/>
      </c>
      <c r="O38" t="str">
        <f t="shared" si="3"/>
        <v/>
      </c>
      <c r="P38" t="str">
        <f t="shared" si="4"/>
        <v>2_1978</v>
      </c>
    </row>
    <row r="39" spans="1:16">
      <c r="A39" s="35">
        <v>28527</v>
      </c>
      <c r="H39" s="38">
        <v>129.99600000000001</v>
      </c>
      <c r="I39" s="38">
        <v>130.649</v>
      </c>
      <c r="J39" s="37"/>
      <c r="K39" s="37"/>
      <c r="L39">
        <f t="shared" si="0"/>
        <v>2</v>
      </c>
      <c r="M39">
        <f t="shared" si="1"/>
        <v>1978</v>
      </c>
      <c r="N39">
        <f t="shared" si="2"/>
        <v>130.32249999999999</v>
      </c>
      <c r="O39" t="str">
        <f t="shared" si="3"/>
        <v/>
      </c>
      <c r="P39" t="str">
        <f t="shared" si="4"/>
        <v>2_1978</v>
      </c>
    </row>
    <row r="40" spans="1:16">
      <c r="A40" s="35">
        <v>28528</v>
      </c>
      <c r="H40" s="38">
        <v>130.02099999999999</v>
      </c>
      <c r="I40" s="38">
        <v>130.66999999999999</v>
      </c>
      <c r="J40" s="37"/>
      <c r="K40" s="37"/>
      <c r="L40">
        <f t="shared" si="0"/>
        <v>2</v>
      </c>
      <c r="M40">
        <f t="shared" si="1"/>
        <v>1978</v>
      </c>
      <c r="N40">
        <f t="shared" si="2"/>
        <v>130.34549999999999</v>
      </c>
      <c r="O40" t="str">
        <f t="shared" si="3"/>
        <v/>
      </c>
      <c r="P40" t="str">
        <f t="shared" si="4"/>
        <v>2_1978</v>
      </c>
    </row>
    <row r="41" spans="1:16">
      <c r="A41" s="35">
        <v>28529</v>
      </c>
      <c r="H41" s="38">
        <v>129.995</v>
      </c>
      <c r="I41" s="38">
        <v>130.625</v>
      </c>
      <c r="J41" s="37"/>
      <c r="K41" s="37"/>
      <c r="L41">
        <f t="shared" si="0"/>
        <v>2</v>
      </c>
      <c r="M41">
        <f t="shared" si="1"/>
        <v>1978</v>
      </c>
      <c r="N41">
        <f t="shared" si="2"/>
        <v>130.31</v>
      </c>
      <c r="O41" t="str">
        <f t="shared" si="3"/>
        <v/>
      </c>
      <c r="P41" t="str">
        <f t="shared" si="4"/>
        <v>2_1978</v>
      </c>
    </row>
    <row r="42" spans="1:16">
      <c r="A42" s="35">
        <v>28530</v>
      </c>
      <c r="H42" s="38">
        <v>129.99199999999999</v>
      </c>
      <c r="I42" s="38">
        <v>130.62700000000001</v>
      </c>
      <c r="J42" s="37"/>
      <c r="K42" s="37"/>
      <c r="L42">
        <f t="shared" si="0"/>
        <v>2</v>
      </c>
      <c r="M42">
        <f t="shared" si="1"/>
        <v>1978</v>
      </c>
      <c r="N42">
        <f t="shared" si="2"/>
        <v>130.30950000000001</v>
      </c>
      <c r="O42" t="str">
        <f t="shared" si="3"/>
        <v/>
      </c>
      <c r="P42" t="str">
        <f t="shared" si="4"/>
        <v>2_1978</v>
      </c>
    </row>
    <row r="43" spans="1:16">
      <c r="A43" s="35">
        <v>28531</v>
      </c>
      <c r="H43" s="38">
        <v>129.99</v>
      </c>
      <c r="I43" s="38">
        <v>130.64599999999999</v>
      </c>
      <c r="J43" s="37"/>
      <c r="K43" s="37"/>
      <c r="L43">
        <f t="shared" si="0"/>
        <v>2</v>
      </c>
      <c r="M43">
        <f t="shared" si="1"/>
        <v>1978</v>
      </c>
      <c r="N43">
        <f t="shared" si="2"/>
        <v>130.31799999999998</v>
      </c>
      <c r="O43" t="str">
        <f t="shared" si="3"/>
        <v/>
      </c>
      <c r="P43" t="str">
        <f t="shared" si="4"/>
        <v>2_1978</v>
      </c>
    </row>
    <row r="44" spans="1:16">
      <c r="A44" s="35">
        <v>28532</v>
      </c>
      <c r="H44" s="39"/>
      <c r="I44" s="39"/>
      <c r="J44" s="37"/>
      <c r="K44" s="37"/>
      <c r="L44">
        <f t="shared" si="0"/>
        <v>2</v>
      </c>
      <c r="M44">
        <f t="shared" si="1"/>
        <v>1978</v>
      </c>
      <c r="N44" t="str">
        <f t="shared" si="2"/>
        <v/>
      </c>
      <c r="O44" t="str">
        <f t="shared" si="3"/>
        <v/>
      </c>
      <c r="P44" t="str">
        <f t="shared" si="4"/>
        <v>2_1978</v>
      </c>
    </row>
    <row r="45" spans="1:16">
      <c r="A45" s="35">
        <v>28533</v>
      </c>
      <c r="H45" s="39"/>
      <c r="I45" s="39"/>
      <c r="J45" s="37"/>
      <c r="K45" s="37"/>
      <c r="L45">
        <f t="shared" si="0"/>
        <v>2</v>
      </c>
      <c r="M45">
        <f t="shared" si="1"/>
        <v>1978</v>
      </c>
      <c r="N45" t="str">
        <f t="shared" si="2"/>
        <v/>
      </c>
      <c r="O45" t="str">
        <f t="shared" si="3"/>
        <v/>
      </c>
      <c r="P45" t="str">
        <f t="shared" si="4"/>
        <v>2_1978</v>
      </c>
    </row>
    <row r="46" spans="1:16">
      <c r="A46" s="35">
        <v>28534</v>
      </c>
      <c r="H46" s="38">
        <v>129.98400000000001</v>
      </c>
      <c r="I46" s="38">
        <v>130.648</v>
      </c>
      <c r="J46" s="37"/>
      <c r="K46" s="37"/>
      <c r="L46">
        <f t="shared" si="0"/>
        <v>2</v>
      </c>
      <c r="M46">
        <f t="shared" si="1"/>
        <v>1978</v>
      </c>
      <c r="N46">
        <f t="shared" si="2"/>
        <v>130.316</v>
      </c>
      <c r="O46" t="str">
        <f t="shared" si="3"/>
        <v/>
      </c>
      <c r="P46" t="str">
        <f t="shared" si="4"/>
        <v>2_1978</v>
      </c>
    </row>
    <row r="47" spans="1:16">
      <c r="A47" s="35">
        <v>28535</v>
      </c>
      <c r="H47" s="38">
        <v>129.99100000000001</v>
      </c>
      <c r="I47" s="38">
        <v>130.637</v>
      </c>
      <c r="J47" s="37"/>
      <c r="K47" s="37"/>
      <c r="L47">
        <f t="shared" si="0"/>
        <v>2</v>
      </c>
      <c r="M47">
        <f t="shared" si="1"/>
        <v>1978</v>
      </c>
      <c r="N47">
        <f t="shared" si="2"/>
        <v>130.31400000000002</v>
      </c>
      <c r="O47" t="str">
        <f t="shared" si="3"/>
        <v/>
      </c>
      <c r="P47" t="str">
        <f t="shared" si="4"/>
        <v>2_1978</v>
      </c>
    </row>
    <row r="48" spans="1:16">
      <c r="A48" s="35">
        <v>28536</v>
      </c>
      <c r="H48" s="38">
        <v>129.988</v>
      </c>
      <c r="I48" s="38">
        <v>130.62899999999999</v>
      </c>
      <c r="J48" s="37"/>
      <c r="K48" s="37"/>
      <c r="L48">
        <f t="shared" si="0"/>
        <v>2</v>
      </c>
      <c r="M48">
        <f t="shared" si="1"/>
        <v>1978</v>
      </c>
      <c r="N48">
        <f t="shared" si="2"/>
        <v>130.30849999999998</v>
      </c>
      <c r="O48" t="str">
        <f t="shared" si="3"/>
        <v/>
      </c>
      <c r="P48" t="str">
        <f t="shared" si="4"/>
        <v>2_1978</v>
      </c>
    </row>
    <row r="49" spans="1:16">
      <c r="A49" s="35">
        <v>28537</v>
      </c>
      <c r="H49" s="38">
        <v>129.995</v>
      </c>
      <c r="I49" s="38">
        <v>130.64500000000001</v>
      </c>
      <c r="J49" s="37"/>
      <c r="K49" s="37"/>
      <c r="L49">
        <f t="shared" si="0"/>
        <v>2</v>
      </c>
      <c r="M49">
        <f t="shared" si="1"/>
        <v>1978</v>
      </c>
      <c r="N49">
        <f t="shared" si="2"/>
        <v>130.32</v>
      </c>
      <c r="O49" t="str">
        <f t="shared" si="3"/>
        <v/>
      </c>
      <c r="P49" t="str">
        <f t="shared" si="4"/>
        <v>2_1978</v>
      </c>
    </row>
    <row r="50" spans="1:16">
      <c r="A50" s="35">
        <v>28538</v>
      </c>
      <c r="H50" s="38">
        <v>129.99299999999999</v>
      </c>
      <c r="I50" s="38">
        <v>130.64500000000001</v>
      </c>
      <c r="J50" s="37"/>
      <c r="K50" s="37"/>
      <c r="L50">
        <f t="shared" si="0"/>
        <v>2</v>
      </c>
      <c r="M50">
        <f t="shared" si="1"/>
        <v>1978</v>
      </c>
      <c r="N50">
        <f t="shared" si="2"/>
        <v>130.31900000000002</v>
      </c>
      <c r="O50" t="str">
        <f t="shared" si="3"/>
        <v/>
      </c>
      <c r="P50" t="str">
        <f t="shared" si="4"/>
        <v>2_1978</v>
      </c>
    </row>
    <row r="51" spans="1:16">
      <c r="A51" s="35">
        <v>28539</v>
      </c>
      <c r="H51" s="39"/>
      <c r="I51" s="39"/>
      <c r="J51" s="37"/>
      <c r="K51" s="37"/>
      <c r="L51">
        <f t="shared" si="0"/>
        <v>2</v>
      </c>
      <c r="M51">
        <f t="shared" si="1"/>
        <v>1978</v>
      </c>
      <c r="N51" t="str">
        <f t="shared" si="2"/>
        <v/>
      </c>
      <c r="O51" t="str">
        <f t="shared" si="3"/>
        <v/>
      </c>
      <c r="P51" t="str">
        <f t="shared" si="4"/>
        <v>2_1978</v>
      </c>
    </row>
    <row r="52" spans="1:16">
      <c r="A52" s="35">
        <v>28540</v>
      </c>
      <c r="H52" s="39"/>
      <c r="I52" s="39"/>
      <c r="J52" s="37"/>
      <c r="K52" s="37"/>
      <c r="L52">
        <f t="shared" si="0"/>
        <v>2</v>
      </c>
      <c r="M52">
        <f t="shared" si="1"/>
        <v>1978</v>
      </c>
      <c r="N52" t="str">
        <f t="shared" si="2"/>
        <v/>
      </c>
      <c r="O52" t="str">
        <f t="shared" si="3"/>
        <v/>
      </c>
      <c r="P52" t="str">
        <f t="shared" si="4"/>
        <v>2_1978</v>
      </c>
    </row>
    <row r="53" spans="1:16" s="29" customFormat="1">
      <c r="A53" s="35">
        <v>28541</v>
      </c>
      <c r="B53"/>
      <c r="C53"/>
      <c r="D53"/>
      <c r="E53"/>
      <c r="F53"/>
      <c r="G53"/>
      <c r="H53" s="38">
        <v>129.97300000000001</v>
      </c>
      <c r="I53" s="38">
        <v>130.65</v>
      </c>
      <c r="J53" s="37"/>
      <c r="K53" s="37"/>
      <c r="L53">
        <f t="shared" si="0"/>
        <v>2</v>
      </c>
      <c r="M53">
        <f t="shared" si="1"/>
        <v>1978</v>
      </c>
      <c r="N53">
        <f t="shared" si="2"/>
        <v>130.31150000000002</v>
      </c>
      <c r="O53" t="str">
        <f t="shared" si="3"/>
        <v/>
      </c>
      <c r="P53" t="str">
        <f t="shared" si="4"/>
        <v>2_1978</v>
      </c>
    </row>
    <row r="54" spans="1:16" s="29" customFormat="1">
      <c r="A54" s="35">
        <v>28542</v>
      </c>
      <c r="B54"/>
      <c r="C54"/>
      <c r="D54"/>
      <c r="E54"/>
      <c r="F54"/>
      <c r="G54"/>
      <c r="H54" s="38">
        <v>129.94300000000001</v>
      </c>
      <c r="I54" s="38">
        <v>130.63900000000001</v>
      </c>
      <c r="J54" s="37"/>
      <c r="K54" s="37"/>
      <c r="L54">
        <f t="shared" si="0"/>
        <v>2</v>
      </c>
      <c r="M54">
        <f t="shared" si="1"/>
        <v>1978</v>
      </c>
      <c r="N54">
        <f t="shared" si="2"/>
        <v>130.291</v>
      </c>
      <c r="O54" t="str">
        <f t="shared" si="3"/>
        <v/>
      </c>
      <c r="P54" t="str">
        <f t="shared" si="4"/>
        <v>2_1978</v>
      </c>
    </row>
    <row r="55" spans="1:16" s="29" customFormat="1">
      <c r="A55" s="35">
        <v>28543</v>
      </c>
      <c r="B55"/>
      <c r="C55"/>
      <c r="D55"/>
      <c r="E55"/>
      <c r="F55"/>
      <c r="G55"/>
      <c r="H55" s="38">
        <v>129.99</v>
      </c>
      <c r="I55" s="38">
        <v>130.63200000000001</v>
      </c>
      <c r="J55" s="37"/>
      <c r="K55" s="37"/>
      <c r="L55">
        <f t="shared" si="0"/>
        <v>2</v>
      </c>
      <c r="M55">
        <f t="shared" si="1"/>
        <v>1978</v>
      </c>
      <c r="N55">
        <f t="shared" si="2"/>
        <v>130.31100000000001</v>
      </c>
      <c r="O55" t="str">
        <f t="shared" si="3"/>
        <v/>
      </c>
      <c r="P55" t="str">
        <f t="shared" si="4"/>
        <v>2_1978</v>
      </c>
    </row>
    <row r="56" spans="1:16" s="29" customFormat="1">
      <c r="A56" s="35">
        <v>28544</v>
      </c>
      <c r="B56"/>
      <c r="C56"/>
      <c r="D56"/>
      <c r="E56"/>
      <c r="F56"/>
      <c r="G56"/>
      <c r="H56" s="38">
        <v>129.99299999999999</v>
      </c>
      <c r="I56" s="38">
        <v>130.65</v>
      </c>
      <c r="J56" s="37"/>
      <c r="K56" s="37"/>
      <c r="L56">
        <f t="shared" si="0"/>
        <v>2</v>
      </c>
      <c r="M56">
        <f t="shared" si="1"/>
        <v>1978</v>
      </c>
      <c r="N56">
        <f t="shared" si="2"/>
        <v>130.32150000000001</v>
      </c>
      <c r="O56" t="str">
        <f t="shared" si="3"/>
        <v/>
      </c>
      <c r="P56" t="str">
        <f t="shared" si="4"/>
        <v>2_1978</v>
      </c>
    </row>
    <row r="57" spans="1:16" s="29" customFormat="1">
      <c r="A57" s="35">
        <v>28545</v>
      </c>
      <c r="B57"/>
      <c r="C57"/>
      <c r="D57"/>
      <c r="E57"/>
      <c r="F57"/>
      <c r="G57"/>
      <c r="H57" s="38">
        <v>129.994</v>
      </c>
      <c r="I57" s="38">
        <v>130.64699999999999</v>
      </c>
      <c r="J57" s="37"/>
      <c r="K57" s="37"/>
      <c r="L57">
        <f t="shared" si="0"/>
        <v>2</v>
      </c>
      <c r="M57">
        <f t="shared" si="1"/>
        <v>1978</v>
      </c>
      <c r="N57">
        <f t="shared" si="2"/>
        <v>130.32049999999998</v>
      </c>
      <c r="O57" t="str">
        <f t="shared" si="3"/>
        <v/>
      </c>
      <c r="P57" t="str">
        <f t="shared" si="4"/>
        <v>2_1978</v>
      </c>
    </row>
    <row r="58" spans="1:16" s="29" customFormat="1">
      <c r="A58" s="35">
        <v>28546</v>
      </c>
      <c r="B58"/>
      <c r="C58"/>
      <c r="D58"/>
      <c r="E58"/>
      <c r="F58"/>
      <c r="G58"/>
      <c r="H58" s="39"/>
      <c r="I58" s="39"/>
      <c r="J58" s="37"/>
      <c r="K58" s="37"/>
      <c r="L58">
        <f t="shared" si="0"/>
        <v>2</v>
      </c>
      <c r="M58">
        <f t="shared" si="1"/>
        <v>1978</v>
      </c>
      <c r="N58" t="str">
        <f t="shared" si="2"/>
        <v/>
      </c>
      <c r="O58" t="str">
        <f t="shared" si="3"/>
        <v/>
      </c>
      <c r="P58" t="str">
        <f t="shared" si="4"/>
        <v>2_1978</v>
      </c>
    </row>
    <row r="59" spans="1:16" s="29" customFormat="1">
      <c r="A59" s="35">
        <v>28547</v>
      </c>
      <c r="B59"/>
      <c r="C59"/>
      <c r="D59"/>
      <c r="E59"/>
      <c r="F59"/>
      <c r="G59"/>
      <c r="H59" s="39"/>
      <c r="I59" s="39"/>
      <c r="J59" s="37"/>
      <c r="K59" s="37"/>
      <c r="L59">
        <f t="shared" si="0"/>
        <v>2</v>
      </c>
      <c r="M59">
        <f t="shared" si="1"/>
        <v>1978</v>
      </c>
      <c r="N59" t="str">
        <f t="shared" si="2"/>
        <v/>
      </c>
      <c r="O59" t="str">
        <f t="shared" si="3"/>
        <v/>
      </c>
      <c r="P59" t="str">
        <f t="shared" si="4"/>
        <v>2_1978</v>
      </c>
    </row>
    <row r="60" spans="1:16" s="29" customFormat="1">
      <c r="A60" s="35">
        <v>28548</v>
      </c>
      <c r="B60"/>
      <c r="C60"/>
      <c r="D60"/>
      <c r="E60"/>
      <c r="F60"/>
      <c r="G60"/>
      <c r="H60" s="38">
        <v>129.99799999999999</v>
      </c>
      <c r="I60" s="38">
        <v>130.65</v>
      </c>
      <c r="J60" s="37"/>
      <c r="K60" s="37"/>
      <c r="L60">
        <f t="shared" si="0"/>
        <v>2</v>
      </c>
      <c r="M60">
        <f t="shared" si="1"/>
        <v>1978</v>
      </c>
      <c r="N60">
        <f t="shared" si="2"/>
        <v>130.32400000000001</v>
      </c>
      <c r="O60" t="str">
        <f t="shared" si="3"/>
        <v/>
      </c>
      <c r="P60" t="str">
        <f t="shared" si="4"/>
        <v>2_1978</v>
      </c>
    </row>
    <row r="61" spans="1:16" s="29" customFormat="1">
      <c r="A61" s="35">
        <v>28549</v>
      </c>
      <c r="B61"/>
      <c r="C61"/>
      <c r="D61"/>
      <c r="E61"/>
      <c r="F61"/>
      <c r="G61"/>
      <c r="H61" s="38">
        <v>129.99700000000001</v>
      </c>
      <c r="I61" s="38">
        <v>130.648</v>
      </c>
      <c r="J61" s="37"/>
      <c r="K61" s="37"/>
      <c r="L61">
        <f t="shared" si="0"/>
        <v>2</v>
      </c>
      <c r="M61">
        <f t="shared" si="1"/>
        <v>1978</v>
      </c>
      <c r="N61">
        <f t="shared" si="2"/>
        <v>130.32249999999999</v>
      </c>
      <c r="O61" t="str">
        <f t="shared" si="3"/>
        <v/>
      </c>
      <c r="P61" t="str">
        <f t="shared" si="4"/>
        <v>2_1978</v>
      </c>
    </row>
    <row r="62" spans="1:16" s="29" customFormat="1">
      <c r="A62" s="35">
        <v>28550</v>
      </c>
      <c r="B62"/>
      <c r="C62"/>
      <c r="D62"/>
      <c r="E62"/>
      <c r="F62"/>
      <c r="G62"/>
      <c r="H62" s="38">
        <v>129.97999999999999</v>
      </c>
      <c r="I62" s="38">
        <v>130.62899999999999</v>
      </c>
      <c r="J62" s="37"/>
      <c r="K62" s="37"/>
      <c r="L62">
        <f t="shared" si="0"/>
        <v>3</v>
      </c>
      <c r="M62">
        <f t="shared" si="1"/>
        <v>1978</v>
      </c>
      <c r="N62">
        <f t="shared" si="2"/>
        <v>130.30449999999999</v>
      </c>
      <c r="O62" t="str">
        <f t="shared" si="3"/>
        <v/>
      </c>
      <c r="P62" t="str">
        <f t="shared" si="4"/>
        <v>3_1978</v>
      </c>
    </row>
    <row r="63" spans="1:16" s="29" customFormat="1">
      <c r="A63" s="35">
        <v>28551</v>
      </c>
      <c r="B63"/>
      <c r="C63"/>
      <c r="D63"/>
      <c r="E63"/>
      <c r="F63"/>
      <c r="G63"/>
      <c r="H63" s="38">
        <v>129.982</v>
      </c>
      <c r="I63" s="38">
        <v>130.64500000000001</v>
      </c>
      <c r="J63" s="37"/>
      <c r="K63" s="37"/>
      <c r="L63">
        <f t="shared" si="0"/>
        <v>3</v>
      </c>
      <c r="M63">
        <f t="shared" si="1"/>
        <v>1978</v>
      </c>
      <c r="N63">
        <f t="shared" si="2"/>
        <v>130.3135</v>
      </c>
      <c r="O63" t="str">
        <f t="shared" si="3"/>
        <v/>
      </c>
      <c r="P63" t="str">
        <f t="shared" si="4"/>
        <v>3_1978</v>
      </c>
    </row>
    <row r="64" spans="1:16" s="29" customFormat="1">
      <c r="A64" s="35">
        <v>28552</v>
      </c>
      <c r="B64"/>
      <c r="C64"/>
      <c r="D64"/>
      <c r="E64"/>
      <c r="F64"/>
      <c r="G64"/>
      <c r="H64" s="38">
        <v>129.99199999999999</v>
      </c>
      <c r="I64" s="38">
        <v>130.63800000000001</v>
      </c>
      <c r="J64" s="37"/>
      <c r="K64" s="37"/>
      <c r="L64">
        <f t="shared" si="0"/>
        <v>3</v>
      </c>
      <c r="M64">
        <f t="shared" si="1"/>
        <v>1978</v>
      </c>
      <c r="N64">
        <f t="shared" si="2"/>
        <v>130.315</v>
      </c>
      <c r="O64" t="str">
        <f t="shared" si="3"/>
        <v/>
      </c>
      <c r="P64" t="str">
        <f t="shared" si="4"/>
        <v>3_1978</v>
      </c>
    </row>
    <row r="65" spans="1:16" s="29" customFormat="1">
      <c r="A65" s="35">
        <v>28553</v>
      </c>
      <c r="B65"/>
      <c r="C65"/>
      <c r="D65"/>
      <c r="E65"/>
      <c r="F65"/>
      <c r="G65"/>
      <c r="H65" s="39"/>
      <c r="I65" s="39"/>
      <c r="J65" s="37"/>
      <c r="K65" s="37"/>
      <c r="L65">
        <f t="shared" si="0"/>
        <v>3</v>
      </c>
      <c r="M65">
        <f t="shared" si="1"/>
        <v>1978</v>
      </c>
      <c r="N65" t="str">
        <f t="shared" si="2"/>
        <v/>
      </c>
      <c r="O65" t="str">
        <f t="shared" si="3"/>
        <v/>
      </c>
      <c r="P65" t="str">
        <f t="shared" si="4"/>
        <v>3_1978</v>
      </c>
    </row>
    <row r="66" spans="1:16" s="29" customFormat="1">
      <c r="A66" s="35">
        <v>28554</v>
      </c>
      <c r="B66"/>
      <c r="C66"/>
      <c r="D66"/>
      <c r="E66"/>
      <c r="F66"/>
      <c r="G66"/>
      <c r="H66" s="39"/>
      <c r="I66" s="39"/>
      <c r="J66" s="37"/>
      <c r="K66" s="37"/>
      <c r="L66">
        <f t="shared" si="0"/>
        <v>3</v>
      </c>
      <c r="M66">
        <f t="shared" si="1"/>
        <v>1978</v>
      </c>
      <c r="N66" t="str">
        <f t="shared" si="2"/>
        <v/>
      </c>
      <c r="O66" t="str">
        <f t="shared" si="3"/>
        <v/>
      </c>
      <c r="P66" t="str">
        <f t="shared" si="4"/>
        <v>3_1978</v>
      </c>
    </row>
    <row r="67" spans="1:16" s="29" customFormat="1">
      <c r="A67" s="35">
        <v>28555</v>
      </c>
      <c r="B67"/>
      <c r="C67"/>
      <c r="D67"/>
      <c r="E67"/>
      <c r="F67"/>
      <c r="G67"/>
      <c r="H67" s="38">
        <v>129.98400000000001</v>
      </c>
      <c r="I67" s="38">
        <v>130.648</v>
      </c>
      <c r="J67" s="37"/>
      <c r="K67" s="37"/>
      <c r="L67">
        <f t="shared" si="0"/>
        <v>3</v>
      </c>
      <c r="M67">
        <f t="shared" si="1"/>
        <v>1978</v>
      </c>
      <c r="N67">
        <f t="shared" si="2"/>
        <v>130.316</v>
      </c>
      <c r="O67" t="str">
        <f t="shared" si="3"/>
        <v/>
      </c>
      <c r="P67" t="str">
        <f t="shared" si="4"/>
        <v>3_1978</v>
      </c>
    </row>
    <row r="68" spans="1:16" s="29" customFormat="1">
      <c r="A68" s="35">
        <v>28556</v>
      </c>
      <c r="B68"/>
      <c r="C68"/>
      <c r="D68"/>
      <c r="E68"/>
      <c r="F68"/>
      <c r="G68"/>
      <c r="H68" s="38">
        <v>129.99100000000001</v>
      </c>
      <c r="I68" s="38">
        <v>130.64400000000001</v>
      </c>
      <c r="J68" s="37"/>
      <c r="K68" s="37"/>
      <c r="L68">
        <f t="shared" ref="L68:L131" si="10">+MONTH(A68)</f>
        <v>3</v>
      </c>
      <c r="M68">
        <f t="shared" ref="M68:M131" si="11">+YEAR(A68)</f>
        <v>1978</v>
      </c>
      <c r="N68">
        <f t="shared" ref="N68:N131" si="12">+IF(H68="","",AVERAGE(H68:I68))</f>
        <v>130.3175</v>
      </c>
      <c r="O68" t="str">
        <f t="shared" ref="O68:O131" si="13">+IF(J68="","",AVERAGE(J68:K68))</f>
        <v/>
      </c>
      <c r="P68" t="str">
        <f t="shared" ref="P68:P131" si="14">+L68&amp;"_"&amp;M68</f>
        <v>3_1978</v>
      </c>
    </row>
    <row r="69" spans="1:16" s="29" customFormat="1">
      <c r="A69" s="35">
        <v>28557</v>
      </c>
      <c r="B69"/>
      <c r="C69"/>
      <c r="D69"/>
      <c r="E69"/>
      <c r="F69"/>
      <c r="G69"/>
      <c r="H69" s="38">
        <v>129.995</v>
      </c>
      <c r="I69" s="38">
        <v>130.64699999999999</v>
      </c>
      <c r="J69" s="37"/>
      <c r="K69" s="37"/>
      <c r="L69">
        <f t="shared" si="10"/>
        <v>3</v>
      </c>
      <c r="M69">
        <f t="shared" si="11"/>
        <v>1978</v>
      </c>
      <c r="N69">
        <f t="shared" si="12"/>
        <v>130.321</v>
      </c>
      <c r="O69" t="str">
        <f t="shared" si="13"/>
        <v/>
      </c>
      <c r="P69" t="str">
        <f t="shared" si="14"/>
        <v>3_1978</v>
      </c>
    </row>
    <row r="70" spans="1:16" s="29" customFormat="1">
      <c r="A70" s="35">
        <v>28558</v>
      </c>
      <c r="B70"/>
      <c r="C70"/>
      <c r="D70"/>
      <c r="E70"/>
      <c r="F70"/>
      <c r="G70"/>
      <c r="H70" s="38">
        <v>129.99799999999999</v>
      </c>
      <c r="I70" s="38">
        <v>130.648</v>
      </c>
      <c r="J70" s="37"/>
      <c r="K70" s="37"/>
      <c r="L70">
        <f t="shared" si="10"/>
        <v>3</v>
      </c>
      <c r="M70">
        <f t="shared" si="11"/>
        <v>1978</v>
      </c>
      <c r="N70">
        <f t="shared" si="12"/>
        <v>130.32299999999998</v>
      </c>
      <c r="O70" t="str">
        <f t="shared" si="13"/>
        <v/>
      </c>
      <c r="P70" t="str">
        <f t="shared" si="14"/>
        <v>3_1978</v>
      </c>
    </row>
    <row r="71" spans="1:16" s="29" customFormat="1">
      <c r="A71" s="35">
        <v>28559</v>
      </c>
      <c r="B71"/>
      <c r="C71"/>
      <c r="D71"/>
      <c r="E71"/>
      <c r="F71"/>
      <c r="G71"/>
      <c r="H71" s="38">
        <v>129.995</v>
      </c>
      <c r="I71" s="38">
        <v>130.648</v>
      </c>
      <c r="J71" s="37"/>
      <c r="K71" s="37"/>
      <c r="L71">
        <f t="shared" si="10"/>
        <v>3</v>
      </c>
      <c r="M71">
        <f t="shared" si="11"/>
        <v>1978</v>
      </c>
      <c r="N71">
        <f t="shared" si="12"/>
        <v>130.32150000000001</v>
      </c>
      <c r="O71" t="str">
        <f t="shared" si="13"/>
        <v/>
      </c>
      <c r="P71" t="str">
        <f t="shared" si="14"/>
        <v>3_1978</v>
      </c>
    </row>
    <row r="72" spans="1:16" s="29" customFormat="1">
      <c r="A72" s="35">
        <v>28560</v>
      </c>
      <c r="B72"/>
      <c r="C72"/>
      <c r="D72"/>
      <c r="E72"/>
      <c r="F72"/>
      <c r="G72"/>
      <c r="H72" s="39"/>
      <c r="I72" s="39"/>
      <c r="J72" s="37"/>
      <c r="K72" s="37"/>
      <c r="L72">
        <f t="shared" si="10"/>
        <v>3</v>
      </c>
      <c r="M72">
        <f t="shared" si="11"/>
        <v>1978</v>
      </c>
      <c r="N72" t="str">
        <f t="shared" si="12"/>
        <v/>
      </c>
      <c r="O72" t="str">
        <f t="shared" si="13"/>
        <v/>
      </c>
      <c r="P72" t="str">
        <f t="shared" si="14"/>
        <v>3_1978</v>
      </c>
    </row>
    <row r="73" spans="1:16" s="29" customFormat="1">
      <c r="A73" s="35">
        <v>28561</v>
      </c>
      <c r="B73"/>
      <c r="C73"/>
      <c r="D73"/>
      <c r="E73"/>
      <c r="F73"/>
      <c r="G73"/>
      <c r="H73" s="39"/>
      <c r="I73" s="39"/>
      <c r="J73" s="37"/>
      <c r="K73" s="37"/>
      <c r="L73">
        <f t="shared" si="10"/>
        <v>3</v>
      </c>
      <c r="M73">
        <f t="shared" si="11"/>
        <v>1978</v>
      </c>
      <c r="N73" t="str">
        <f t="shared" si="12"/>
        <v/>
      </c>
      <c r="O73" t="str">
        <f t="shared" si="13"/>
        <v/>
      </c>
      <c r="P73" t="str">
        <f t="shared" si="14"/>
        <v>3_1978</v>
      </c>
    </row>
    <row r="74" spans="1:16" s="29" customFormat="1">
      <c r="A74" s="35">
        <v>28562</v>
      </c>
      <c r="B74"/>
      <c r="C74"/>
      <c r="D74"/>
      <c r="E74"/>
      <c r="F74"/>
      <c r="G74"/>
      <c r="H74" s="38">
        <v>129.99700000000001</v>
      </c>
      <c r="I74" s="38">
        <v>130.61699999999999</v>
      </c>
      <c r="J74" s="37"/>
      <c r="K74" s="37"/>
      <c r="L74">
        <f t="shared" si="10"/>
        <v>3</v>
      </c>
      <c r="M74">
        <f t="shared" si="11"/>
        <v>1978</v>
      </c>
      <c r="N74">
        <f t="shared" si="12"/>
        <v>130.30700000000002</v>
      </c>
      <c r="O74" t="str">
        <f t="shared" si="13"/>
        <v/>
      </c>
      <c r="P74" t="str">
        <f t="shared" si="14"/>
        <v>3_1978</v>
      </c>
    </row>
    <row r="75" spans="1:16" s="29" customFormat="1">
      <c r="A75" s="35">
        <v>28563</v>
      </c>
      <c r="B75"/>
      <c r="C75"/>
      <c r="D75"/>
      <c r="E75"/>
      <c r="F75"/>
      <c r="G75"/>
      <c r="H75" s="38">
        <v>129.99100000000001</v>
      </c>
      <c r="I75" s="38">
        <v>130.64400000000001</v>
      </c>
      <c r="J75" s="37"/>
      <c r="K75" s="37"/>
      <c r="L75">
        <f t="shared" si="10"/>
        <v>3</v>
      </c>
      <c r="M75">
        <f t="shared" si="11"/>
        <v>1978</v>
      </c>
      <c r="N75">
        <f t="shared" si="12"/>
        <v>130.3175</v>
      </c>
      <c r="O75" t="str">
        <f t="shared" si="13"/>
        <v/>
      </c>
      <c r="P75" t="str">
        <f t="shared" si="14"/>
        <v>3_1978</v>
      </c>
    </row>
    <row r="76" spans="1:16" s="29" customFormat="1">
      <c r="A76" s="35">
        <v>28564</v>
      </c>
      <c r="B76"/>
      <c r="C76"/>
      <c r="D76"/>
      <c r="E76"/>
      <c r="F76"/>
      <c r="G76"/>
      <c r="H76" s="38">
        <v>129.99100000000001</v>
      </c>
      <c r="I76" s="38">
        <v>130.624</v>
      </c>
      <c r="J76" s="37"/>
      <c r="K76" s="37"/>
      <c r="L76">
        <f t="shared" si="10"/>
        <v>3</v>
      </c>
      <c r="M76">
        <f t="shared" si="11"/>
        <v>1978</v>
      </c>
      <c r="N76">
        <f t="shared" si="12"/>
        <v>130.3075</v>
      </c>
      <c r="O76" t="str">
        <f t="shared" si="13"/>
        <v/>
      </c>
      <c r="P76" t="str">
        <f t="shared" si="14"/>
        <v>3_1978</v>
      </c>
    </row>
    <row r="77" spans="1:16" s="29" customFormat="1">
      <c r="A77" s="35">
        <v>28565</v>
      </c>
      <c r="B77"/>
      <c r="C77"/>
      <c r="D77"/>
      <c r="E77"/>
      <c r="F77"/>
      <c r="G77"/>
      <c r="H77" s="38">
        <v>129.99700000000001</v>
      </c>
      <c r="I77" s="38">
        <v>130.649</v>
      </c>
      <c r="J77" s="37"/>
      <c r="K77" s="37"/>
      <c r="L77">
        <f t="shared" si="10"/>
        <v>3</v>
      </c>
      <c r="M77">
        <f t="shared" si="11"/>
        <v>1978</v>
      </c>
      <c r="N77">
        <f t="shared" si="12"/>
        <v>130.32300000000001</v>
      </c>
      <c r="O77" t="str">
        <f t="shared" si="13"/>
        <v/>
      </c>
      <c r="P77" t="str">
        <f t="shared" si="14"/>
        <v>3_1978</v>
      </c>
    </row>
    <row r="78" spans="1:16" s="29" customFormat="1">
      <c r="A78" s="35">
        <v>28566</v>
      </c>
      <c r="B78"/>
      <c r="C78"/>
      <c r="D78"/>
      <c r="E78"/>
      <c r="F78"/>
      <c r="G78"/>
      <c r="H78" s="38">
        <v>129.99799999999999</v>
      </c>
      <c r="I78" s="38">
        <v>130.626</v>
      </c>
      <c r="J78" s="37"/>
      <c r="K78" s="37"/>
      <c r="L78">
        <f t="shared" si="10"/>
        <v>3</v>
      </c>
      <c r="M78">
        <f t="shared" si="11"/>
        <v>1978</v>
      </c>
      <c r="N78">
        <f t="shared" si="12"/>
        <v>130.31200000000001</v>
      </c>
      <c r="O78" t="str">
        <f t="shared" si="13"/>
        <v/>
      </c>
      <c r="P78" t="str">
        <f t="shared" si="14"/>
        <v>3_1978</v>
      </c>
    </row>
    <row r="79" spans="1:16" s="29" customFormat="1">
      <c r="A79" s="35">
        <v>28567</v>
      </c>
      <c r="B79"/>
      <c r="C79"/>
      <c r="D79"/>
      <c r="E79"/>
      <c r="F79"/>
      <c r="G79"/>
      <c r="H79" s="39"/>
      <c r="I79" s="39"/>
      <c r="J79" s="37"/>
      <c r="K79" s="37"/>
      <c r="L79">
        <f t="shared" si="10"/>
        <v>3</v>
      </c>
      <c r="M79">
        <f t="shared" si="11"/>
        <v>1978</v>
      </c>
      <c r="N79" t="str">
        <f t="shared" si="12"/>
        <v/>
      </c>
      <c r="O79" t="str">
        <f t="shared" si="13"/>
        <v/>
      </c>
      <c r="P79" t="str">
        <f t="shared" si="14"/>
        <v>3_1978</v>
      </c>
    </row>
    <row r="80" spans="1:16" s="29" customFormat="1">
      <c r="A80" s="35">
        <v>28568</v>
      </c>
      <c r="B80"/>
      <c r="C80"/>
      <c r="D80"/>
      <c r="E80"/>
      <c r="F80"/>
      <c r="G80"/>
      <c r="H80" s="39"/>
      <c r="I80" s="39"/>
      <c r="J80" s="37"/>
      <c r="K80" s="37"/>
      <c r="L80">
        <f t="shared" si="10"/>
        <v>3</v>
      </c>
      <c r="M80">
        <f t="shared" si="11"/>
        <v>1978</v>
      </c>
      <c r="N80" t="str">
        <f t="shared" si="12"/>
        <v/>
      </c>
      <c r="O80" t="str">
        <f t="shared" si="13"/>
        <v/>
      </c>
      <c r="P80" t="str">
        <f t="shared" si="14"/>
        <v>3_1978</v>
      </c>
    </row>
    <row r="81" spans="1:16" s="29" customFormat="1">
      <c r="A81" s="35">
        <v>28569</v>
      </c>
      <c r="B81"/>
      <c r="C81"/>
      <c r="D81"/>
      <c r="E81"/>
      <c r="F81"/>
      <c r="G81"/>
      <c r="H81" s="38">
        <v>129.99700000000001</v>
      </c>
      <c r="I81" s="38">
        <v>130.643</v>
      </c>
      <c r="J81" s="37"/>
      <c r="K81" s="37"/>
      <c r="L81">
        <f t="shared" si="10"/>
        <v>3</v>
      </c>
      <c r="M81">
        <f t="shared" si="11"/>
        <v>1978</v>
      </c>
      <c r="N81">
        <f t="shared" si="12"/>
        <v>130.32</v>
      </c>
      <c r="O81" t="str">
        <f t="shared" si="13"/>
        <v/>
      </c>
      <c r="P81" t="str">
        <f t="shared" si="14"/>
        <v>3_1978</v>
      </c>
    </row>
    <row r="82" spans="1:16" s="29" customFormat="1">
      <c r="A82" s="35">
        <v>28570</v>
      </c>
      <c r="B82"/>
      <c r="C82"/>
      <c r="D82"/>
      <c r="E82"/>
      <c r="F82"/>
      <c r="G82"/>
      <c r="H82" s="38">
        <v>129.995</v>
      </c>
      <c r="I82" s="38">
        <v>130.65</v>
      </c>
      <c r="J82" s="37"/>
      <c r="K82" s="37"/>
      <c r="L82">
        <f t="shared" si="10"/>
        <v>3</v>
      </c>
      <c r="M82">
        <f t="shared" si="11"/>
        <v>1978</v>
      </c>
      <c r="N82">
        <f t="shared" si="12"/>
        <v>130.32249999999999</v>
      </c>
      <c r="O82" t="str">
        <f t="shared" si="13"/>
        <v/>
      </c>
      <c r="P82" t="str">
        <f t="shared" si="14"/>
        <v>3_1978</v>
      </c>
    </row>
    <row r="83" spans="1:16" s="29" customFormat="1">
      <c r="A83" s="35">
        <v>28571</v>
      </c>
      <c r="B83"/>
      <c r="C83"/>
      <c r="D83"/>
      <c r="E83"/>
      <c r="F83"/>
      <c r="G83"/>
      <c r="H83" s="38">
        <v>129.99799999999999</v>
      </c>
      <c r="I83" s="38">
        <v>130.64099999999999</v>
      </c>
      <c r="J83" s="37"/>
      <c r="K83" s="37"/>
      <c r="L83">
        <f t="shared" si="10"/>
        <v>3</v>
      </c>
      <c r="M83">
        <f t="shared" si="11"/>
        <v>1978</v>
      </c>
      <c r="N83">
        <f t="shared" si="12"/>
        <v>130.31950000000001</v>
      </c>
      <c r="O83" t="str">
        <f t="shared" si="13"/>
        <v/>
      </c>
      <c r="P83" t="str">
        <f t="shared" si="14"/>
        <v>3_1978</v>
      </c>
    </row>
    <row r="84" spans="1:16" s="29" customFormat="1">
      <c r="A84" s="35">
        <v>28572</v>
      </c>
      <c r="B84"/>
      <c r="C84"/>
      <c r="D84"/>
      <c r="E84"/>
      <c r="F84"/>
      <c r="G84"/>
      <c r="H84" s="38">
        <v>129.99299999999999</v>
      </c>
      <c r="I84" s="38">
        <v>130.62700000000001</v>
      </c>
      <c r="J84" s="37"/>
      <c r="K84" s="37"/>
      <c r="L84">
        <f t="shared" si="10"/>
        <v>3</v>
      </c>
      <c r="M84">
        <f t="shared" si="11"/>
        <v>1978</v>
      </c>
      <c r="N84">
        <f t="shared" si="12"/>
        <v>130.31</v>
      </c>
      <c r="O84" t="str">
        <f t="shared" si="13"/>
        <v/>
      </c>
      <c r="P84" t="str">
        <f t="shared" si="14"/>
        <v>3_1978</v>
      </c>
    </row>
    <row r="85" spans="1:16" s="29" customFormat="1">
      <c r="A85" s="35">
        <v>28573</v>
      </c>
      <c r="B85"/>
      <c r="C85"/>
      <c r="D85"/>
      <c r="E85"/>
      <c r="F85"/>
      <c r="G85"/>
      <c r="H85" s="39"/>
      <c r="I85" s="39"/>
      <c r="J85" s="37"/>
      <c r="K85" s="37"/>
      <c r="L85">
        <f t="shared" si="10"/>
        <v>3</v>
      </c>
      <c r="M85">
        <f t="shared" si="11"/>
        <v>1978</v>
      </c>
      <c r="N85" t="str">
        <f t="shared" si="12"/>
        <v/>
      </c>
      <c r="O85" t="str">
        <f t="shared" si="13"/>
        <v/>
      </c>
      <c r="P85" t="str">
        <f t="shared" si="14"/>
        <v>3_1978</v>
      </c>
    </row>
    <row r="86" spans="1:16" s="29" customFormat="1">
      <c r="A86" s="35">
        <v>28574</v>
      </c>
      <c r="B86"/>
      <c r="C86"/>
      <c r="D86"/>
      <c r="E86"/>
      <c r="F86"/>
      <c r="G86"/>
      <c r="H86" s="39"/>
      <c r="I86" s="39"/>
      <c r="J86" s="37"/>
      <c r="K86" s="37"/>
      <c r="L86">
        <f t="shared" si="10"/>
        <v>3</v>
      </c>
      <c r="M86">
        <f t="shared" si="11"/>
        <v>1978</v>
      </c>
      <c r="N86" t="str">
        <f t="shared" si="12"/>
        <v/>
      </c>
      <c r="O86" t="str">
        <f t="shared" si="13"/>
        <v/>
      </c>
      <c r="P86" t="str">
        <f t="shared" si="14"/>
        <v>3_1978</v>
      </c>
    </row>
    <row r="87" spans="1:16" s="29" customFormat="1">
      <c r="A87" s="35">
        <v>28575</v>
      </c>
      <c r="B87"/>
      <c r="C87"/>
      <c r="D87"/>
      <c r="E87"/>
      <c r="F87"/>
      <c r="G87"/>
      <c r="H87" s="39"/>
      <c r="I87" s="39"/>
      <c r="J87" s="37"/>
      <c r="K87" s="37"/>
      <c r="L87">
        <f t="shared" si="10"/>
        <v>3</v>
      </c>
      <c r="M87">
        <f t="shared" si="11"/>
        <v>1978</v>
      </c>
      <c r="N87" t="str">
        <f t="shared" si="12"/>
        <v/>
      </c>
      <c r="O87" t="str">
        <f t="shared" si="13"/>
        <v/>
      </c>
      <c r="P87" t="str">
        <f t="shared" si="14"/>
        <v>3_1978</v>
      </c>
    </row>
    <row r="88" spans="1:16" s="29" customFormat="1">
      <c r="A88" s="35">
        <v>28576</v>
      </c>
      <c r="B88"/>
      <c r="C88"/>
      <c r="D88"/>
      <c r="E88"/>
      <c r="F88"/>
      <c r="G88"/>
      <c r="H88" s="38">
        <v>129.99199999999999</v>
      </c>
      <c r="I88" s="38">
        <v>130.64699999999999</v>
      </c>
      <c r="J88" s="37"/>
      <c r="K88" s="37"/>
      <c r="L88">
        <f t="shared" si="10"/>
        <v>3</v>
      </c>
      <c r="M88">
        <f t="shared" si="11"/>
        <v>1978</v>
      </c>
      <c r="N88">
        <f t="shared" si="12"/>
        <v>130.31950000000001</v>
      </c>
      <c r="O88" t="str">
        <f t="shared" si="13"/>
        <v/>
      </c>
      <c r="P88" t="str">
        <f t="shared" si="14"/>
        <v>3_1978</v>
      </c>
    </row>
    <row r="89" spans="1:16" s="29" customFormat="1">
      <c r="A89" s="35">
        <v>28577</v>
      </c>
      <c r="B89"/>
      <c r="C89"/>
      <c r="D89"/>
      <c r="E89"/>
      <c r="F89"/>
      <c r="G89"/>
      <c r="H89" s="38">
        <v>129.995</v>
      </c>
      <c r="I89" s="38">
        <v>130.61199999999999</v>
      </c>
      <c r="J89" s="37"/>
      <c r="K89" s="37"/>
      <c r="L89">
        <f t="shared" si="10"/>
        <v>3</v>
      </c>
      <c r="M89">
        <f t="shared" si="11"/>
        <v>1978</v>
      </c>
      <c r="N89">
        <f t="shared" si="12"/>
        <v>130.30349999999999</v>
      </c>
      <c r="O89" t="str">
        <f t="shared" si="13"/>
        <v/>
      </c>
      <c r="P89" t="str">
        <f t="shared" si="14"/>
        <v>3_1978</v>
      </c>
    </row>
    <row r="90" spans="1:16" s="29" customFormat="1">
      <c r="A90" s="35">
        <v>28578</v>
      </c>
      <c r="B90"/>
      <c r="C90"/>
      <c r="D90"/>
      <c r="E90"/>
      <c r="F90"/>
      <c r="G90"/>
      <c r="H90" s="38">
        <v>129.989</v>
      </c>
      <c r="I90" s="38">
        <v>130.624</v>
      </c>
      <c r="J90" s="37"/>
      <c r="K90" s="37"/>
      <c r="L90">
        <f t="shared" si="10"/>
        <v>3</v>
      </c>
      <c r="M90">
        <f t="shared" si="11"/>
        <v>1978</v>
      </c>
      <c r="N90">
        <f t="shared" si="12"/>
        <v>130.3065</v>
      </c>
      <c r="O90" t="str">
        <f t="shared" si="13"/>
        <v/>
      </c>
      <c r="P90" t="str">
        <f t="shared" si="14"/>
        <v>3_1978</v>
      </c>
    </row>
    <row r="91" spans="1:16" s="29" customFormat="1">
      <c r="A91" s="35">
        <v>28579</v>
      </c>
      <c r="B91"/>
      <c r="C91"/>
      <c r="D91"/>
      <c r="E91"/>
      <c r="F91"/>
      <c r="G91"/>
      <c r="H91" s="38">
        <v>129.999</v>
      </c>
      <c r="I91" s="38">
        <v>130.63999999999999</v>
      </c>
      <c r="J91" s="37"/>
      <c r="K91" s="37"/>
      <c r="L91">
        <f t="shared" si="10"/>
        <v>3</v>
      </c>
      <c r="M91">
        <f t="shared" si="11"/>
        <v>1978</v>
      </c>
      <c r="N91">
        <f t="shared" si="12"/>
        <v>130.31950000000001</v>
      </c>
      <c r="O91" t="str">
        <f t="shared" si="13"/>
        <v/>
      </c>
      <c r="P91" t="str">
        <f t="shared" si="14"/>
        <v>3_1978</v>
      </c>
    </row>
    <row r="92" spans="1:16" s="29" customFormat="1">
      <c r="A92" s="35">
        <v>28580</v>
      </c>
      <c r="B92"/>
      <c r="C92"/>
      <c r="D92"/>
      <c r="E92"/>
      <c r="F92"/>
      <c r="G92"/>
      <c r="H92" s="38">
        <v>129.99600000000001</v>
      </c>
      <c r="I92" s="38">
        <v>130.643</v>
      </c>
      <c r="J92" s="37"/>
      <c r="K92" s="37"/>
      <c r="L92">
        <f t="shared" si="10"/>
        <v>3</v>
      </c>
      <c r="M92">
        <f t="shared" si="11"/>
        <v>1978</v>
      </c>
      <c r="N92">
        <f t="shared" si="12"/>
        <v>130.31950000000001</v>
      </c>
      <c r="O92" t="str">
        <f t="shared" si="13"/>
        <v/>
      </c>
      <c r="P92" t="str">
        <f t="shared" si="14"/>
        <v>3_1978</v>
      </c>
    </row>
    <row r="93" spans="1:16" s="29" customFormat="1">
      <c r="A93" s="35">
        <v>28581</v>
      </c>
      <c r="B93"/>
      <c r="C93"/>
      <c r="D93"/>
      <c r="E93"/>
      <c r="F93"/>
      <c r="G93"/>
      <c r="H93" s="39"/>
      <c r="I93" s="39"/>
      <c r="J93" s="37"/>
      <c r="K93" s="37"/>
      <c r="L93">
        <f t="shared" si="10"/>
        <v>4</v>
      </c>
      <c r="M93">
        <f t="shared" si="11"/>
        <v>1978</v>
      </c>
      <c r="N93" t="str">
        <f t="shared" si="12"/>
        <v/>
      </c>
      <c r="O93" t="str">
        <f t="shared" si="13"/>
        <v/>
      </c>
      <c r="P93" t="str">
        <f t="shared" si="14"/>
        <v>4_1978</v>
      </c>
    </row>
    <row r="94" spans="1:16" s="29" customFormat="1">
      <c r="A94" s="35">
        <v>28582</v>
      </c>
      <c r="B94"/>
      <c r="C94"/>
      <c r="D94"/>
      <c r="E94"/>
      <c r="F94"/>
      <c r="G94"/>
      <c r="H94" s="39"/>
      <c r="I94" s="39"/>
      <c r="J94" s="37"/>
      <c r="K94" s="37"/>
      <c r="L94">
        <f t="shared" si="10"/>
        <v>4</v>
      </c>
      <c r="M94">
        <f t="shared" si="11"/>
        <v>1978</v>
      </c>
      <c r="N94" t="str">
        <f t="shared" si="12"/>
        <v/>
      </c>
      <c r="O94" t="str">
        <f t="shared" si="13"/>
        <v/>
      </c>
      <c r="P94" t="str">
        <f t="shared" si="14"/>
        <v>4_1978</v>
      </c>
    </row>
    <row r="95" spans="1:16" s="29" customFormat="1">
      <c r="A95" s="35">
        <v>28583</v>
      </c>
      <c r="B95"/>
      <c r="C95"/>
      <c r="D95"/>
      <c r="E95"/>
      <c r="F95"/>
      <c r="G95"/>
      <c r="H95" s="38">
        <v>129.994</v>
      </c>
      <c r="I95" s="38">
        <v>130.59899999999999</v>
      </c>
      <c r="J95" s="37"/>
      <c r="K95" s="37"/>
      <c r="L95">
        <f t="shared" si="10"/>
        <v>4</v>
      </c>
      <c r="M95">
        <f t="shared" si="11"/>
        <v>1978</v>
      </c>
      <c r="N95">
        <f t="shared" si="12"/>
        <v>130.29649999999998</v>
      </c>
      <c r="O95" t="str">
        <f t="shared" si="13"/>
        <v/>
      </c>
      <c r="P95" t="str">
        <f t="shared" si="14"/>
        <v>4_1978</v>
      </c>
    </row>
    <row r="96" spans="1:16" s="29" customFormat="1">
      <c r="A96" s="35">
        <v>28584</v>
      </c>
      <c r="B96"/>
      <c r="C96"/>
      <c r="D96"/>
      <c r="E96"/>
      <c r="F96"/>
      <c r="G96"/>
      <c r="H96" s="38">
        <v>129.99600000000001</v>
      </c>
      <c r="I96" s="38">
        <v>130.64500000000001</v>
      </c>
      <c r="J96" s="37"/>
      <c r="K96" s="37"/>
      <c r="L96">
        <f t="shared" si="10"/>
        <v>4</v>
      </c>
      <c r="M96">
        <f t="shared" si="11"/>
        <v>1978</v>
      </c>
      <c r="N96">
        <f t="shared" si="12"/>
        <v>130.32050000000001</v>
      </c>
      <c r="O96" t="str">
        <f t="shared" si="13"/>
        <v/>
      </c>
      <c r="P96" t="str">
        <f t="shared" si="14"/>
        <v>4_1978</v>
      </c>
    </row>
    <row r="97" spans="1:16" s="29" customFormat="1">
      <c r="A97" s="35">
        <v>28585</v>
      </c>
      <c r="B97"/>
      <c r="C97"/>
      <c r="D97"/>
      <c r="E97"/>
      <c r="F97"/>
      <c r="G97"/>
      <c r="H97" s="38">
        <v>129.99700000000001</v>
      </c>
      <c r="I97" s="38">
        <v>130.64699999999999</v>
      </c>
      <c r="J97" s="37"/>
      <c r="K97" s="37"/>
      <c r="L97">
        <f t="shared" si="10"/>
        <v>4</v>
      </c>
      <c r="M97">
        <f t="shared" si="11"/>
        <v>1978</v>
      </c>
      <c r="N97">
        <f t="shared" si="12"/>
        <v>130.322</v>
      </c>
      <c r="O97" t="str">
        <f t="shared" si="13"/>
        <v/>
      </c>
      <c r="P97" t="str">
        <f t="shared" si="14"/>
        <v>4_1978</v>
      </c>
    </row>
    <row r="98" spans="1:16" s="29" customFormat="1">
      <c r="A98" s="35">
        <v>28586</v>
      </c>
      <c r="B98"/>
      <c r="C98"/>
      <c r="D98"/>
      <c r="E98"/>
      <c r="F98"/>
      <c r="G98"/>
      <c r="H98" s="38">
        <v>129.999</v>
      </c>
      <c r="I98" s="38">
        <v>130.649</v>
      </c>
      <c r="J98" s="37"/>
      <c r="K98" s="37"/>
      <c r="L98">
        <f t="shared" si="10"/>
        <v>4</v>
      </c>
      <c r="M98">
        <f t="shared" si="11"/>
        <v>1978</v>
      </c>
      <c r="N98">
        <f t="shared" si="12"/>
        <v>130.32400000000001</v>
      </c>
      <c r="O98" t="str">
        <f t="shared" si="13"/>
        <v/>
      </c>
      <c r="P98" t="str">
        <f t="shared" si="14"/>
        <v>4_1978</v>
      </c>
    </row>
    <row r="99" spans="1:16" s="29" customFormat="1">
      <c r="A99" s="35">
        <v>28587</v>
      </c>
      <c r="B99"/>
      <c r="C99"/>
      <c r="D99"/>
      <c r="E99"/>
      <c r="F99"/>
      <c r="G99"/>
      <c r="H99" s="38">
        <v>129.999</v>
      </c>
      <c r="I99" s="38">
        <v>130.64599999999999</v>
      </c>
      <c r="J99" s="37"/>
      <c r="K99" s="37"/>
      <c r="L99">
        <f t="shared" si="10"/>
        <v>4</v>
      </c>
      <c r="M99">
        <f t="shared" si="11"/>
        <v>1978</v>
      </c>
      <c r="N99">
        <f t="shared" si="12"/>
        <v>130.32249999999999</v>
      </c>
      <c r="O99" t="str">
        <f t="shared" si="13"/>
        <v/>
      </c>
      <c r="P99" t="str">
        <f t="shared" si="14"/>
        <v>4_1978</v>
      </c>
    </row>
    <row r="100" spans="1:16" s="29" customFormat="1">
      <c r="A100" s="35">
        <v>28588</v>
      </c>
      <c r="B100"/>
      <c r="C100"/>
      <c r="D100"/>
      <c r="E100"/>
      <c r="F100"/>
      <c r="G100"/>
      <c r="H100" s="39"/>
      <c r="I100" s="39"/>
      <c r="J100" s="37"/>
      <c r="K100" s="37"/>
      <c r="L100">
        <f t="shared" si="10"/>
        <v>4</v>
      </c>
      <c r="M100">
        <f t="shared" si="11"/>
        <v>1978</v>
      </c>
      <c r="N100" t="str">
        <f t="shared" si="12"/>
        <v/>
      </c>
      <c r="O100" t="str">
        <f t="shared" si="13"/>
        <v/>
      </c>
      <c r="P100" t="str">
        <f t="shared" si="14"/>
        <v>4_1978</v>
      </c>
    </row>
    <row r="101" spans="1:16" s="29" customFormat="1">
      <c r="A101" s="35">
        <v>28589</v>
      </c>
      <c r="B101"/>
      <c r="C101"/>
      <c r="D101"/>
      <c r="E101"/>
      <c r="F101"/>
      <c r="G101"/>
      <c r="H101" s="39"/>
      <c r="I101" s="39"/>
      <c r="J101" s="37"/>
      <c r="K101" s="37"/>
      <c r="L101">
        <f t="shared" si="10"/>
        <v>4</v>
      </c>
      <c r="M101">
        <f t="shared" si="11"/>
        <v>1978</v>
      </c>
      <c r="N101" t="str">
        <f t="shared" si="12"/>
        <v/>
      </c>
      <c r="O101" t="str">
        <f t="shared" si="13"/>
        <v/>
      </c>
      <c r="P101" t="str">
        <f t="shared" si="14"/>
        <v>4_1978</v>
      </c>
    </row>
    <row r="102" spans="1:16" s="29" customFormat="1">
      <c r="A102" s="35">
        <v>28590</v>
      </c>
      <c r="B102"/>
      <c r="C102"/>
      <c r="D102"/>
      <c r="E102"/>
      <c r="F102"/>
      <c r="G102"/>
      <c r="H102" s="38">
        <v>129.99799999999999</v>
      </c>
      <c r="I102" s="38">
        <v>130.64500000000001</v>
      </c>
      <c r="J102" s="37"/>
      <c r="K102" s="37"/>
      <c r="L102">
        <f t="shared" si="10"/>
        <v>4</v>
      </c>
      <c r="M102">
        <f t="shared" si="11"/>
        <v>1978</v>
      </c>
      <c r="N102">
        <f t="shared" si="12"/>
        <v>130.32150000000001</v>
      </c>
      <c r="O102" t="str">
        <f t="shared" si="13"/>
        <v/>
      </c>
      <c r="P102" t="str">
        <f t="shared" si="14"/>
        <v>4_1978</v>
      </c>
    </row>
    <row r="103" spans="1:16" s="29" customFormat="1">
      <c r="A103" s="35">
        <v>28591</v>
      </c>
      <c r="B103"/>
      <c r="C103"/>
      <c r="D103"/>
      <c r="E103"/>
      <c r="F103"/>
      <c r="G103"/>
      <c r="H103" s="38">
        <v>130</v>
      </c>
      <c r="I103" s="38">
        <v>130.63200000000001</v>
      </c>
      <c r="J103" s="37"/>
      <c r="K103" s="37"/>
      <c r="L103">
        <f t="shared" si="10"/>
        <v>4</v>
      </c>
      <c r="M103">
        <f t="shared" si="11"/>
        <v>1978</v>
      </c>
      <c r="N103">
        <f t="shared" si="12"/>
        <v>130.316</v>
      </c>
      <c r="O103" t="str">
        <f t="shared" si="13"/>
        <v/>
      </c>
      <c r="P103" t="str">
        <f t="shared" si="14"/>
        <v>4_1978</v>
      </c>
    </row>
    <row r="104" spans="1:16" s="29" customFormat="1">
      <c r="A104" s="35">
        <v>28592</v>
      </c>
      <c r="B104"/>
      <c r="C104"/>
      <c r="D104"/>
      <c r="E104"/>
      <c r="F104"/>
      <c r="G104"/>
      <c r="H104" s="38">
        <v>130</v>
      </c>
      <c r="I104" s="38">
        <v>130.64699999999999</v>
      </c>
      <c r="J104" s="37"/>
      <c r="K104" s="37"/>
      <c r="L104">
        <f t="shared" si="10"/>
        <v>4</v>
      </c>
      <c r="M104">
        <f t="shared" si="11"/>
        <v>1978</v>
      </c>
      <c r="N104">
        <f t="shared" si="12"/>
        <v>130.3235</v>
      </c>
      <c r="O104" t="str">
        <f t="shared" si="13"/>
        <v/>
      </c>
      <c r="P104" t="str">
        <f t="shared" si="14"/>
        <v>4_1978</v>
      </c>
    </row>
    <row r="105" spans="1:16" s="29" customFormat="1">
      <c r="A105" s="35">
        <v>28593</v>
      </c>
      <c r="B105"/>
      <c r="C105"/>
      <c r="D105"/>
      <c r="E105"/>
      <c r="F105"/>
      <c r="G105"/>
      <c r="H105" s="38">
        <v>129.99799999999999</v>
      </c>
      <c r="I105" s="38">
        <v>130.63800000000001</v>
      </c>
      <c r="J105" s="37"/>
      <c r="K105" s="37"/>
      <c r="L105">
        <f t="shared" si="10"/>
        <v>4</v>
      </c>
      <c r="M105">
        <f t="shared" si="11"/>
        <v>1978</v>
      </c>
      <c r="N105">
        <f t="shared" si="12"/>
        <v>130.31799999999998</v>
      </c>
      <c r="O105" t="str">
        <f t="shared" si="13"/>
        <v/>
      </c>
      <c r="P105" t="str">
        <f t="shared" si="14"/>
        <v>4_1978</v>
      </c>
    </row>
    <row r="106" spans="1:16" s="29" customFormat="1">
      <c r="A106" s="35">
        <v>28594</v>
      </c>
      <c r="B106"/>
      <c r="C106"/>
      <c r="D106"/>
      <c r="E106"/>
      <c r="F106"/>
      <c r="G106"/>
      <c r="H106" s="38">
        <v>130</v>
      </c>
      <c r="I106" s="38">
        <v>130.63399999999999</v>
      </c>
      <c r="J106" s="37"/>
      <c r="K106" s="37"/>
      <c r="L106">
        <f t="shared" si="10"/>
        <v>4</v>
      </c>
      <c r="M106">
        <f t="shared" si="11"/>
        <v>1978</v>
      </c>
      <c r="N106">
        <f t="shared" si="12"/>
        <v>130.31700000000001</v>
      </c>
      <c r="O106" t="str">
        <f t="shared" si="13"/>
        <v/>
      </c>
      <c r="P106" t="str">
        <f t="shared" si="14"/>
        <v>4_1978</v>
      </c>
    </row>
    <row r="107" spans="1:16" s="29" customFormat="1">
      <c r="A107" s="35">
        <v>28595</v>
      </c>
      <c r="B107"/>
      <c r="C107"/>
      <c r="D107"/>
      <c r="E107"/>
      <c r="F107"/>
      <c r="G107"/>
      <c r="H107" s="39"/>
      <c r="I107" s="39"/>
      <c r="J107" s="37"/>
      <c r="K107" s="37"/>
      <c r="L107">
        <f t="shared" si="10"/>
        <v>4</v>
      </c>
      <c r="M107">
        <f t="shared" si="11"/>
        <v>1978</v>
      </c>
      <c r="N107" t="str">
        <f t="shared" si="12"/>
        <v/>
      </c>
      <c r="O107" t="str">
        <f t="shared" si="13"/>
        <v/>
      </c>
      <c r="P107" t="str">
        <f t="shared" si="14"/>
        <v>4_1978</v>
      </c>
    </row>
    <row r="108" spans="1:16" s="29" customFormat="1">
      <c r="A108" s="35">
        <v>28596</v>
      </c>
      <c r="B108"/>
      <c r="C108"/>
      <c r="D108"/>
      <c r="E108"/>
      <c r="F108"/>
      <c r="G108"/>
      <c r="H108" s="39"/>
      <c r="I108" s="39"/>
      <c r="J108" s="37"/>
      <c r="K108" s="37"/>
      <c r="L108">
        <f t="shared" si="10"/>
        <v>4</v>
      </c>
      <c r="M108">
        <f t="shared" si="11"/>
        <v>1978</v>
      </c>
      <c r="N108" t="str">
        <f t="shared" si="12"/>
        <v/>
      </c>
      <c r="O108" t="str">
        <f t="shared" si="13"/>
        <v/>
      </c>
      <c r="P108" t="str">
        <f t="shared" si="14"/>
        <v>4_1978</v>
      </c>
    </row>
    <row r="109" spans="1:16" s="29" customFormat="1">
      <c r="A109" s="35">
        <v>28597</v>
      </c>
      <c r="B109"/>
      <c r="C109"/>
      <c r="D109"/>
      <c r="E109"/>
      <c r="F109"/>
      <c r="G109"/>
      <c r="H109" s="38">
        <v>129.99799999999999</v>
      </c>
      <c r="I109" s="38">
        <v>130.648</v>
      </c>
      <c r="J109" s="37"/>
      <c r="K109" s="37"/>
      <c r="L109">
        <f t="shared" si="10"/>
        <v>4</v>
      </c>
      <c r="M109">
        <f t="shared" si="11"/>
        <v>1978</v>
      </c>
      <c r="N109">
        <f t="shared" si="12"/>
        <v>130.32299999999998</v>
      </c>
      <c r="O109" t="str">
        <f t="shared" si="13"/>
        <v/>
      </c>
      <c r="P109" t="str">
        <f t="shared" si="14"/>
        <v>4_1978</v>
      </c>
    </row>
    <row r="110" spans="1:16" s="29" customFormat="1">
      <c r="A110" s="35">
        <v>28598</v>
      </c>
      <c r="B110"/>
      <c r="C110"/>
      <c r="D110"/>
      <c r="E110"/>
      <c r="F110"/>
      <c r="G110"/>
      <c r="H110" s="38">
        <v>129.999</v>
      </c>
      <c r="I110" s="38">
        <v>130.64099999999999</v>
      </c>
      <c r="J110" s="37"/>
      <c r="K110" s="37"/>
      <c r="L110">
        <f t="shared" si="10"/>
        <v>4</v>
      </c>
      <c r="M110">
        <f t="shared" si="11"/>
        <v>1978</v>
      </c>
      <c r="N110">
        <f t="shared" si="12"/>
        <v>130.32</v>
      </c>
      <c r="O110" t="str">
        <f t="shared" si="13"/>
        <v/>
      </c>
      <c r="P110" t="str">
        <f t="shared" si="14"/>
        <v>4_1978</v>
      </c>
    </row>
    <row r="111" spans="1:16" s="29" customFormat="1">
      <c r="A111" s="35">
        <v>28599</v>
      </c>
      <c r="B111"/>
      <c r="C111"/>
      <c r="D111"/>
      <c r="E111"/>
      <c r="F111"/>
      <c r="G111"/>
      <c r="H111" s="38">
        <v>129.999</v>
      </c>
      <c r="I111" s="38">
        <v>130.63800000000001</v>
      </c>
      <c r="J111" s="37"/>
      <c r="K111" s="37"/>
      <c r="L111">
        <f t="shared" si="10"/>
        <v>4</v>
      </c>
      <c r="M111">
        <f t="shared" si="11"/>
        <v>1978</v>
      </c>
      <c r="N111">
        <f t="shared" si="12"/>
        <v>130.3185</v>
      </c>
      <c r="O111" t="str">
        <f t="shared" si="13"/>
        <v/>
      </c>
      <c r="P111" t="str">
        <f t="shared" si="14"/>
        <v>4_1978</v>
      </c>
    </row>
    <row r="112" spans="1:16" s="29" customFormat="1">
      <c r="A112" s="35">
        <v>28600</v>
      </c>
      <c r="B112"/>
      <c r="C112"/>
      <c r="D112"/>
      <c r="E112"/>
      <c r="F112"/>
      <c r="G112"/>
      <c r="H112" s="38">
        <v>129.999</v>
      </c>
      <c r="I112" s="38">
        <v>130.64099999999999</v>
      </c>
      <c r="J112" s="37"/>
      <c r="K112" s="37"/>
      <c r="L112">
        <f t="shared" si="10"/>
        <v>4</v>
      </c>
      <c r="M112">
        <f t="shared" si="11"/>
        <v>1978</v>
      </c>
      <c r="N112">
        <f t="shared" si="12"/>
        <v>130.32</v>
      </c>
      <c r="O112" t="str">
        <f t="shared" si="13"/>
        <v/>
      </c>
      <c r="P112" t="str">
        <f t="shared" si="14"/>
        <v>4_1978</v>
      </c>
    </row>
    <row r="113" spans="1:16">
      <c r="A113" s="35">
        <v>28601</v>
      </c>
      <c r="H113" s="38">
        <v>130</v>
      </c>
      <c r="I113" s="38">
        <v>130.63999999999999</v>
      </c>
      <c r="J113" s="37"/>
      <c r="K113" s="37"/>
      <c r="L113">
        <f t="shared" si="10"/>
        <v>4</v>
      </c>
      <c r="M113">
        <f t="shared" si="11"/>
        <v>1978</v>
      </c>
      <c r="N113">
        <f t="shared" si="12"/>
        <v>130.32</v>
      </c>
      <c r="O113" t="str">
        <f t="shared" si="13"/>
        <v/>
      </c>
      <c r="P113" t="str">
        <f t="shared" si="14"/>
        <v>4_1978</v>
      </c>
    </row>
    <row r="114" spans="1:16">
      <c r="A114" s="35">
        <v>28602</v>
      </c>
      <c r="H114" s="39"/>
      <c r="I114" s="39"/>
      <c r="J114" s="37"/>
      <c r="K114" s="37"/>
      <c r="L114">
        <f t="shared" si="10"/>
        <v>4</v>
      </c>
      <c r="M114">
        <f t="shared" si="11"/>
        <v>1978</v>
      </c>
      <c r="N114" t="str">
        <f t="shared" si="12"/>
        <v/>
      </c>
      <c r="O114" t="str">
        <f t="shared" si="13"/>
        <v/>
      </c>
      <c r="P114" t="str">
        <f t="shared" si="14"/>
        <v>4_1978</v>
      </c>
    </row>
    <row r="115" spans="1:16">
      <c r="A115" s="35">
        <v>28603</v>
      </c>
      <c r="H115" s="39"/>
      <c r="I115" s="39"/>
      <c r="J115" s="37"/>
      <c r="K115" s="37"/>
      <c r="L115">
        <f t="shared" si="10"/>
        <v>4</v>
      </c>
      <c r="M115">
        <f t="shared" si="11"/>
        <v>1978</v>
      </c>
      <c r="N115" t="str">
        <f t="shared" si="12"/>
        <v/>
      </c>
      <c r="O115" t="str">
        <f t="shared" si="13"/>
        <v/>
      </c>
      <c r="P115" t="str">
        <f t="shared" si="14"/>
        <v>4_1978</v>
      </c>
    </row>
    <row r="116" spans="1:16">
      <c r="A116" s="35">
        <v>28604</v>
      </c>
      <c r="H116" s="38">
        <v>129.999</v>
      </c>
      <c r="I116" s="38">
        <v>130.648</v>
      </c>
      <c r="J116" s="37"/>
      <c r="K116" s="37"/>
      <c r="L116">
        <f t="shared" si="10"/>
        <v>4</v>
      </c>
      <c r="M116">
        <f t="shared" si="11"/>
        <v>1978</v>
      </c>
      <c r="N116">
        <f t="shared" si="12"/>
        <v>130.3235</v>
      </c>
      <c r="O116" t="str">
        <f t="shared" si="13"/>
        <v/>
      </c>
      <c r="P116" t="str">
        <f t="shared" si="14"/>
        <v>4_1978</v>
      </c>
    </row>
    <row r="117" spans="1:16">
      <c r="A117" s="35">
        <v>28605</v>
      </c>
      <c r="H117" s="38">
        <v>130</v>
      </c>
      <c r="I117" s="38">
        <v>130.63900000000001</v>
      </c>
      <c r="J117" s="37"/>
      <c r="K117" s="37"/>
      <c r="L117">
        <f t="shared" si="10"/>
        <v>4</v>
      </c>
      <c r="M117">
        <f t="shared" si="11"/>
        <v>1978</v>
      </c>
      <c r="N117">
        <f t="shared" si="12"/>
        <v>130.31950000000001</v>
      </c>
      <c r="O117" t="str">
        <f t="shared" si="13"/>
        <v/>
      </c>
      <c r="P117" t="str">
        <f t="shared" si="14"/>
        <v>4_1978</v>
      </c>
    </row>
    <row r="118" spans="1:16">
      <c r="A118" s="35">
        <v>28606</v>
      </c>
      <c r="H118" s="38">
        <v>130</v>
      </c>
      <c r="I118" s="38">
        <v>130.649</v>
      </c>
      <c r="J118" s="37"/>
      <c r="K118" s="37"/>
      <c r="L118">
        <f t="shared" si="10"/>
        <v>4</v>
      </c>
      <c r="M118">
        <f t="shared" si="11"/>
        <v>1978</v>
      </c>
      <c r="N118">
        <f t="shared" si="12"/>
        <v>130.3245</v>
      </c>
      <c r="O118" t="str">
        <f t="shared" si="13"/>
        <v/>
      </c>
      <c r="P118" t="str">
        <f t="shared" si="14"/>
        <v>4_1978</v>
      </c>
    </row>
    <row r="119" spans="1:16">
      <c r="A119" s="35">
        <v>28607</v>
      </c>
      <c r="H119" s="38">
        <v>130</v>
      </c>
      <c r="I119" s="38">
        <v>130.649</v>
      </c>
      <c r="J119" s="37"/>
      <c r="K119" s="37"/>
      <c r="L119">
        <f t="shared" si="10"/>
        <v>4</v>
      </c>
      <c r="M119">
        <f t="shared" si="11"/>
        <v>1978</v>
      </c>
      <c r="N119">
        <f t="shared" si="12"/>
        <v>130.3245</v>
      </c>
      <c r="O119" t="str">
        <f t="shared" si="13"/>
        <v/>
      </c>
      <c r="P119" t="str">
        <f t="shared" si="14"/>
        <v>4_1978</v>
      </c>
    </row>
    <row r="120" spans="1:16">
      <c r="A120" s="35">
        <v>28608</v>
      </c>
      <c r="H120" s="38">
        <v>129.999</v>
      </c>
      <c r="I120" s="38">
        <v>130.64500000000001</v>
      </c>
      <c r="J120" s="37"/>
      <c r="K120" s="37"/>
      <c r="L120">
        <f t="shared" si="10"/>
        <v>4</v>
      </c>
      <c r="M120">
        <f t="shared" si="11"/>
        <v>1978</v>
      </c>
      <c r="N120">
        <f t="shared" si="12"/>
        <v>130.322</v>
      </c>
      <c r="O120" t="str">
        <f t="shared" si="13"/>
        <v/>
      </c>
      <c r="P120" t="str">
        <f t="shared" si="14"/>
        <v>4_1978</v>
      </c>
    </row>
    <row r="121" spans="1:16">
      <c r="A121" s="35">
        <v>28609</v>
      </c>
      <c r="H121" s="39"/>
      <c r="I121" s="39"/>
      <c r="J121" s="37"/>
      <c r="K121" s="37"/>
      <c r="L121">
        <f t="shared" si="10"/>
        <v>4</v>
      </c>
      <c r="M121">
        <f t="shared" si="11"/>
        <v>1978</v>
      </c>
      <c r="N121" t="str">
        <f t="shared" si="12"/>
        <v/>
      </c>
      <c r="O121" t="str">
        <f t="shared" si="13"/>
        <v/>
      </c>
      <c r="P121" t="str">
        <f t="shared" si="14"/>
        <v>4_1978</v>
      </c>
    </row>
    <row r="122" spans="1:16">
      <c r="A122" s="35">
        <v>28610</v>
      </c>
      <c r="H122" s="39"/>
      <c r="I122" s="39"/>
      <c r="J122" s="37"/>
      <c r="K122" s="37"/>
      <c r="L122">
        <f t="shared" si="10"/>
        <v>4</v>
      </c>
      <c r="M122">
        <f t="shared" si="11"/>
        <v>1978</v>
      </c>
      <c r="N122" t="str">
        <f t="shared" si="12"/>
        <v/>
      </c>
      <c r="O122" t="str">
        <f t="shared" si="13"/>
        <v/>
      </c>
      <c r="P122" t="str">
        <f t="shared" si="14"/>
        <v>4_1978</v>
      </c>
    </row>
    <row r="123" spans="1:16">
      <c r="A123" s="35">
        <v>28611</v>
      </c>
      <c r="H123" s="39"/>
      <c r="I123" s="39"/>
      <c r="J123" s="37"/>
      <c r="K123" s="37"/>
      <c r="L123">
        <f t="shared" si="10"/>
        <v>5</v>
      </c>
      <c r="M123">
        <f t="shared" si="11"/>
        <v>1978</v>
      </c>
      <c r="N123" t="str">
        <f t="shared" si="12"/>
        <v/>
      </c>
      <c r="O123" t="str">
        <f t="shared" si="13"/>
        <v/>
      </c>
      <c r="P123" t="str">
        <f t="shared" si="14"/>
        <v>5_1978</v>
      </c>
    </row>
    <row r="124" spans="1:16">
      <c r="A124" s="35">
        <v>28612</v>
      </c>
      <c r="H124" s="38">
        <v>129.99799999999999</v>
      </c>
      <c r="I124" s="38">
        <v>130.64699999999999</v>
      </c>
      <c r="J124" s="37"/>
      <c r="K124" s="37"/>
      <c r="L124">
        <f t="shared" si="10"/>
        <v>5</v>
      </c>
      <c r="M124">
        <f t="shared" si="11"/>
        <v>1978</v>
      </c>
      <c r="N124">
        <f t="shared" si="12"/>
        <v>130.32249999999999</v>
      </c>
      <c r="O124" t="str">
        <f t="shared" si="13"/>
        <v/>
      </c>
      <c r="P124" t="str">
        <f t="shared" si="14"/>
        <v>5_1978</v>
      </c>
    </row>
    <row r="125" spans="1:16">
      <c r="A125" s="35">
        <v>28613</v>
      </c>
      <c r="H125" s="38">
        <v>130</v>
      </c>
      <c r="I125" s="38">
        <v>130.64099999999999</v>
      </c>
      <c r="J125" s="37"/>
      <c r="K125" s="37"/>
      <c r="L125">
        <f t="shared" si="10"/>
        <v>5</v>
      </c>
      <c r="M125">
        <f t="shared" si="11"/>
        <v>1978</v>
      </c>
      <c r="N125">
        <f t="shared" si="12"/>
        <v>130.32049999999998</v>
      </c>
      <c r="O125" t="str">
        <f t="shared" si="13"/>
        <v/>
      </c>
      <c r="P125" t="str">
        <f t="shared" si="14"/>
        <v>5_1978</v>
      </c>
    </row>
    <row r="126" spans="1:16">
      <c r="A126" s="35">
        <v>28614</v>
      </c>
      <c r="H126" s="38">
        <v>130</v>
      </c>
      <c r="I126" s="38">
        <v>130.64699999999999</v>
      </c>
      <c r="J126" s="37"/>
      <c r="K126" s="37"/>
      <c r="L126">
        <f t="shared" si="10"/>
        <v>5</v>
      </c>
      <c r="M126">
        <f t="shared" si="11"/>
        <v>1978</v>
      </c>
      <c r="N126">
        <f t="shared" si="12"/>
        <v>130.3235</v>
      </c>
      <c r="O126" t="str">
        <f t="shared" si="13"/>
        <v/>
      </c>
      <c r="P126" t="str">
        <f t="shared" si="14"/>
        <v>5_1978</v>
      </c>
    </row>
    <row r="127" spans="1:16">
      <c r="A127" s="35">
        <v>28615</v>
      </c>
      <c r="H127" s="38">
        <v>130</v>
      </c>
      <c r="I127" s="38">
        <v>130.64599999999999</v>
      </c>
      <c r="J127" s="37"/>
      <c r="K127" s="37"/>
      <c r="L127">
        <f t="shared" si="10"/>
        <v>5</v>
      </c>
      <c r="M127">
        <f t="shared" si="11"/>
        <v>1978</v>
      </c>
      <c r="N127">
        <f t="shared" si="12"/>
        <v>130.32299999999998</v>
      </c>
      <c r="O127" t="str">
        <f t="shared" si="13"/>
        <v/>
      </c>
      <c r="P127" t="str">
        <f t="shared" si="14"/>
        <v>5_1978</v>
      </c>
    </row>
    <row r="128" spans="1:16">
      <c r="A128" s="35">
        <v>28616</v>
      </c>
      <c r="H128" s="39"/>
      <c r="I128" s="39"/>
      <c r="J128" s="37"/>
      <c r="K128" s="37"/>
      <c r="L128">
        <f t="shared" si="10"/>
        <v>5</v>
      </c>
      <c r="M128">
        <f t="shared" si="11"/>
        <v>1978</v>
      </c>
      <c r="N128" t="str">
        <f t="shared" si="12"/>
        <v/>
      </c>
      <c r="O128" t="str">
        <f t="shared" si="13"/>
        <v/>
      </c>
      <c r="P128" t="str">
        <f t="shared" si="14"/>
        <v>5_1978</v>
      </c>
    </row>
    <row r="129" spans="1:16">
      <c r="A129" s="35">
        <v>28617</v>
      </c>
      <c r="H129" s="39"/>
      <c r="I129" s="39"/>
      <c r="J129" s="37"/>
      <c r="K129" s="37"/>
      <c r="L129">
        <f t="shared" si="10"/>
        <v>5</v>
      </c>
      <c r="M129">
        <f t="shared" si="11"/>
        <v>1978</v>
      </c>
      <c r="N129" t="str">
        <f t="shared" si="12"/>
        <v/>
      </c>
      <c r="O129" t="str">
        <f t="shared" si="13"/>
        <v/>
      </c>
      <c r="P129" t="str">
        <f t="shared" si="14"/>
        <v>5_1978</v>
      </c>
    </row>
    <row r="130" spans="1:16">
      <c r="A130" s="35">
        <v>28618</v>
      </c>
      <c r="H130" s="38">
        <v>130</v>
      </c>
      <c r="I130" s="38">
        <v>130.649</v>
      </c>
      <c r="J130" s="37"/>
      <c r="K130" s="37"/>
      <c r="L130">
        <f t="shared" si="10"/>
        <v>5</v>
      </c>
      <c r="M130">
        <f t="shared" si="11"/>
        <v>1978</v>
      </c>
      <c r="N130">
        <f t="shared" si="12"/>
        <v>130.3245</v>
      </c>
      <c r="O130" t="str">
        <f t="shared" si="13"/>
        <v/>
      </c>
      <c r="P130" t="str">
        <f t="shared" si="14"/>
        <v>5_1978</v>
      </c>
    </row>
    <row r="131" spans="1:16">
      <c r="A131" s="35">
        <v>28619</v>
      </c>
      <c r="H131" s="38">
        <v>130</v>
      </c>
      <c r="I131" s="38">
        <v>130.64099999999999</v>
      </c>
      <c r="J131" s="37"/>
      <c r="K131" s="37"/>
      <c r="L131">
        <f t="shared" si="10"/>
        <v>5</v>
      </c>
      <c r="M131">
        <f t="shared" si="11"/>
        <v>1978</v>
      </c>
      <c r="N131">
        <f t="shared" si="12"/>
        <v>130.32049999999998</v>
      </c>
      <c r="O131" t="str">
        <f t="shared" si="13"/>
        <v/>
      </c>
      <c r="P131" t="str">
        <f t="shared" si="14"/>
        <v>5_1978</v>
      </c>
    </row>
    <row r="132" spans="1:16">
      <c r="A132" s="35">
        <v>28620</v>
      </c>
      <c r="H132" s="38">
        <v>139.739</v>
      </c>
      <c r="I132" s="38">
        <v>140.40899999999999</v>
      </c>
      <c r="J132" s="37"/>
      <c r="K132" s="37"/>
      <c r="L132">
        <f t="shared" ref="L132:L195" si="15">+MONTH(A132)</f>
        <v>5</v>
      </c>
      <c r="M132">
        <f t="shared" ref="M132:M195" si="16">+YEAR(A132)</f>
        <v>1978</v>
      </c>
      <c r="N132">
        <f t="shared" ref="N132:N195" si="17">+IF(H132="","",AVERAGE(H132:I132))</f>
        <v>140.07400000000001</v>
      </c>
      <c r="O132" t="str">
        <f t="shared" ref="O132:O195" si="18">+IF(J132="","",AVERAGE(J132:K132))</f>
        <v/>
      </c>
      <c r="P132" t="str">
        <f t="shared" ref="P132:P195" si="19">+L132&amp;"_"&amp;M132</f>
        <v>5_1978</v>
      </c>
    </row>
    <row r="133" spans="1:16">
      <c r="A133" s="35">
        <v>28621</v>
      </c>
      <c r="H133" s="38">
        <v>139.55799999999999</v>
      </c>
      <c r="I133" s="38">
        <v>140.303</v>
      </c>
      <c r="J133" s="37"/>
      <c r="K133" s="37"/>
      <c r="L133">
        <f t="shared" si="15"/>
        <v>5</v>
      </c>
      <c r="M133">
        <f t="shared" si="16"/>
        <v>1978</v>
      </c>
      <c r="N133">
        <f t="shared" si="17"/>
        <v>139.93049999999999</v>
      </c>
      <c r="O133" t="str">
        <f t="shared" si="18"/>
        <v/>
      </c>
      <c r="P133" t="str">
        <f t="shared" si="19"/>
        <v>5_1978</v>
      </c>
    </row>
    <row r="134" spans="1:16">
      <c r="A134" s="35">
        <v>28622</v>
      </c>
      <c r="H134" s="38">
        <v>139.994</v>
      </c>
      <c r="I134" s="38">
        <v>140.69900000000001</v>
      </c>
      <c r="J134" s="37"/>
      <c r="K134" s="37"/>
      <c r="L134">
        <f t="shared" si="15"/>
        <v>5</v>
      </c>
      <c r="M134">
        <f t="shared" si="16"/>
        <v>1978</v>
      </c>
      <c r="N134">
        <f t="shared" si="17"/>
        <v>140.34649999999999</v>
      </c>
      <c r="O134" t="str">
        <f t="shared" si="18"/>
        <v/>
      </c>
      <c r="P134" t="str">
        <f t="shared" si="19"/>
        <v>5_1978</v>
      </c>
    </row>
    <row r="135" spans="1:16">
      <c r="A135" s="35">
        <v>28623</v>
      </c>
      <c r="H135" s="39"/>
      <c r="I135" s="39"/>
      <c r="J135" s="37"/>
      <c r="K135" s="37"/>
      <c r="L135">
        <f t="shared" si="15"/>
        <v>5</v>
      </c>
      <c r="M135">
        <f t="shared" si="16"/>
        <v>1978</v>
      </c>
      <c r="N135" t="str">
        <f t="shared" si="17"/>
        <v/>
      </c>
      <c r="O135" t="str">
        <f t="shared" si="18"/>
        <v/>
      </c>
      <c r="P135" t="str">
        <f t="shared" si="19"/>
        <v>5_1978</v>
      </c>
    </row>
    <row r="136" spans="1:16">
      <c r="A136" s="35">
        <v>28624</v>
      </c>
      <c r="H136" s="39"/>
      <c r="I136" s="39"/>
      <c r="J136" s="37"/>
      <c r="K136" s="37"/>
      <c r="L136">
        <f t="shared" si="15"/>
        <v>5</v>
      </c>
      <c r="M136">
        <f t="shared" si="16"/>
        <v>1978</v>
      </c>
      <c r="N136" t="str">
        <f t="shared" si="17"/>
        <v/>
      </c>
      <c r="O136" t="str">
        <f t="shared" si="18"/>
        <v/>
      </c>
      <c r="P136" t="str">
        <f t="shared" si="19"/>
        <v>5_1978</v>
      </c>
    </row>
    <row r="137" spans="1:16">
      <c r="A137" s="35">
        <v>28625</v>
      </c>
      <c r="H137" s="38">
        <v>146.059</v>
      </c>
      <c r="I137" s="38">
        <v>146.78200000000001</v>
      </c>
      <c r="J137" s="37"/>
      <c r="K137" s="37"/>
      <c r="L137">
        <f t="shared" si="15"/>
        <v>5</v>
      </c>
      <c r="M137">
        <f t="shared" si="16"/>
        <v>1978</v>
      </c>
      <c r="N137">
        <f t="shared" si="17"/>
        <v>146.4205</v>
      </c>
      <c r="O137" t="str">
        <f t="shared" si="18"/>
        <v/>
      </c>
      <c r="P137" t="str">
        <f t="shared" si="19"/>
        <v>5_1978</v>
      </c>
    </row>
    <row r="138" spans="1:16">
      <c r="A138" s="35">
        <v>28626</v>
      </c>
      <c r="H138" s="38">
        <v>149.499</v>
      </c>
      <c r="I138" s="38">
        <v>150.24600000000001</v>
      </c>
      <c r="J138" s="37"/>
      <c r="K138" s="37"/>
      <c r="L138">
        <f t="shared" si="15"/>
        <v>5</v>
      </c>
      <c r="M138">
        <f t="shared" si="16"/>
        <v>1978</v>
      </c>
      <c r="N138">
        <f t="shared" si="17"/>
        <v>149.8725</v>
      </c>
      <c r="O138" t="str">
        <f t="shared" si="18"/>
        <v/>
      </c>
      <c r="P138" t="str">
        <f t="shared" si="19"/>
        <v>5_1978</v>
      </c>
    </row>
    <row r="139" spans="1:16">
      <c r="A139" s="35">
        <v>28627</v>
      </c>
      <c r="H139" s="38">
        <v>149.571</v>
      </c>
      <c r="I139" s="38">
        <v>150.351</v>
      </c>
      <c r="J139" s="37"/>
      <c r="K139" s="37"/>
      <c r="L139">
        <f t="shared" si="15"/>
        <v>5</v>
      </c>
      <c r="M139">
        <f t="shared" si="16"/>
        <v>1978</v>
      </c>
      <c r="N139">
        <f t="shared" si="17"/>
        <v>149.96100000000001</v>
      </c>
      <c r="O139" t="str">
        <f t="shared" si="18"/>
        <v/>
      </c>
      <c r="P139" t="str">
        <f t="shared" si="19"/>
        <v>5_1978</v>
      </c>
    </row>
    <row r="140" spans="1:16">
      <c r="A140" s="35">
        <v>28628</v>
      </c>
      <c r="H140" s="38">
        <v>149.63300000000001</v>
      </c>
      <c r="I140" s="38">
        <v>150.37899999999999</v>
      </c>
      <c r="J140" s="37"/>
      <c r="K140" s="37"/>
      <c r="L140">
        <f t="shared" si="15"/>
        <v>5</v>
      </c>
      <c r="M140">
        <f t="shared" si="16"/>
        <v>1978</v>
      </c>
      <c r="N140">
        <f t="shared" si="17"/>
        <v>150.006</v>
      </c>
      <c r="O140" t="str">
        <f t="shared" si="18"/>
        <v/>
      </c>
      <c r="P140" t="str">
        <f t="shared" si="19"/>
        <v>5_1978</v>
      </c>
    </row>
    <row r="141" spans="1:16">
      <c r="A141" s="35">
        <v>28629</v>
      </c>
      <c r="H141" s="38">
        <v>149.649</v>
      </c>
      <c r="I141" s="38">
        <v>150.376</v>
      </c>
      <c r="J141" s="37"/>
      <c r="K141" s="37"/>
      <c r="L141">
        <f t="shared" si="15"/>
        <v>5</v>
      </c>
      <c r="M141">
        <f t="shared" si="16"/>
        <v>1978</v>
      </c>
      <c r="N141">
        <f t="shared" si="17"/>
        <v>150.01249999999999</v>
      </c>
      <c r="O141" t="str">
        <f t="shared" si="18"/>
        <v/>
      </c>
      <c r="P141" t="str">
        <f t="shared" si="19"/>
        <v>5_1978</v>
      </c>
    </row>
    <row r="142" spans="1:16">
      <c r="A142" s="35">
        <v>28630</v>
      </c>
      <c r="H142" s="39"/>
      <c r="I142" s="39"/>
      <c r="J142" s="37"/>
      <c r="K142" s="37"/>
      <c r="L142">
        <f t="shared" si="15"/>
        <v>5</v>
      </c>
      <c r="M142">
        <f t="shared" si="16"/>
        <v>1978</v>
      </c>
      <c r="N142" t="str">
        <f t="shared" si="17"/>
        <v/>
      </c>
      <c r="O142" t="str">
        <f t="shared" si="18"/>
        <v/>
      </c>
      <c r="P142" t="str">
        <f t="shared" si="19"/>
        <v>5_1978</v>
      </c>
    </row>
    <row r="143" spans="1:16">
      <c r="A143" s="35">
        <v>28631</v>
      </c>
      <c r="H143" s="39"/>
      <c r="I143" s="39"/>
      <c r="J143" s="37"/>
      <c r="K143" s="37"/>
      <c r="L143">
        <f t="shared" si="15"/>
        <v>5</v>
      </c>
      <c r="M143">
        <f t="shared" si="16"/>
        <v>1978</v>
      </c>
      <c r="N143" t="str">
        <f t="shared" si="17"/>
        <v/>
      </c>
      <c r="O143" t="str">
        <f t="shared" si="18"/>
        <v/>
      </c>
      <c r="P143" t="str">
        <f t="shared" si="19"/>
        <v>5_1978</v>
      </c>
    </row>
    <row r="144" spans="1:16">
      <c r="A144" s="35">
        <v>28632</v>
      </c>
      <c r="H144" s="39"/>
      <c r="I144" s="39"/>
      <c r="J144" s="37"/>
      <c r="K144" s="37"/>
      <c r="L144">
        <f t="shared" si="15"/>
        <v>5</v>
      </c>
      <c r="M144">
        <f t="shared" si="16"/>
        <v>1978</v>
      </c>
      <c r="N144" t="str">
        <f t="shared" si="17"/>
        <v/>
      </c>
      <c r="O144" t="str">
        <f t="shared" si="18"/>
        <v/>
      </c>
      <c r="P144" t="str">
        <f t="shared" si="19"/>
        <v>5_1978</v>
      </c>
    </row>
    <row r="145" spans="1:16">
      <c r="A145" s="35">
        <v>28633</v>
      </c>
      <c r="H145" s="39"/>
      <c r="I145" s="39"/>
      <c r="J145" s="37"/>
      <c r="K145" s="37"/>
      <c r="L145">
        <f t="shared" si="15"/>
        <v>5</v>
      </c>
      <c r="M145">
        <f t="shared" si="16"/>
        <v>1978</v>
      </c>
      <c r="N145" t="str">
        <f t="shared" si="17"/>
        <v/>
      </c>
      <c r="O145" t="str">
        <f t="shared" si="18"/>
        <v/>
      </c>
      <c r="P145" t="str">
        <f t="shared" si="19"/>
        <v>5_1978</v>
      </c>
    </row>
    <row r="146" spans="1:16">
      <c r="A146" s="35">
        <v>28634</v>
      </c>
      <c r="H146" s="38">
        <v>149.65</v>
      </c>
      <c r="I146" s="38">
        <v>150.392</v>
      </c>
      <c r="J146" s="37"/>
      <c r="K146" s="37"/>
      <c r="L146">
        <f t="shared" si="15"/>
        <v>5</v>
      </c>
      <c r="M146">
        <f t="shared" si="16"/>
        <v>1978</v>
      </c>
      <c r="N146">
        <f t="shared" si="17"/>
        <v>150.02100000000002</v>
      </c>
      <c r="O146" t="str">
        <f t="shared" si="18"/>
        <v/>
      </c>
      <c r="P146" t="str">
        <f t="shared" si="19"/>
        <v>5_1978</v>
      </c>
    </row>
    <row r="147" spans="1:16">
      <c r="A147" s="35">
        <v>28635</v>
      </c>
      <c r="H147" s="38">
        <v>149.65</v>
      </c>
      <c r="I147" s="38">
        <v>150.36600000000001</v>
      </c>
      <c r="J147" s="37"/>
      <c r="K147" s="37"/>
      <c r="L147">
        <f t="shared" si="15"/>
        <v>5</v>
      </c>
      <c r="M147">
        <f t="shared" si="16"/>
        <v>1978</v>
      </c>
      <c r="N147">
        <f t="shared" si="17"/>
        <v>150.00800000000001</v>
      </c>
      <c r="O147" t="str">
        <f t="shared" si="18"/>
        <v/>
      </c>
      <c r="P147" t="str">
        <f t="shared" si="19"/>
        <v>5_1978</v>
      </c>
    </row>
    <row r="148" spans="1:16">
      <c r="A148" s="35">
        <v>28636</v>
      </c>
      <c r="H148" s="38">
        <v>149.65</v>
      </c>
      <c r="I148" s="38">
        <v>150.37899999999999</v>
      </c>
      <c r="J148" s="37"/>
      <c r="K148" s="37"/>
      <c r="L148">
        <f t="shared" si="15"/>
        <v>5</v>
      </c>
      <c r="M148">
        <f t="shared" si="16"/>
        <v>1978</v>
      </c>
      <c r="N148">
        <f t="shared" si="17"/>
        <v>150.0145</v>
      </c>
      <c r="O148" t="str">
        <f t="shared" si="18"/>
        <v/>
      </c>
      <c r="P148" t="str">
        <f t="shared" si="19"/>
        <v>5_1978</v>
      </c>
    </row>
    <row r="149" spans="1:16">
      <c r="A149" s="35">
        <v>28637</v>
      </c>
      <c r="H149" s="39"/>
      <c r="I149" s="39"/>
      <c r="J149" s="37"/>
      <c r="K149" s="37"/>
      <c r="L149">
        <f t="shared" si="15"/>
        <v>5</v>
      </c>
      <c r="M149">
        <f t="shared" si="16"/>
        <v>1978</v>
      </c>
      <c r="N149" t="str">
        <f t="shared" si="17"/>
        <v/>
      </c>
      <c r="O149" t="str">
        <f t="shared" si="18"/>
        <v/>
      </c>
      <c r="P149" t="str">
        <f t="shared" si="19"/>
        <v>5_1978</v>
      </c>
    </row>
    <row r="150" spans="1:16">
      <c r="A150" s="35">
        <v>28638</v>
      </c>
      <c r="H150" s="39"/>
      <c r="I150" s="39"/>
      <c r="J150" s="37"/>
      <c r="K150" s="37"/>
      <c r="L150">
        <f t="shared" si="15"/>
        <v>5</v>
      </c>
      <c r="M150">
        <f t="shared" si="16"/>
        <v>1978</v>
      </c>
      <c r="N150" t="str">
        <f t="shared" si="17"/>
        <v/>
      </c>
      <c r="O150" t="str">
        <f t="shared" si="18"/>
        <v/>
      </c>
      <c r="P150" t="str">
        <f t="shared" si="19"/>
        <v>5_1978</v>
      </c>
    </row>
    <row r="151" spans="1:16">
      <c r="A151" s="35">
        <v>28639</v>
      </c>
      <c r="H151" s="38">
        <v>149.65</v>
      </c>
      <c r="I151" s="38">
        <v>150.39599999999999</v>
      </c>
      <c r="J151" s="37"/>
      <c r="K151" s="37"/>
      <c r="L151">
        <f t="shared" si="15"/>
        <v>5</v>
      </c>
      <c r="M151">
        <f t="shared" si="16"/>
        <v>1978</v>
      </c>
      <c r="N151">
        <f t="shared" si="17"/>
        <v>150.023</v>
      </c>
      <c r="O151" t="str">
        <f t="shared" si="18"/>
        <v/>
      </c>
      <c r="P151" t="str">
        <f t="shared" si="19"/>
        <v>5_1978</v>
      </c>
    </row>
    <row r="152" spans="1:16">
      <c r="A152" s="35">
        <v>28640</v>
      </c>
      <c r="H152" s="38">
        <v>150.494</v>
      </c>
      <c r="I152" s="38">
        <v>151.268</v>
      </c>
      <c r="J152" s="37"/>
      <c r="K152" s="37"/>
      <c r="L152">
        <f t="shared" si="15"/>
        <v>5</v>
      </c>
      <c r="M152">
        <f t="shared" si="16"/>
        <v>1978</v>
      </c>
      <c r="N152">
        <f t="shared" si="17"/>
        <v>150.881</v>
      </c>
      <c r="O152" t="str">
        <f t="shared" si="18"/>
        <v/>
      </c>
      <c r="P152" t="str">
        <f t="shared" si="19"/>
        <v>5_1978</v>
      </c>
    </row>
    <row r="153" spans="1:16">
      <c r="A153" s="35">
        <v>28641</v>
      </c>
      <c r="H153" s="38">
        <v>150.54300000000001</v>
      </c>
      <c r="I153" s="38">
        <v>151.262</v>
      </c>
      <c r="J153" s="37"/>
      <c r="K153" s="37"/>
      <c r="L153">
        <f t="shared" si="15"/>
        <v>5</v>
      </c>
      <c r="M153">
        <f t="shared" si="16"/>
        <v>1978</v>
      </c>
      <c r="N153">
        <f t="shared" si="17"/>
        <v>150.9025</v>
      </c>
      <c r="O153" t="str">
        <f t="shared" si="18"/>
        <v/>
      </c>
      <c r="P153" t="str">
        <f t="shared" si="19"/>
        <v>5_1978</v>
      </c>
    </row>
    <row r="154" spans="1:16">
      <c r="A154" s="35">
        <v>28642</v>
      </c>
      <c r="H154" s="38">
        <v>150.90899999999999</v>
      </c>
      <c r="I154" s="38">
        <v>151.52600000000001</v>
      </c>
      <c r="J154" s="37"/>
      <c r="K154" s="37"/>
      <c r="L154">
        <f t="shared" si="15"/>
        <v>6</v>
      </c>
      <c r="M154">
        <f t="shared" si="16"/>
        <v>1978</v>
      </c>
      <c r="N154">
        <f t="shared" si="17"/>
        <v>151.2175</v>
      </c>
      <c r="O154" t="str">
        <f t="shared" si="18"/>
        <v/>
      </c>
      <c r="P154" t="str">
        <f t="shared" si="19"/>
        <v>6_1978</v>
      </c>
    </row>
    <row r="155" spans="1:16">
      <c r="A155" s="35">
        <v>28643</v>
      </c>
      <c r="H155" s="38">
        <v>150.922</v>
      </c>
      <c r="I155" s="38">
        <v>151.64099999999999</v>
      </c>
      <c r="J155" s="37"/>
      <c r="K155" s="37"/>
      <c r="L155">
        <f t="shared" si="15"/>
        <v>6</v>
      </c>
      <c r="M155">
        <f t="shared" si="16"/>
        <v>1978</v>
      </c>
      <c r="N155">
        <f t="shared" si="17"/>
        <v>151.28149999999999</v>
      </c>
      <c r="O155" t="str">
        <f t="shared" si="18"/>
        <v/>
      </c>
      <c r="P155" t="str">
        <f t="shared" si="19"/>
        <v>6_1978</v>
      </c>
    </row>
    <row r="156" spans="1:16">
      <c r="A156" s="35">
        <v>28644</v>
      </c>
      <c r="H156" s="39"/>
      <c r="I156" s="39"/>
      <c r="J156" s="37"/>
      <c r="K156" s="37"/>
      <c r="L156">
        <f t="shared" si="15"/>
        <v>6</v>
      </c>
      <c r="M156">
        <f t="shared" si="16"/>
        <v>1978</v>
      </c>
      <c r="N156" t="str">
        <f t="shared" si="17"/>
        <v/>
      </c>
      <c r="O156" t="str">
        <f t="shared" si="18"/>
        <v/>
      </c>
      <c r="P156" t="str">
        <f t="shared" si="19"/>
        <v>6_1978</v>
      </c>
    </row>
    <row r="157" spans="1:16">
      <c r="A157" s="35">
        <v>28645</v>
      </c>
      <c r="H157" s="39"/>
      <c r="I157" s="39"/>
      <c r="J157" s="37"/>
      <c r="K157" s="37"/>
      <c r="L157">
        <f t="shared" si="15"/>
        <v>6</v>
      </c>
      <c r="M157">
        <f t="shared" si="16"/>
        <v>1978</v>
      </c>
      <c r="N157" t="str">
        <f t="shared" si="17"/>
        <v/>
      </c>
      <c r="O157" t="str">
        <f t="shared" si="18"/>
        <v/>
      </c>
      <c r="P157" t="str">
        <f t="shared" si="19"/>
        <v>6_1978</v>
      </c>
    </row>
    <row r="158" spans="1:16">
      <c r="A158" s="35">
        <v>28646</v>
      </c>
      <c r="H158" s="38">
        <v>150.922</v>
      </c>
      <c r="I158" s="38">
        <v>151.56899999999999</v>
      </c>
      <c r="J158" s="37"/>
      <c r="K158" s="37"/>
      <c r="L158">
        <f t="shared" si="15"/>
        <v>6</v>
      </c>
      <c r="M158">
        <f t="shared" si="16"/>
        <v>1978</v>
      </c>
      <c r="N158">
        <f t="shared" si="17"/>
        <v>151.24549999999999</v>
      </c>
      <c r="O158" t="str">
        <f t="shared" si="18"/>
        <v/>
      </c>
      <c r="P158" t="str">
        <f t="shared" si="19"/>
        <v>6_1978</v>
      </c>
    </row>
    <row r="159" spans="1:16">
      <c r="A159" s="35">
        <v>28647</v>
      </c>
      <c r="H159" s="38">
        <v>151.31700000000001</v>
      </c>
      <c r="I159" s="38">
        <v>152.08799999999999</v>
      </c>
      <c r="J159" s="37"/>
      <c r="K159" s="37"/>
      <c r="L159">
        <f t="shared" si="15"/>
        <v>6</v>
      </c>
      <c r="M159">
        <f t="shared" si="16"/>
        <v>1978</v>
      </c>
      <c r="N159">
        <f t="shared" si="17"/>
        <v>151.70249999999999</v>
      </c>
      <c r="O159" t="str">
        <f t="shared" si="18"/>
        <v/>
      </c>
      <c r="P159" t="str">
        <f t="shared" si="19"/>
        <v>6_1978</v>
      </c>
    </row>
    <row r="160" spans="1:16">
      <c r="A160" s="35">
        <v>28648</v>
      </c>
      <c r="H160" s="38">
        <v>151.53700000000001</v>
      </c>
      <c r="I160" s="38">
        <v>152.29599999999999</v>
      </c>
      <c r="J160" s="37"/>
      <c r="K160" s="37"/>
      <c r="L160">
        <f t="shared" si="15"/>
        <v>6</v>
      </c>
      <c r="M160">
        <f t="shared" si="16"/>
        <v>1978</v>
      </c>
      <c r="N160">
        <f t="shared" si="17"/>
        <v>151.91649999999998</v>
      </c>
      <c r="O160" t="str">
        <f t="shared" si="18"/>
        <v/>
      </c>
      <c r="P160" t="str">
        <f t="shared" si="19"/>
        <v>6_1978</v>
      </c>
    </row>
    <row r="161" spans="1:16">
      <c r="A161" s="35">
        <v>28649</v>
      </c>
      <c r="H161" s="38">
        <v>151.54300000000001</v>
      </c>
      <c r="I161" s="38">
        <v>152.29499999999999</v>
      </c>
      <c r="J161" s="37"/>
      <c r="K161" s="37"/>
      <c r="L161">
        <f t="shared" si="15"/>
        <v>6</v>
      </c>
      <c r="M161">
        <f t="shared" si="16"/>
        <v>1978</v>
      </c>
      <c r="N161">
        <f t="shared" si="17"/>
        <v>151.91899999999998</v>
      </c>
      <c r="O161" t="str">
        <f t="shared" si="18"/>
        <v/>
      </c>
      <c r="P161" t="str">
        <f t="shared" si="19"/>
        <v>6_1978</v>
      </c>
    </row>
    <row r="162" spans="1:16">
      <c r="A162" s="35">
        <v>28650</v>
      </c>
      <c r="H162" s="38">
        <v>151.77799999999999</v>
      </c>
      <c r="I162" s="38">
        <v>152.55000000000001</v>
      </c>
      <c r="J162" s="37"/>
      <c r="K162" s="37"/>
      <c r="L162">
        <f t="shared" si="15"/>
        <v>6</v>
      </c>
      <c r="M162">
        <f t="shared" si="16"/>
        <v>1978</v>
      </c>
      <c r="N162">
        <f t="shared" si="17"/>
        <v>152.16399999999999</v>
      </c>
      <c r="O162" t="str">
        <f t="shared" si="18"/>
        <v/>
      </c>
      <c r="P162" t="str">
        <f t="shared" si="19"/>
        <v>6_1978</v>
      </c>
    </row>
    <row r="163" spans="1:16">
      <c r="A163" s="35">
        <v>28651</v>
      </c>
      <c r="H163" s="39"/>
      <c r="I163" s="39"/>
      <c r="J163" s="37"/>
      <c r="K163" s="37"/>
      <c r="L163">
        <f t="shared" si="15"/>
        <v>6</v>
      </c>
      <c r="M163">
        <f t="shared" si="16"/>
        <v>1978</v>
      </c>
      <c r="N163" t="str">
        <f t="shared" si="17"/>
        <v/>
      </c>
      <c r="O163" t="str">
        <f t="shared" si="18"/>
        <v/>
      </c>
      <c r="P163" t="str">
        <f t="shared" si="19"/>
        <v>6_1978</v>
      </c>
    </row>
    <row r="164" spans="1:16">
      <c r="A164" s="35">
        <v>28652</v>
      </c>
      <c r="H164" s="39"/>
      <c r="I164" s="39"/>
      <c r="J164" s="37"/>
      <c r="K164" s="37"/>
      <c r="L164">
        <f t="shared" si="15"/>
        <v>6</v>
      </c>
      <c r="M164">
        <f t="shared" si="16"/>
        <v>1978</v>
      </c>
      <c r="N164" t="str">
        <f t="shared" si="17"/>
        <v/>
      </c>
      <c r="O164" t="str">
        <f t="shared" si="18"/>
        <v/>
      </c>
      <c r="P164" t="str">
        <f t="shared" si="19"/>
        <v>6_1978</v>
      </c>
    </row>
    <row r="165" spans="1:16">
      <c r="A165" s="35">
        <v>28653</v>
      </c>
      <c r="H165" s="38">
        <v>151.78200000000001</v>
      </c>
      <c r="I165" s="38">
        <v>152.506</v>
      </c>
      <c r="J165" s="37"/>
      <c r="K165" s="37"/>
      <c r="L165">
        <f t="shared" si="15"/>
        <v>6</v>
      </c>
      <c r="M165">
        <f t="shared" si="16"/>
        <v>1978</v>
      </c>
      <c r="N165">
        <f t="shared" si="17"/>
        <v>152.14400000000001</v>
      </c>
      <c r="O165" t="str">
        <f t="shared" si="18"/>
        <v/>
      </c>
      <c r="P165" t="str">
        <f t="shared" si="19"/>
        <v>6_1978</v>
      </c>
    </row>
    <row r="166" spans="1:16">
      <c r="A166" s="35">
        <v>28654</v>
      </c>
      <c r="H166" s="38">
        <v>152.16200000000001</v>
      </c>
      <c r="I166" s="38">
        <v>152.899</v>
      </c>
      <c r="J166" s="37"/>
      <c r="K166" s="37"/>
      <c r="L166">
        <f t="shared" si="15"/>
        <v>6</v>
      </c>
      <c r="M166">
        <f t="shared" si="16"/>
        <v>1978</v>
      </c>
      <c r="N166">
        <f t="shared" si="17"/>
        <v>152.53050000000002</v>
      </c>
      <c r="O166" t="str">
        <f t="shared" si="18"/>
        <v/>
      </c>
      <c r="P166" t="str">
        <f t="shared" si="19"/>
        <v>6_1978</v>
      </c>
    </row>
    <row r="167" spans="1:16">
      <c r="A167" s="35">
        <v>28655</v>
      </c>
      <c r="H167" s="38">
        <v>152.172</v>
      </c>
      <c r="I167" s="38">
        <v>152.92699999999999</v>
      </c>
      <c r="J167" s="37"/>
      <c r="K167" s="37"/>
      <c r="L167">
        <f t="shared" si="15"/>
        <v>6</v>
      </c>
      <c r="M167">
        <f t="shared" si="16"/>
        <v>1978</v>
      </c>
      <c r="N167">
        <f t="shared" si="17"/>
        <v>152.54949999999999</v>
      </c>
      <c r="O167" t="str">
        <f t="shared" si="18"/>
        <v/>
      </c>
      <c r="P167" t="str">
        <f t="shared" si="19"/>
        <v>6_1978</v>
      </c>
    </row>
    <row r="168" spans="1:16">
      <c r="A168" s="35">
        <v>28656</v>
      </c>
      <c r="H168" s="38">
        <v>152.38900000000001</v>
      </c>
      <c r="I168" s="38">
        <v>153.148</v>
      </c>
      <c r="J168" s="37"/>
      <c r="K168" s="37"/>
      <c r="L168">
        <f t="shared" si="15"/>
        <v>6</v>
      </c>
      <c r="M168">
        <f t="shared" si="16"/>
        <v>1978</v>
      </c>
      <c r="N168">
        <f t="shared" si="17"/>
        <v>152.76850000000002</v>
      </c>
      <c r="O168" t="str">
        <f t="shared" si="18"/>
        <v/>
      </c>
      <c r="P168" t="str">
        <f t="shared" si="19"/>
        <v>6_1978</v>
      </c>
    </row>
    <row r="169" spans="1:16">
      <c r="A169" s="35">
        <v>28657</v>
      </c>
      <c r="H169" s="38">
        <v>152.64599999999999</v>
      </c>
      <c r="I169" s="38">
        <v>153.40600000000001</v>
      </c>
      <c r="J169" s="37"/>
      <c r="K169" s="37"/>
      <c r="L169">
        <f t="shared" si="15"/>
        <v>6</v>
      </c>
      <c r="M169">
        <f t="shared" si="16"/>
        <v>1978</v>
      </c>
      <c r="N169">
        <f t="shared" si="17"/>
        <v>153.02600000000001</v>
      </c>
      <c r="O169" t="str">
        <f t="shared" si="18"/>
        <v/>
      </c>
      <c r="P169" t="str">
        <f t="shared" si="19"/>
        <v>6_1978</v>
      </c>
    </row>
    <row r="170" spans="1:16">
      <c r="A170" s="35">
        <v>28658</v>
      </c>
      <c r="H170" s="39"/>
      <c r="I170" s="39"/>
      <c r="J170" s="37"/>
      <c r="K170" s="37"/>
      <c r="L170">
        <f t="shared" si="15"/>
        <v>6</v>
      </c>
      <c r="M170">
        <f t="shared" si="16"/>
        <v>1978</v>
      </c>
      <c r="N170" t="str">
        <f t="shared" si="17"/>
        <v/>
      </c>
      <c r="O170" t="str">
        <f t="shared" si="18"/>
        <v/>
      </c>
      <c r="P170" t="str">
        <f t="shared" si="19"/>
        <v>6_1978</v>
      </c>
    </row>
    <row r="171" spans="1:16">
      <c r="A171" s="35">
        <v>28659</v>
      </c>
      <c r="H171" s="39"/>
      <c r="I171" s="39"/>
      <c r="J171" s="37"/>
      <c r="K171" s="37"/>
      <c r="L171">
        <f t="shared" si="15"/>
        <v>6</v>
      </c>
      <c r="M171">
        <f t="shared" si="16"/>
        <v>1978</v>
      </c>
      <c r="N171" t="str">
        <f t="shared" si="17"/>
        <v/>
      </c>
      <c r="O171" t="str">
        <f t="shared" si="18"/>
        <v/>
      </c>
      <c r="P171" t="str">
        <f t="shared" si="19"/>
        <v>6_1978</v>
      </c>
    </row>
    <row r="172" spans="1:16">
      <c r="A172" s="35">
        <v>28660</v>
      </c>
      <c r="H172" s="38">
        <v>152.70099999999999</v>
      </c>
      <c r="I172" s="38">
        <v>153.45699999999999</v>
      </c>
      <c r="J172" s="37"/>
      <c r="K172" s="37"/>
      <c r="L172">
        <f t="shared" si="15"/>
        <v>6</v>
      </c>
      <c r="M172">
        <f t="shared" si="16"/>
        <v>1978</v>
      </c>
      <c r="N172">
        <f t="shared" si="17"/>
        <v>153.07900000000001</v>
      </c>
      <c r="O172" t="str">
        <f t="shared" si="18"/>
        <v/>
      </c>
      <c r="P172" t="str">
        <f t="shared" si="19"/>
        <v>6_1978</v>
      </c>
    </row>
    <row r="173" spans="1:16">
      <c r="A173" s="35">
        <v>28661</v>
      </c>
      <c r="H173" s="38">
        <v>152.952</v>
      </c>
      <c r="I173" s="38">
        <v>153.70699999999999</v>
      </c>
      <c r="J173" s="37"/>
      <c r="K173" s="37"/>
      <c r="L173">
        <f t="shared" si="15"/>
        <v>6</v>
      </c>
      <c r="M173">
        <f t="shared" si="16"/>
        <v>1978</v>
      </c>
      <c r="N173">
        <f t="shared" si="17"/>
        <v>153.3295</v>
      </c>
      <c r="O173" t="str">
        <f t="shared" si="18"/>
        <v/>
      </c>
      <c r="P173" t="str">
        <f t="shared" si="19"/>
        <v>6_1978</v>
      </c>
    </row>
    <row r="174" spans="1:16">
      <c r="A174" s="35">
        <v>28662</v>
      </c>
      <c r="H174" s="38">
        <v>153.34700000000001</v>
      </c>
      <c r="I174" s="38">
        <v>154.09800000000001</v>
      </c>
      <c r="J174" s="37"/>
      <c r="K174" s="37"/>
      <c r="L174">
        <f t="shared" si="15"/>
        <v>6</v>
      </c>
      <c r="M174">
        <f t="shared" si="16"/>
        <v>1978</v>
      </c>
      <c r="N174">
        <f t="shared" si="17"/>
        <v>153.72250000000003</v>
      </c>
      <c r="O174" t="str">
        <f t="shared" si="18"/>
        <v/>
      </c>
      <c r="P174" t="str">
        <f t="shared" si="19"/>
        <v>6_1978</v>
      </c>
    </row>
    <row r="175" spans="1:16">
      <c r="A175" s="35">
        <v>28663</v>
      </c>
      <c r="H175" s="38">
        <v>153.33799999999999</v>
      </c>
      <c r="I175" s="38">
        <v>154.096</v>
      </c>
      <c r="J175" s="37"/>
      <c r="K175" s="37"/>
      <c r="L175">
        <f t="shared" si="15"/>
        <v>6</v>
      </c>
      <c r="M175">
        <f t="shared" si="16"/>
        <v>1978</v>
      </c>
      <c r="N175">
        <f t="shared" si="17"/>
        <v>153.71699999999998</v>
      </c>
      <c r="O175" t="str">
        <f t="shared" si="18"/>
        <v/>
      </c>
      <c r="P175" t="str">
        <f t="shared" si="19"/>
        <v>6_1978</v>
      </c>
    </row>
    <row r="176" spans="1:16">
      <c r="A176" s="35">
        <v>28664</v>
      </c>
      <c r="H176" s="38">
        <v>153.60300000000001</v>
      </c>
      <c r="I176" s="38">
        <v>154.33500000000001</v>
      </c>
      <c r="J176" s="37"/>
      <c r="K176" s="37"/>
      <c r="L176">
        <f t="shared" si="15"/>
        <v>6</v>
      </c>
      <c r="M176">
        <f t="shared" si="16"/>
        <v>1978</v>
      </c>
      <c r="N176">
        <f t="shared" si="17"/>
        <v>153.96899999999999</v>
      </c>
      <c r="O176" t="str">
        <f t="shared" si="18"/>
        <v/>
      </c>
      <c r="P176" t="str">
        <f t="shared" si="19"/>
        <v>6_1978</v>
      </c>
    </row>
    <row r="177" spans="1:16">
      <c r="A177" s="35">
        <v>28665</v>
      </c>
      <c r="H177" s="39"/>
      <c r="I177" s="39"/>
      <c r="J177" s="37"/>
      <c r="K177" s="37"/>
      <c r="L177">
        <f t="shared" si="15"/>
        <v>6</v>
      </c>
      <c r="M177">
        <f t="shared" si="16"/>
        <v>1978</v>
      </c>
      <c r="N177" t="str">
        <f t="shared" si="17"/>
        <v/>
      </c>
      <c r="O177" t="str">
        <f t="shared" si="18"/>
        <v/>
      </c>
      <c r="P177" t="str">
        <f t="shared" si="19"/>
        <v>6_1978</v>
      </c>
    </row>
    <row r="178" spans="1:16">
      <c r="A178" s="35">
        <v>28666</v>
      </c>
      <c r="H178" s="39"/>
      <c r="I178" s="39"/>
      <c r="J178" s="37"/>
      <c r="K178" s="37"/>
      <c r="L178">
        <f t="shared" si="15"/>
        <v>6</v>
      </c>
      <c r="M178">
        <f t="shared" si="16"/>
        <v>1978</v>
      </c>
      <c r="N178" t="str">
        <f t="shared" si="17"/>
        <v/>
      </c>
      <c r="O178" t="str">
        <f t="shared" si="18"/>
        <v/>
      </c>
      <c r="P178" t="str">
        <f t="shared" si="19"/>
        <v>6_1978</v>
      </c>
    </row>
    <row r="179" spans="1:16">
      <c r="A179" s="35">
        <v>28667</v>
      </c>
      <c r="H179" s="38">
        <v>153.6</v>
      </c>
      <c r="I179" s="38">
        <v>154.28800000000001</v>
      </c>
      <c r="J179" s="37"/>
      <c r="K179" s="37"/>
      <c r="L179">
        <f t="shared" si="15"/>
        <v>6</v>
      </c>
      <c r="M179">
        <f t="shared" si="16"/>
        <v>1978</v>
      </c>
      <c r="N179">
        <f t="shared" si="17"/>
        <v>153.94400000000002</v>
      </c>
      <c r="O179" t="str">
        <f t="shared" si="18"/>
        <v/>
      </c>
      <c r="P179" t="str">
        <f t="shared" si="19"/>
        <v>6_1978</v>
      </c>
    </row>
    <row r="180" spans="1:16">
      <c r="A180" s="35">
        <v>28668</v>
      </c>
      <c r="H180" s="38">
        <v>153.82599999999999</v>
      </c>
      <c r="I180" s="38">
        <v>154.566</v>
      </c>
      <c r="J180" s="37"/>
      <c r="K180" s="37"/>
      <c r="L180">
        <f t="shared" si="15"/>
        <v>6</v>
      </c>
      <c r="M180">
        <f t="shared" si="16"/>
        <v>1978</v>
      </c>
      <c r="N180">
        <f t="shared" si="17"/>
        <v>154.196</v>
      </c>
      <c r="O180" t="str">
        <f t="shared" si="18"/>
        <v/>
      </c>
      <c r="P180" t="str">
        <f t="shared" si="19"/>
        <v>6_1978</v>
      </c>
    </row>
    <row r="181" spans="1:16">
      <c r="A181" s="35">
        <v>28669</v>
      </c>
      <c r="H181" s="38">
        <v>154.34700000000001</v>
      </c>
      <c r="I181" s="38">
        <v>154.84700000000001</v>
      </c>
      <c r="J181" s="37"/>
      <c r="K181" s="37"/>
      <c r="L181">
        <f t="shared" si="15"/>
        <v>6</v>
      </c>
      <c r="M181">
        <f t="shared" si="16"/>
        <v>1978</v>
      </c>
      <c r="N181">
        <f t="shared" si="17"/>
        <v>154.59700000000001</v>
      </c>
      <c r="O181" t="str">
        <f t="shared" si="18"/>
        <v/>
      </c>
      <c r="P181" t="str">
        <f t="shared" si="19"/>
        <v>6_1978</v>
      </c>
    </row>
    <row r="182" spans="1:16">
      <c r="A182" s="35">
        <v>28670</v>
      </c>
      <c r="H182" s="39"/>
      <c r="I182" s="39"/>
      <c r="J182" s="37"/>
      <c r="K182" s="37"/>
      <c r="L182">
        <f t="shared" si="15"/>
        <v>6</v>
      </c>
      <c r="M182">
        <f t="shared" si="16"/>
        <v>1978</v>
      </c>
      <c r="N182" t="str">
        <f t="shared" si="17"/>
        <v/>
      </c>
      <c r="O182" t="str">
        <f t="shared" si="18"/>
        <v/>
      </c>
      <c r="P182" t="str">
        <f t="shared" si="19"/>
        <v>6_1978</v>
      </c>
    </row>
    <row r="183" spans="1:16">
      <c r="A183" s="35">
        <v>28671</v>
      </c>
      <c r="H183" s="39"/>
      <c r="I183" s="39"/>
      <c r="J183" s="37"/>
      <c r="K183" s="37"/>
      <c r="L183">
        <f t="shared" si="15"/>
        <v>6</v>
      </c>
      <c r="M183">
        <f t="shared" si="16"/>
        <v>1978</v>
      </c>
      <c r="N183" t="str">
        <f t="shared" si="17"/>
        <v/>
      </c>
      <c r="O183" t="str">
        <f t="shared" si="18"/>
        <v/>
      </c>
      <c r="P183" t="str">
        <f t="shared" si="19"/>
        <v>6_1978</v>
      </c>
    </row>
    <row r="184" spans="1:16">
      <c r="A184" s="35">
        <v>28672</v>
      </c>
      <c r="H184" s="39"/>
      <c r="I184" s="39"/>
      <c r="J184" s="37"/>
      <c r="K184" s="37"/>
      <c r="L184">
        <f t="shared" si="15"/>
        <v>7</v>
      </c>
      <c r="M184">
        <f t="shared" si="16"/>
        <v>1978</v>
      </c>
      <c r="N184" t="str">
        <f t="shared" si="17"/>
        <v/>
      </c>
      <c r="O184" t="str">
        <f t="shared" si="18"/>
        <v/>
      </c>
      <c r="P184" t="str">
        <f t="shared" si="19"/>
        <v>7_1978</v>
      </c>
    </row>
    <row r="185" spans="1:16">
      <c r="A185" s="35">
        <v>28673</v>
      </c>
      <c r="H185" s="39"/>
      <c r="I185" s="39"/>
      <c r="J185" s="37"/>
      <c r="K185" s="37"/>
      <c r="L185">
        <f t="shared" si="15"/>
        <v>7</v>
      </c>
      <c r="M185">
        <f t="shared" si="16"/>
        <v>1978</v>
      </c>
      <c r="N185" t="str">
        <f t="shared" si="17"/>
        <v/>
      </c>
      <c r="O185" t="str">
        <f t="shared" si="18"/>
        <v/>
      </c>
      <c r="P185" t="str">
        <f t="shared" si="19"/>
        <v>7_1978</v>
      </c>
    </row>
    <row r="186" spans="1:16">
      <c r="A186" s="35">
        <v>28674</v>
      </c>
      <c r="H186" s="38">
        <v>154.79599999999999</v>
      </c>
      <c r="I186" s="38">
        <v>155.53800000000001</v>
      </c>
      <c r="J186" s="37"/>
      <c r="K186" s="37"/>
      <c r="L186">
        <f t="shared" si="15"/>
        <v>7</v>
      </c>
      <c r="M186">
        <f t="shared" si="16"/>
        <v>1978</v>
      </c>
      <c r="N186">
        <f t="shared" si="17"/>
        <v>155.167</v>
      </c>
      <c r="O186" t="str">
        <f t="shared" si="18"/>
        <v/>
      </c>
      <c r="P186" t="str">
        <f t="shared" si="19"/>
        <v>7_1978</v>
      </c>
    </row>
    <row r="187" spans="1:16">
      <c r="A187" s="35">
        <v>28675</v>
      </c>
      <c r="H187" s="38">
        <v>155.30000000000001</v>
      </c>
      <c r="I187" s="38">
        <v>156.05199999999999</v>
      </c>
      <c r="J187" s="37"/>
      <c r="K187" s="37"/>
      <c r="L187">
        <f t="shared" si="15"/>
        <v>7</v>
      </c>
      <c r="M187">
        <f t="shared" si="16"/>
        <v>1978</v>
      </c>
      <c r="N187">
        <f t="shared" si="17"/>
        <v>155.67599999999999</v>
      </c>
      <c r="O187" t="str">
        <f t="shared" si="18"/>
        <v/>
      </c>
      <c r="P187" t="str">
        <f t="shared" si="19"/>
        <v>7_1978</v>
      </c>
    </row>
    <row r="188" spans="1:16">
      <c r="A188" s="35">
        <v>28676</v>
      </c>
      <c r="H188" s="38">
        <v>155.30000000000001</v>
      </c>
      <c r="I188" s="38">
        <v>156.066</v>
      </c>
      <c r="J188" s="37"/>
      <c r="K188" s="37"/>
      <c r="L188">
        <f t="shared" si="15"/>
        <v>7</v>
      </c>
      <c r="M188">
        <f t="shared" si="16"/>
        <v>1978</v>
      </c>
      <c r="N188">
        <f t="shared" si="17"/>
        <v>155.68299999999999</v>
      </c>
      <c r="O188" t="str">
        <f t="shared" si="18"/>
        <v/>
      </c>
      <c r="P188" t="str">
        <f t="shared" si="19"/>
        <v>7_1978</v>
      </c>
    </row>
    <row r="189" spans="1:16">
      <c r="A189" s="35">
        <v>28677</v>
      </c>
      <c r="H189" s="38">
        <v>155.60900000000001</v>
      </c>
      <c r="I189" s="38">
        <v>156.364</v>
      </c>
      <c r="J189" s="37"/>
      <c r="K189" s="37"/>
      <c r="L189">
        <f t="shared" si="15"/>
        <v>7</v>
      </c>
      <c r="M189">
        <f t="shared" si="16"/>
        <v>1978</v>
      </c>
      <c r="N189">
        <f t="shared" si="17"/>
        <v>155.98650000000001</v>
      </c>
      <c r="O189" t="str">
        <f t="shared" si="18"/>
        <v/>
      </c>
      <c r="P189" t="str">
        <f t="shared" si="19"/>
        <v>7_1978</v>
      </c>
    </row>
    <row r="190" spans="1:16">
      <c r="A190" s="35">
        <v>28678</v>
      </c>
      <c r="H190" s="38">
        <v>156.05699999999999</v>
      </c>
      <c r="I190" s="38">
        <v>156.721</v>
      </c>
      <c r="J190" s="37"/>
      <c r="K190" s="37"/>
      <c r="L190">
        <f t="shared" si="15"/>
        <v>7</v>
      </c>
      <c r="M190">
        <f t="shared" si="16"/>
        <v>1978</v>
      </c>
      <c r="N190">
        <f t="shared" si="17"/>
        <v>156.38900000000001</v>
      </c>
      <c r="O190" t="str">
        <f t="shared" si="18"/>
        <v/>
      </c>
      <c r="P190" t="str">
        <f t="shared" si="19"/>
        <v>7_1978</v>
      </c>
    </row>
    <row r="191" spans="1:16">
      <c r="A191" s="35">
        <v>28679</v>
      </c>
      <c r="H191" s="39"/>
      <c r="I191" s="39"/>
      <c r="J191" s="37"/>
      <c r="K191" s="37"/>
      <c r="L191">
        <f t="shared" si="15"/>
        <v>7</v>
      </c>
      <c r="M191">
        <f t="shared" si="16"/>
        <v>1978</v>
      </c>
      <c r="N191" t="str">
        <f t="shared" si="17"/>
        <v/>
      </c>
      <c r="O191" t="str">
        <f t="shared" si="18"/>
        <v/>
      </c>
      <c r="P191" t="str">
        <f t="shared" si="19"/>
        <v>7_1978</v>
      </c>
    </row>
    <row r="192" spans="1:16">
      <c r="A192" s="35">
        <v>28680</v>
      </c>
      <c r="H192" s="39"/>
      <c r="I192" s="39"/>
      <c r="J192" s="37"/>
      <c r="K192" s="37"/>
      <c r="L192">
        <f t="shared" si="15"/>
        <v>7</v>
      </c>
      <c r="M192">
        <f t="shared" si="16"/>
        <v>1978</v>
      </c>
      <c r="N192" t="str">
        <f t="shared" si="17"/>
        <v/>
      </c>
      <c r="O192" t="str">
        <f t="shared" si="18"/>
        <v/>
      </c>
      <c r="P192" t="str">
        <f t="shared" si="19"/>
        <v>7_1978</v>
      </c>
    </row>
    <row r="193" spans="1:16">
      <c r="A193" s="35">
        <v>28681</v>
      </c>
      <c r="H193" s="38">
        <v>156.10499999999999</v>
      </c>
      <c r="I193" s="38">
        <v>156.839</v>
      </c>
      <c r="J193" s="37"/>
      <c r="K193" s="37"/>
      <c r="L193">
        <f t="shared" si="15"/>
        <v>7</v>
      </c>
      <c r="M193">
        <f t="shared" si="16"/>
        <v>1978</v>
      </c>
      <c r="N193">
        <f t="shared" si="17"/>
        <v>156.47199999999998</v>
      </c>
      <c r="O193" t="str">
        <f t="shared" si="18"/>
        <v/>
      </c>
      <c r="P193" t="str">
        <f t="shared" si="19"/>
        <v>7_1978</v>
      </c>
    </row>
    <row r="194" spans="1:16">
      <c r="A194" s="35">
        <v>28682</v>
      </c>
      <c r="H194" s="38">
        <v>156.541</v>
      </c>
      <c r="I194" s="38">
        <v>157.28800000000001</v>
      </c>
      <c r="J194" s="37"/>
      <c r="K194" s="37"/>
      <c r="L194">
        <f t="shared" si="15"/>
        <v>7</v>
      </c>
      <c r="M194">
        <f t="shared" si="16"/>
        <v>1978</v>
      </c>
      <c r="N194">
        <f t="shared" si="17"/>
        <v>156.9145</v>
      </c>
      <c r="O194" t="str">
        <f t="shared" si="18"/>
        <v/>
      </c>
      <c r="P194" t="str">
        <f t="shared" si="19"/>
        <v>7_1978</v>
      </c>
    </row>
    <row r="195" spans="1:16">
      <c r="A195" s="35">
        <v>28683</v>
      </c>
      <c r="H195" s="38">
        <v>156.56399999999999</v>
      </c>
      <c r="I195" s="38">
        <v>157.27500000000001</v>
      </c>
      <c r="J195" s="37"/>
      <c r="K195" s="37"/>
      <c r="L195">
        <f t="shared" si="15"/>
        <v>7</v>
      </c>
      <c r="M195">
        <f t="shared" si="16"/>
        <v>1978</v>
      </c>
      <c r="N195">
        <f t="shared" si="17"/>
        <v>156.9195</v>
      </c>
      <c r="O195" t="str">
        <f t="shared" si="18"/>
        <v/>
      </c>
      <c r="P195" t="str">
        <f t="shared" si="19"/>
        <v>7_1978</v>
      </c>
    </row>
    <row r="196" spans="1:16">
      <c r="A196" s="35">
        <v>28684</v>
      </c>
      <c r="H196" s="38">
        <v>156.85900000000001</v>
      </c>
      <c r="I196" s="38">
        <v>157.62200000000001</v>
      </c>
      <c r="J196" s="37"/>
      <c r="K196" s="37"/>
      <c r="L196">
        <f t="shared" ref="L196:L259" si="20">+MONTH(A196)</f>
        <v>7</v>
      </c>
      <c r="M196">
        <f t="shared" ref="M196:M259" si="21">+YEAR(A196)</f>
        <v>1978</v>
      </c>
      <c r="N196">
        <f t="shared" ref="N196:N259" si="22">+IF(H196="","",AVERAGE(H196:I196))</f>
        <v>157.2405</v>
      </c>
      <c r="O196" t="str">
        <f t="shared" ref="O196:O259" si="23">+IF(J196="","",AVERAGE(J196:K196))</f>
        <v/>
      </c>
      <c r="P196" t="str">
        <f t="shared" ref="P196:P259" si="24">+L196&amp;"_"&amp;M196</f>
        <v>7_1978</v>
      </c>
    </row>
    <row r="197" spans="1:16">
      <c r="A197" s="35">
        <v>28685</v>
      </c>
      <c r="H197" s="38">
        <v>157.35599999999999</v>
      </c>
      <c r="I197" s="38">
        <v>158.12899999999999</v>
      </c>
      <c r="J197" s="37"/>
      <c r="K197" s="37"/>
      <c r="L197">
        <f t="shared" si="20"/>
        <v>7</v>
      </c>
      <c r="M197">
        <f t="shared" si="21"/>
        <v>1978</v>
      </c>
      <c r="N197">
        <f t="shared" si="22"/>
        <v>157.74250000000001</v>
      </c>
      <c r="O197" t="str">
        <f t="shared" si="23"/>
        <v/>
      </c>
      <c r="P197" t="str">
        <f t="shared" si="24"/>
        <v>7_1978</v>
      </c>
    </row>
    <row r="198" spans="1:16">
      <c r="A198" s="35">
        <v>28686</v>
      </c>
      <c r="H198" s="39"/>
      <c r="I198" s="39"/>
      <c r="J198" s="37"/>
      <c r="K198" s="37"/>
      <c r="L198">
        <f t="shared" si="20"/>
        <v>7</v>
      </c>
      <c r="M198">
        <f t="shared" si="21"/>
        <v>1978</v>
      </c>
      <c r="N198" t="str">
        <f t="shared" si="22"/>
        <v/>
      </c>
      <c r="O198" t="str">
        <f t="shared" si="23"/>
        <v/>
      </c>
      <c r="P198" t="str">
        <f t="shared" si="24"/>
        <v>7_1978</v>
      </c>
    </row>
    <row r="199" spans="1:16">
      <c r="A199" s="35">
        <v>28687</v>
      </c>
      <c r="H199" s="39"/>
      <c r="I199" s="39"/>
      <c r="J199" s="37"/>
      <c r="K199" s="37"/>
      <c r="L199">
        <f t="shared" si="20"/>
        <v>7</v>
      </c>
      <c r="M199">
        <f t="shared" si="21"/>
        <v>1978</v>
      </c>
      <c r="N199" t="str">
        <f t="shared" si="22"/>
        <v/>
      </c>
      <c r="O199" t="str">
        <f t="shared" si="23"/>
        <v/>
      </c>
      <c r="P199" t="str">
        <f t="shared" si="24"/>
        <v>7_1978</v>
      </c>
    </row>
    <row r="200" spans="1:16">
      <c r="A200" s="35">
        <v>28688</v>
      </c>
      <c r="H200" s="38">
        <v>157.369</v>
      </c>
      <c r="I200" s="38">
        <v>158.14699999999999</v>
      </c>
      <c r="J200" s="37"/>
      <c r="K200" s="37"/>
      <c r="L200">
        <f t="shared" si="20"/>
        <v>7</v>
      </c>
      <c r="M200">
        <f t="shared" si="21"/>
        <v>1978</v>
      </c>
      <c r="N200">
        <f t="shared" si="22"/>
        <v>157.75799999999998</v>
      </c>
      <c r="O200" t="str">
        <f t="shared" si="23"/>
        <v/>
      </c>
      <c r="P200" t="str">
        <f t="shared" si="24"/>
        <v>7_1978</v>
      </c>
    </row>
    <row r="201" spans="1:16">
      <c r="A201" s="35">
        <v>28689</v>
      </c>
      <c r="H201" s="38">
        <v>157.857</v>
      </c>
      <c r="I201" s="38">
        <v>158.61099999999999</v>
      </c>
      <c r="J201" s="37"/>
      <c r="K201" s="37"/>
      <c r="L201">
        <f t="shared" si="20"/>
        <v>7</v>
      </c>
      <c r="M201">
        <f t="shared" si="21"/>
        <v>1978</v>
      </c>
      <c r="N201">
        <f t="shared" si="22"/>
        <v>158.23399999999998</v>
      </c>
      <c r="O201" t="str">
        <f t="shared" si="23"/>
        <v/>
      </c>
      <c r="P201" t="str">
        <f t="shared" si="24"/>
        <v>7_1978</v>
      </c>
    </row>
    <row r="202" spans="1:16">
      <c r="A202" s="35">
        <v>28690</v>
      </c>
      <c r="H202" s="38">
        <v>158.50700000000001</v>
      </c>
      <c r="I202" s="38">
        <v>159.274</v>
      </c>
      <c r="J202" s="37"/>
      <c r="K202" s="37"/>
      <c r="L202">
        <f t="shared" si="20"/>
        <v>7</v>
      </c>
      <c r="M202">
        <f t="shared" si="21"/>
        <v>1978</v>
      </c>
      <c r="N202">
        <f t="shared" si="22"/>
        <v>158.8905</v>
      </c>
      <c r="O202" t="str">
        <f t="shared" si="23"/>
        <v/>
      </c>
      <c r="P202" t="str">
        <f t="shared" si="24"/>
        <v>7_1978</v>
      </c>
    </row>
    <row r="203" spans="1:16">
      <c r="A203" s="35">
        <v>28691</v>
      </c>
      <c r="H203" s="38">
        <v>158.50899999999999</v>
      </c>
      <c r="I203" s="38">
        <v>159.28899999999999</v>
      </c>
      <c r="J203" s="37"/>
      <c r="K203" s="37"/>
      <c r="L203">
        <f t="shared" si="20"/>
        <v>7</v>
      </c>
      <c r="M203">
        <f t="shared" si="21"/>
        <v>1978</v>
      </c>
      <c r="N203">
        <f t="shared" si="22"/>
        <v>158.899</v>
      </c>
      <c r="O203" t="str">
        <f t="shared" si="23"/>
        <v/>
      </c>
      <c r="P203" t="str">
        <f t="shared" si="24"/>
        <v>7_1978</v>
      </c>
    </row>
    <row r="204" spans="1:16">
      <c r="A204" s="35">
        <v>28692</v>
      </c>
      <c r="H204" s="38">
        <v>159.065</v>
      </c>
      <c r="I204" s="38">
        <v>159.84800000000001</v>
      </c>
      <c r="J204" s="37"/>
      <c r="K204" s="37"/>
      <c r="L204">
        <f t="shared" si="20"/>
        <v>7</v>
      </c>
      <c r="M204">
        <f t="shared" si="21"/>
        <v>1978</v>
      </c>
      <c r="N204">
        <f t="shared" si="22"/>
        <v>159.45650000000001</v>
      </c>
      <c r="O204" t="str">
        <f t="shared" si="23"/>
        <v/>
      </c>
      <c r="P204" t="str">
        <f t="shared" si="24"/>
        <v>7_1978</v>
      </c>
    </row>
    <row r="205" spans="1:16">
      <c r="A205" s="35">
        <v>28693</v>
      </c>
      <c r="H205" s="39"/>
      <c r="I205" s="39"/>
      <c r="J205" s="37"/>
      <c r="K205" s="37"/>
      <c r="L205">
        <f t="shared" si="20"/>
        <v>7</v>
      </c>
      <c r="M205">
        <f t="shared" si="21"/>
        <v>1978</v>
      </c>
      <c r="N205" t="str">
        <f t="shared" si="22"/>
        <v/>
      </c>
      <c r="O205" t="str">
        <f t="shared" si="23"/>
        <v/>
      </c>
      <c r="P205" t="str">
        <f t="shared" si="24"/>
        <v>7_1978</v>
      </c>
    </row>
    <row r="206" spans="1:16">
      <c r="A206" s="35">
        <v>28694</v>
      </c>
      <c r="H206" s="39"/>
      <c r="I206" s="39"/>
      <c r="J206" s="37"/>
      <c r="K206" s="37"/>
      <c r="L206">
        <f t="shared" si="20"/>
        <v>7</v>
      </c>
      <c r="M206">
        <f t="shared" si="21"/>
        <v>1978</v>
      </c>
      <c r="N206" t="str">
        <f t="shared" si="22"/>
        <v/>
      </c>
      <c r="O206" t="str">
        <f t="shared" si="23"/>
        <v/>
      </c>
      <c r="P206" t="str">
        <f t="shared" si="24"/>
        <v>7_1978</v>
      </c>
    </row>
    <row r="207" spans="1:16">
      <c r="A207" s="35">
        <v>28695</v>
      </c>
      <c r="H207" s="38">
        <v>159.06899999999999</v>
      </c>
      <c r="I207" s="38">
        <v>159.822</v>
      </c>
      <c r="J207" s="37"/>
      <c r="K207" s="37"/>
      <c r="L207">
        <f t="shared" si="20"/>
        <v>7</v>
      </c>
      <c r="M207">
        <f t="shared" si="21"/>
        <v>1978</v>
      </c>
      <c r="N207">
        <f t="shared" si="22"/>
        <v>159.44549999999998</v>
      </c>
      <c r="O207" t="str">
        <f t="shared" si="23"/>
        <v/>
      </c>
      <c r="P207" t="str">
        <f t="shared" si="24"/>
        <v>7_1978</v>
      </c>
    </row>
    <row r="208" spans="1:16">
      <c r="A208" s="35">
        <v>28696</v>
      </c>
      <c r="H208" s="38">
        <v>159.678</v>
      </c>
      <c r="I208" s="38">
        <v>160.44300000000001</v>
      </c>
      <c r="J208" s="37"/>
      <c r="K208" s="37"/>
      <c r="L208">
        <f t="shared" si="20"/>
        <v>7</v>
      </c>
      <c r="M208">
        <f t="shared" si="21"/>
        <v>1978</v>
      </c>
      <c r="N208">
        <f t="shared" si="22"/>
        <v>160.06049999999999</v>
      </c>
      <c r="O208" t="str">
        <f t="shared" si="23"/>
        <v/>
      </c>
      <c r="P208" t="str">
        <f t="shared" si="24"/>
        <v>7_1978</v>
      </c>
    </row>
    <row r="209" spans="1:16">
      <c r="A209" s="35">
        <v>28697</v>
      </c>
      <c r="H209" s="38">
        <v>160.26599999999999</v>
      </c>
      <c r="I209" s="38">
        <v>160.821</v>
      </c>
      <c r="J209" s="37"/>
      <c r="K209" s="37"/>
      <c r="L209">
        <f t="shared" si="20"/>
        <v>7</v>
      </c>
      <c r="M209">
        <f t="shared" si="21"/>
        <v>1978</v>
      </c>
      <c r="N209">
        <f t="shared" si="22"/>
        <v>160.54349999999999</v>
      </c>
      <c r="O209" t="str">
        <f t="shared" si="23"/>
        <v/>
      </c>
      <c r="P209" t="str">
        <f t="shared" si="24"/>
        <v>7_1978</v>
      </c>
    </row>
    <row r="210" spans="1:16">
      <c r="A210" s="35">
        <v>28698</v>
      </c>
      <c r="H210" s="38">
        <v>160.86000000000001</v>
      </c>
      <c r="I210" s="38">
        <v>161.619</v>
      </c>
      <c r="J210" s="37"/>
      <c r="K210" s="37"/>
      <c r="L210">
        <f t="shared" si="20"/>
        <v>7</v>
      </c>
      <c r="M210">
        <f t="shared" si="21"/>
        <v>1978</v>
      </c>
      <c r="N210">
        <f t="shared" si="22"/>
        <v>161.23950000000002</v>
      </c>
      <c r="O210" t="str">
        <f t="shared" si="23"/>
        <v/>
      </c>
      <c r="P210" t="str">
        <f t="shared" si="24"/>
        <v>7_1978</v>
      </c>
    </row>
    <row r="211" spans="1:16">
      <c r="A211" s="35">
        <v>28699</v>
      </c>
      <c r="H211" s="39"/>
      <c r="I211" s="39"/>
      <c r="J211" s="37"/>
      <c r="K211" s="37"/>
      <c r="L211">
        <f t="shared" si="20"/>
        <v>7</v>
      </c>
      <c r="M211">
        <f t="shared" si="21"/>
        <v>1978</v>
      </c>
      <c r="N211" t="str">
        <f t="shared" si="22"/>
        <v/>
      </c>
      <c r="O211" t="str">
        <f t="shared" si="23"/>
        <v/>
      </c>
      <c r="P211" t="str">
        <f t="shared" si="24"/>
        <v>7_1978</v>
      </c>
    </row>
    <row r="212" spans="1:16">
      <c r="A212" s="35">
        <v>28700</v>
      </c>
      <c r="H212" s="39"/>
      <c r="I212" s="39"/>
      <c r="J212" s="37"/>
      <c r="K212" s="37"/>
      <c r="L212">
        <f t="shared" si="20"/>
        <v>7</v>
      </c>
      <c r="M212">
        <f t="shared" si="21"/>
        <v>1978</v>
      </c>
      <c r="N212" t="str">
        <f t="shared" si="22"/>
        <v/>
      </c>
      <c r="O212" t="str">
        <f t="shared" si="23"/>
        <v/>
      </c>
      <c r="P212" t="str">
        <f t="shared" si="24"/>
        <v>7_1978</v>
      </c>
    </row>
    <row r="213" spans="1:16">
      <c r="A213" s="35">
        <v>28701</v>
      </c>
      <c r="H213" s="39"/>
      <c r="I213" s="39"/>
      <c r="J213" s="37"/>
      <c r="K213" s="37"/>
      <c r="L213">
        <f t="shared" si="20"/>
        <v>7</v>
      </c>
      <c r="M213">
        <f t="shared" si="21"/>
        <v>1978</v>
      </c>
      <c r="N213" t="str">
        <f t="shared" si="22"/>
        <v/>
      </c>
      <c r="O213" t="str">
        <f t="shared" si="23"/>
        <v/>
      </c>
      <c r="P213" t="str">
        <f t="shared" si="24"/>
        <v>7_1978</v>
      </c>
    </row>
    <row r="214" spans="1:16">
      <c r="A214" s="35">
        <v>28702</v>
      </c>
      <c r="H214" s="38">
        <v>161.36699999999999</v>
      </c>
      <c r="I214" s="38">
        <v>162.185</v>
      </c>
      <c r="J214" s="37"/>
      <c r="K214" s="37"/>
      <c r="L214">
        <f t="shared" si="20"/>
        <v>7</v>
      </c>
      <c r="M214">
        <f t="shared" si="21"/>
        <v>1978</v>
      </c>
      <c r="N214">
        <f t="shared" si="22"/>
        <v>161.77600000000001</v>
      </c>
      <c r="O214" t="str">
        <f t="shared" si="23"/>
        <v/>
      </c>
      <c r="P214" t="str">
        <f t="shared" si="24"/>
        <v>7_1978</v>
      </c>
    </row>
    <row r="215" spans="1:16">
      <c r="A215" s="35">
        <v>28703</v>
      </c>
      <c r="H215" s="38">
        <v>161.39599999999999</v>
      </c>
      <c r="I215" s="38">
        <v>162.101</v>
      </c>
      <c r="J215" s="37"/>
      <c r="K215" s="37"/>
      <c r="L215">
        <f t="shared" si="20"/>
        <v>8</v>
      </c>
      <c r="M215">
        <f t="shared" si="21"/>
        <v>1978</v>
      </c>
      <c r="N215">
        <f t="shared" si="22"/>
        <v>161.74849999999998</v>
      </c>
      <c r="O215" t="str">
        <f t="shared" si="23"/>
        <v/>
      </c>
      <c r="P215" t="str">
        <f t="shared" si="24"/>
        <v>8_1978</v>
      </c>
    </row>
    <row r="216" spans="1:16">
      <c r="A216" s="35">
        <v>28704</v>
      </c>
      <c r="H216" s="38">
        <v>161.887</v>
      </c>
      <c r="I216" s="38">
        <v>162.69800000000001</v>
      </c>
      <c r="J216" s="37"/>
      <c r="K216" s="37"/>
      <c r="L216">
        <f t="shared" si="20"/>
        <v>8</v>
      </c>
      <c r="M216">
        <f t="shared" si="21"/>
        <v>1978</v>
      </c>
      <c r="N216">
        <f t="shared" si="22"/>
        <v>162.29250000000002</v>
      </c>
      <c r="O216" t="str">
        <f t="shared" si="23"/>
        <v/>
      </c>
      <c r="P216" t="str">
        <f t="shared" si="24"/>
        <v>8_1978</v>
      </c>
    </row>
    <row r="217" spans="1:16">
      <c r="A217" s="35">
        <v>28705</v>
      </c>
      <c r="H217" s="38">
        <v>162.32900000000001</v>
      </c>
      <c r="I217" s="38">
        <v>163.149</v>
      </c>
      <c r="J217" s="37"/>
      <c r="K217" s="37"/>
      <c r="L217">
        <f t="shared" si="20"/>
        <v>8</v>
      </c>
      <c r="M217">
        <f t="shared" si="21"/>
        <v>1978</v>
      </c>
      <c r="N217">
        <f t="shared" si="22"/>
        <v>162.739</v>
      </c>
      <c r="O217" t="str">
        <f t="shared" si="23"/>
        <v/>
      </c>
      <c r="P217" t="str">
        <f t="shared" si="24"/>
        <v>8_1978</v>
      </c>
    </row>
    <row r="218" spans="1:16">
      <c r="A218" s="35">
        <v>28706</v>
      </c>
      <c r="H218" s="38">
        <v>162.893</v>
      </c>
      <c r="I218" s="38">
        <v>163.71</v>
      </c>
      <c r="J218" s="37"/>
      <c r="K218" s="37"/>
      <c r="L218">
        <f t="shared" si="20"/>
        <v>8</v>
      </c>
      <c r="M218">
        <f t="shared" si="21"/>
        <v>1978</v>
      </c>
      <c r="N218">
        <f t="shared" si="22"/>
        <v>163.3015</v>
      </c>
      <c r="O218" t="str">
        <f t="shared" si="23"/>
        <v/>
      </c>
      <c r="P218" t="str">
        <f t="shared" si="24"/>
        <v>8_1978</v>
      </c>
    </row>
    <row r="219" spans="1:16">
      <c r="A219" s="35">
        <v>28707</v>
      </c>
      <c r="H219" s="39"/>
      <c r="I219" s="39"/>
      <c r="J219" s="37"/>
      <c r="K219" s="37"/>
      <c r="L219">
        <f t="shared" si="20"/>
        <v>8</v>
      </c>
      <c r="M219">
        <f t="shared" si="21"/>
        <v>1978</v>
      </c>
      <c r="N219" t="str">
        <f t="shared" si="22"/>
        <v/>
      </c>
      <c r="O219" t="str">
        <f t="shared" si="23"/>
        <v/>
      </c>
      <c r="P219" t="str">
        <f t="shared" si="24"/>
        <v>8_1978</v>
      </c>
    </row>
    <row r="220" spans="1:16">
      <c r="A220" s="35">
        <v>28708</v>
      </c>
      <c r="H220" s="39"/>
      <c r="I220" s="39"/>
      <c r="J220" s="37"/>
      <c r="K220" s="37"/>
      <c r="L220">
        <f t="shared" si="20"/>
        <v>8</v>
      </c>
      <c r="M220">
        <f t="shared" si="21"/>
        <v>1978</v>
      </c>
      <c r="N220" t="str">
        <f t="shared" si="22"/>
        <v/>
      </c>
      <c r="O220" t="str">
        <f t="shared" si="23"/>
        <v/>
      </c>
      <c r="P220" t="str">
        <f t="shared" si="24"/>
        <v>8_1978</v>
      </c>
    </row>
    <row r="221" spans="1:16">
      <c r="A221" s="35">
        <v>28709</v>
      </c>
      <c r="H221" s="38">
        <v>162.9</v>
      </c>
      <c r="I221" s="38">
        <v>163.71</v>
      </c>
      <c r="J221" s="37"/>
      <c r="K221" s="37"/>
      <c r="L221">
        <f t="shared" si="20"/>
        <v>8</v>
      </c>
      <c r="M221">
        <f t="shared" si="21"/>
        <v>1978</v>
      </c>
      <c r="N221">
        <f t="shared" si="22"/>
        <v>163.30500000000001</v>
      </c>
      <c r="O221" t="str">
        <f t="shared" si="23"/>
        <v/>
      </c>
      <c r="P221" t="str">
        <f t="shared" si="24"/>
        <v>8_1978</v>
      </c>
    </row>
    <row r="222" spans="1:16">
      <c r="A222" s="35">
        <v>28710</v>
      </c>
      <c r="H222" s="38">
        <v>163.56899999999999</v>
      </c>
      <c r="I222" s="38">
        <v>164.07</v>
      </c>
      <c r="J222" s="37"/>
      <c r="K222" s="37"/>
      <c r="L222">
        <f t="shared" si="20"/>
        <v>8</v>
      </c>
      <c r="M222">
        <f t="shared" si="21"/>
        <v>1978</v>
      </c>
      <c r="N222">
        <f t="shared" si="22"/>
        <v>163.81950000000001</v>
      </c>
      <c r="O222" t="str">
        <f t="shared" si="23"/>
        <v/>
      </c>
      <c r="P222" t="str">
        <f t="shared" si="24"/>
        <v>8_1978</v>
      </c>
    </row>
    <row r="223" spans="1:16">
      <c r="A223" s="35">
        <v>28711</v>
      </c>
      <c r="H223" s="38">
        <v>163.79900000000001</v>
      </c>
      <c r="I223" s="38">
        <v>164.626</v>
      </c>
      <c r="J223" s="37"/>
      <c r="K223" s="37"/>
      <c r="L223">
        <f t="shared" si="20"/>
        <v>8</v>
      </c>
      <c r="M223">
        <f t="shared" si="21"/>
        <v>1978</v>
      </c>
      <c r="N223">
        <f t="shared" si="22"/>
        <v>164.21250000000001</v>
      </c>
      <c r="O223" t="str">
        <f t="shared" si="23"/>
        <v/>
      </c>
      <c r="P223" t="str">
        <f t="shared" si="24"/>
        <v>8_1978</v>
      </c>
    </row>
    <row r="224" spans="1:16">
      <c r="A224" s="35">
        <v>28712</v>
      </c>
      <c r="H224" s="38">
        <v>164.298</v>
      </c>
      <c r="I224" s="38">
        <v>165.13399999999999</v>
      </c>
      <c r="J224" s="37"/>
      <c r="K224" s="37"/>
      <c r="L224">
        <f t="shared" si="20"/>
        <v>8</v>
      </c>
      <c r="M224">
        <f t="shared" si="21"/>
        <v>1978</v>
      </c>
      <c r="N224">
        <f t="shared" si="22"/>
        <v>164.71600000000001</v>
      </c>
      <c r="O224" t="str">
        <f t="shared" si="23"/>
        <v/>
      </c>
      <c r="P224" t="str">
        <f t="shared" si="24"/>
        <v>8_1978</v>
      </c>
    </row>
    <row r="225" spans="1:16">
      <c r="A225" s="35">
        <v>28713</v>
      </c>
      <c r="H225" s="38">
        <v>164.21</v>
      </c>
      <c r="I225" s="38">
        <v>165.14</v>
      </c>
      <c r="J225" s="37"/>
      <c r="K225" s="37"/>
      <c r="L225">
        <f t="shared" si="20"/>
        <v>8</v>
      </c>
      <c r="M225">
        <f t="shared" si="21"/>
        <v>1978</v>
      </c>
      <c r="N225">
        <f t="shared" si="22"/>
        <v>164.67500000000001</v>
      </c>
      <c r="O225" t="str">
        <f t="shared" si="23"/>
        <v/>
      </c>
      <c r="P225" t="str">
        <f t="shared" si="24"/>
        <v>8_1978</v>
      </c>
    </row>
    <row r="226" spans="1:16">
      <c r="A226" s="35">
        <v>28714</v>
      </c>
      <c r="H226" s="39"/>
      <c r="I226" s="39"/>
      <c r="J226" s="37"/>
      <c r="K226" s="37"/>
      <c r="L226">
        <f t="shared" si="20"/>
        <v>8</v>
      </c>
      <c r="M226">
        <f t="shared" si="21"/>
        <v>1978</v>
      </c>
      <c r="N226" t="str">
        <f t="shared" si="22"/>
        <v/>
      </c>
      <c r="O226" t="str">
        <f t="shared" si="23"/>
        <v/>
      </c>
      <c r="P226" t="str">
        <f t="shared" si="24"/>
        <v>8_1978</v>
      </c>
    </row>
    <row r="227" spans="1:16">
      <c r="A227" s="35">
        <v>28715</v>
      </c>
      <c r="H227" s="39"/>
      <c r="I227" s="39"/>
      <c r="J227" s="37"/>
      <c r="K227" s="37"/>
      <c r="L227">
        <f t="shared" si="20"/>
        <v>8</v>
      </c>
      <c r="M227">
        <f t="shared" si="21"/>
        <v>1978</v>
      </c>
      <c r="N227" t="str">
        <f t="shared" si="22"/>
        <v/>
      </c>
      <c r="O227" t="str">
        <f t="shared" si="23"/>
        <v/>
      </c>
      <c r="P227" t="str">
        <f t="shared" si="24"/>
        <v>8_1978</v>
      </c>
    </row>
    <row r="228" spans="1:16">
      <c r="A228" s="35">
        <v>28716</v>
      </c>
      <c r="H228" s="38">
        <v>164.846</v>
      </c>
      <c r="I228" s="38">
        <v>165.66300000000001</v>
      </c>
      <c r="J228" s="37"/>
      <c r="K228" s="37"/>
      <c r="L228">
        <f t="shared" si="20"/>
        <v>8</v>
      </c>
      <c r="M228">
        <f t="shared" si="21"/>
        <v>1978</v>
      </c>
      <c r="N228">
        <f t="shared" si="22"/>
        <v>165.25450000000001</v>
      </c>
      <c r="O228" t="str">
        <f t="shared" si="23"/>
        <v/>
      </c>
      <c r="P228" t="str">
        <f t="shared" si="24"/>
        <v>8_1978</v>
      </c>
    </row>
    <row r="229" spans="1:16">
      <c r="A229" s="35">
        <v>28717</v>
      </c>
      <c r="H229" s="38">
        <v>165.399</v>
      </c>
      <c r="I229" s="38">
        <v>166.14099999999999</v>
      </c>
      <c r="J229" s="37"/>
      <c r="K229" s="37"/>
      <c r="L229">
        <f t="shared" si="20"/>
        <v>8</v>
      </c>
      <c r="M229">
        <f t="shared" si="21"/>
        <v>1978</v>
      </c>
      <c r="N229">
        <f t="shared" si="22"/>
        <v>165.76999999999998</v>
      </c>
      <c r="O229" t="str">
        <f t="shared" si="23"/>
        <v/>
      </c>
      <c r="P229" t="str">
        <f t="shared" si="24"/>
        <v>8_1978</v>
      </c>
    </row>
    <row r="230" spans="1:16">
      <c r="A230" s="35">
        <v>28718</v>
      </c>
      <c r="H230" s="38">
        <v>165.40899999999999</v>
      </c>
      <c r="I230" s="38">
        <v>166.238</v>
      </c>
      <c r="J230" s="37"/>
      <c r="K230" s="37"/>
      <c r="L230">
        <f t="shared" si="20"/>
        <v>8</v>
      </c>
      <c r="M230">
        <f t="shared" si="21"/>
        <v>1978</v>
      </c>
      <c r="N230">
        <f t="shared" si="22"/>
        <v>165.8235</v>
      </c>
      <c r="O230" t="str">
        <f t="shared" si="23"/>
        <v/>
      </c>
      <c r="P230" t="str">
        <f t="shared" si="24"/>
        <v>8_1978</v>
      </c>
    </row>
    <row r="231" spans="1:16">
      <c r="A231" s="35">
        <v>28719</v>
      </c>
      <c r="H231" s="38">
        <v>165.89699999999999</v>
      </c>
      <c r="I231" s="38">
        <v>166.72300000000001</v>
      </c>
      <c r="J231" s="37"/>
      <c r="K231" s="37"/>
      <c r="L231">
        <f t="shared" si="20"/>
        <v>8</v>
      </c>
      <c r="M231">
        <f t="shared" si="21"/>
        <v>1978</v>
      </c>
      <c r="N231">
        <f t="shared" si="22"/>
        <v>166.31</v>
      </c>
      <c r="O231" t="str">
        <f t="shared" si="23"/>
        <v/>
      </c>
      <c r="P231" t="str">
        <f t="shared" si="24"/>
        <v>8_1978</v>
      </c>
    </row>
    <row r="232" spans="1:16">
      <c r="A232" s="35">
        <v>28720</v>
      </c>
      <c r="H232" s="38">
        <v>166.328</v>
      </c>
      <c r="I232" s="38">
        <v>167.179</v>
      </c>
      <c r="J232" s="37"/>
      <c r="K232" s="37"/>
      <c r="L232">
        <f t="shared" si="20"/>
        <v>8</v>
      </c>
      <c r="M232">
        <f t="shared" si="21"/>
        <v>1978</v>
      </c>
      <c r="N232">
        <f t="shared" si="22"/>
        <v>166.7535</v>
      </c>
      <c r="O232" t="str">
        <f t="shared" si="23"/>
        <v/>
      </c>
      <c r="P232" t="str">
        <f t="shared" si="24"/>
        <v>8_1978</v>
      </c>
    </row>
    <row r="233" spans="1:16">
      <c r="A233" s="35">
        <v>28721</v>
      </c>
      <c r="H233" s="39"/>
      <c r="I233" s="39"/>
      <c r="J233" s="37"/>
      <c r="K233" s="37"/>
      <c r="L233">
        <f t="shared" si="20"/>
        <v>8</v>
      </c>
      <c r="M233">
        <f t="shared" si="21"/>
        <v>1978</v>
      </c>
      <c r="N233" t="str">
        <f t="shared" si="22"/>
        <v/>
      </c>
      <c r="O233" t="str">
        <f t="shared" si="23"/>
        <v/>
      </c>
      <c r="P233" t="str">
        <f t="shared" si="24"/>
        <v>8_1978</v>
      </c>
    </row>
    <row r="234" spans="1:16">
      <c r="A234" s="35">
        <v>28722</v>
      </c>
      <c r="H234" s="39"/>
      <c r="I234" s="39"/>
      <c r="J234" s="37"/>
      <c r="K234" s="37"/>
      <c r="L234">
        <f t="shared" si="20"/>
        <v>8</v>
      </c>
      <c r="M234">
        <f t="shared" si="21"/>
        <v>1978</v>
      </c>
      <c r="N234" t="str">
        <f t="shared" si="22"/>
        <v/>
      </c>
      <c r="O234" t="str">
        <f t="shared" si="23"/>
        <v/>
      </c>
      <c r="P234" t="str">
        <f t="shared" si="24"/>
        <v>8_1978</v>
      </c>
    </row>
    <row r="235" spans="1:16">
      <c r="A235" s="35">
        <v>28723</v>
      </c>
      <c r="H235" s="38">
        <v>166.34299999999999</v>
      </c>
      <c r="I235" s="38">
        <v>167.15799999999999</v>
      </c>
      <c r="J235" s="37"/>
      <c r="K235" s="37"/>
      <c r="L235">
        <f t="shared" si="20"/>
        <v>8</v>
      </c>
      <c r="M235">
        <f t="shared" si="21"/>
        <v>1978</v>
      </c>
      <c r="N235">
        <f t="shared" si="22"/>
        <v>166.75049999999999</v>
      </c>
      <c r="O235" t="str">
        <f t="shared" si="23"/>
        <v/>
      </c>
      <c r="P235" t="str">
        <f t="shared" si="24"/>
        <v>8_1978</v>
      </c>
    </row>
    <row r="236" spans="1:16">
      <c r="A236" s="35">
        <v>28724</v>
      </c>
      <c r="H236" s="38">
        <v>166.88</v>
      </c>
      <c r="I236" s="38">
        <v>167.726</v>
      </c>
      <c r="J236" s="37"/>
      <c r="K236" s="37"/>
      <c r="L236">
        <f t="shared" si="20"/>
        <v>8</v>
      </c>
      <c r="M236">
        <f t="shared" si="21"/>
        <v>1978</v>
      </c>
      <c r="N236">
        <f t="shared" si="22"/>
        <v>167.303</v>
      </c>
      <c r="O236" t="str">
        <f t="shared" si="23"/>
        <v/>
      </c>
      <c r="P236" t="str">
        <f t="shared" si="24"/>
        <v>8_1978</v>
      </c>
    </row>
    <row r="237" spans="1:16">
      <c r="A237" s="35">
        <v>28725</v>
      </c>
      <c r="H237" s="38">
        <v>167.32599999999999</v>
      </c>
      <c r="I237" s="38">
        <v>168.16900000000001</v>
      </c>
      <c r="J237" s="37"/>
      <c r="K237" s="37"/>
      <c r="L237">
        <f t="shared" si="20"/>
        <v>8</v>
      </c>
      <c r="M237">
        <f t="shared" si="21"/>
        <v>1978</v>
      </c>
      <c r="N237">
        <f t="shared" si="22"/>
        <v>167.7475</v>
      </c>
      <c r="O237" t="str">
        <f t="shared" si="23"/>
        <v/>
      </c>
      <c r="P237" t="str">
        <f t="shared" si="24"/>
        <v>8_1978</v>
      </c>
    </row>
    <row r="238" spans="1:16">
      <c r="A238" s="35">
        <v>28726</v>
      </c>
      <c r="H238" s="38">
        <v>167.81399999999999</v>
      </c>
      <c r="I238" s="38">
        <v>168.65799999999999</v>
      </c>
      <c r="J238" s="37"/>
      <c r="K238" s="37"/>
      <c r="L238">
        <f t="shared" si="20"/>
        <v>8</v>
      </c>
      <c r="M238">
        <f t="shared" si="21"/>
        <v>1978</v>
      </c>
      <c r="N238">
        <f t="shared" si="22"/>
        <v>168.23599999999999</v>
      </c>
      <c r="O238" t="str">
        <f t="shared" si="23"/>
        <v/>
      </c>
      <c r="P238" t="str">
        <f t="shared" si="24"/>
        <v>8_1978</v>
      </c>
    </row>
    <row r="239" spans="1:16">
      <c r="A239" s="35">
        <v>28727</v>
      </c>
      <c r="H239" s="38">
        <v>167.822</v>
      </c>
      <c r="I239" s="38">
        <v>168.661</v>
      </c>
      <c r="J239" s="37"/>
      <c r="K239" s="37"/>
      <c r="L239">
        <f t="shared" si="20"/>
        <v>8</v>
      </c>
      <c r="M239">
        <f t="shared" si="21"/>
        <v>1978</v>
      </c>
      <c r="N239">
        <f t="shared" si="22"/>
        <v>168.2415</v>
      </c>
      <c r="O239" t="str">
        <f t="shared" si="23"/>
        <v/>
      </c>
      <c r="P239" t="str">
        <f t="shared" si="24"/>
        <v>8_1978</v>
      </c>
    </row>
    <row r="240" spans="1:16">
      <c r="A240" s="35">
        <v>28728</v>
      </c>
      <c r="H240" s="39"/>
      <c r="I240" s="39"/>
      <c r="J240" s="37"/>
      <c r="K240" s="37"/>
      <c r="L240">
        <f t="shared" si="20"/>
        <v>8</v>
      </c>
      <c r="M240">
        <f t="shared" si="21"/>
        <v>1978</v>
      </c>
      <c r="N240" t="str">
        <f t="shared" si="22"/>
        <v/>
      </c>
      <c r="O240" t="str">
        <f t="shared" si="23"/>
        <v/>
      </c>
      <c r="P240" t="str">
        <f t="shared" si="24"/>
        <v>8_1978</v>
      </c>
    </row>
    <row r="241" spans="1:16">
      <c r="A241" s="35">
        <v>28729</v>
      </c>
      <c r="H241" s="39"/>
      <c r="I241" s="39"/>
      <c r="J241" s="37"/>
      <c r="K241" s="37"/>
      <c r="L241">
        <f t="shared" si="20"/>
        <v>8</v>
      </c>
      <c r="M241">
        <f t="shared" si="21"/>
        <v>1978</v>
      </c>
      <c r="N241" t="str">
        <f t="shared" si="22"/>
        <v/>
      </c>
      <c r="O241" t="str">
        <f t="shared" si="23"/>
        <v/>
      </c>
      <c r="P241" t="str">
        <f t="shared" si="24"/>
        <v>8_1978</v>
      </c>
    </row>
    <row r="242" spans="1:16">
      <c r="A242" s="35">
        <v>28730</v>
      </c>
      <c r="H242" s="38">
        <v>167.80500000000001</v>
      </c>
      <c r="I242" s="38">
        <v>168.65899999999999</v>
      </c>
      <c r="J242" s="37"/>
      <c r="K242" s="37"/>
      <c r="L242">
        <f t="shared" si="20"/>
        <v>8</v>
      </c>
      <c r="M242">
        <f t="shared" si="21"/>
        <v>1978</v>
      </c>
      <c r="N242">
        <f t="shared" si="22"/>
        <v>168.232</v>
      </c>
      <c r="O242" t="str">
        <f t="shared" si="23"/>
        <v/>
      </c>
      <c r="P242" t="str">
        <f t="shared" si="24"/>
        <v>8_1978</v>
      </c>
    </row>
    <row r="243" spans="1:16">
      <c r="A243" s="35">
        <v>28731</v>
      </c>
      <c r="H243" s="38">
        <v>168.501</v>
      </c>
      <c r="I243" s="38">
        <v>169.346</v>
      </c>
      <c r="J243" s="37"/>
      <c r="K243" s="37"/>
      <c r="L243">
        <f t="shared" si="20"/>
        <v>8</v>
      </c>
      <c r="M243">
        <f t="shared" si="21"/>
        <v>1978</v>
      </c>
      <c r="N243">
        <f t="shared" si="22"/>
        <v>168.92349999999999</v>
      </c>
      <c r="O243" t="str">
        <f t="shared" si="23"/>
        <v/>
      </c>
      <c r="P243" t="str">
        <f t="shared" si="24"/>
        <v>8_1978</v>
      </c>
    </row>
    <row r="244" spans="1:16">
      <c r="A244" s="35">
        <v>28732</v>
      </c>
      <c r="H244" s="39"/>
      <c r="I244" s="39"/>
      <c r="J244" s="37"/>
      <c r="K244" s="37"/>
      <c r="L244">
        <f t="shared" si="20"/>
        <v>8</v>
      </c>
      <c r="M244">
        <f t="shared" si="21"/>
        <v>1978</v>
      </c>
      <c r="N244" t="str">
        <f t="shared" si="22"/>
        <v/>
      </c>
      <c r="O244" t="str">
        <f t="shared" si="23"/>
        <v/>
      </c>
      <c r="P244" t="str">
        <f t="shared" si="24"/>
        <v>8_1978</v>
      </c>
    </row>
    <row r="245" spans="1:16">
      <c r="A245" s="35">
        <v>28733</v>
      </c>
      <c r="H245" s="38">
        <v>169.18700000000001</v>
      </c>
      <c r="I245" s="38">
        <v>170.03700000000001</v>
      </c>
      <c r="J245" s="41"/>
      <c r="K245" s="39"/>
      <c r="L245">
        <f t="shared" si="20"/>
        <v>8</v>
      </c>
      <c r="M245">
        <f t="shared" si="21"/>
        <v>1978</v>
      </c>
      <c r="N245">
        <f t="shared" si="22"/>
        <v>169.61200000000002</v>
      </c>
      <c r="O245" t="str">
        <f t="shared" si="23"/>
        <v/>
      </c>
      <c r="P245" t="str">
        <f t="shared" si="24"/>
        <v>8_1978</v>
      </c>
    </row>
    <row r="246" spans="1:16">
      <c r="A246" s="35">
        <v>28734</v>
      </c>
      <c r="H246" s="38">
        <v>169.619</v>
      </c>
      <c r="I246" s="38">
        <v>170.45599999999999</v>
      </c>
      <c r="J246" s="37"/>
      <c r="K246" s="37"/>
      <c r="L246">
        <f t="shared" si="20"/>
        <v>9</v>
      </c>
      <c r="M246">
        <f t="shared" si="21"/>
        <v>1978</v>
      </c>
      <c r="N246">
        <f t="shared" si="22"/>
        <v>170.03749999999999</v>
      </c>
      <c r="O246" t="str">
        <f t="shared" si="23"/>
        <v/>
      </c>
      <c r="P246" t="str">
        <f t="shared" si="24"/>
        <v>9_1978</v>
      </c>
    </row>
    <row r="247" spans="1:16">
      <c r="A247" s="35">
        <v>28735</v>
      </c>
      <c r="H247" s="39"/>
      <c r="I247" s="39"/>
      <c r="J247" s="37"/>
      <c r="K247" s="37"/>
      <c r="L247">
        <f t="shared" si="20"/>
        <v>9</v>
      </c>
      <c r="M247">
        <f t="shared" si="21"/>
        <v>1978</v>
      </c>
      <c r="N247" t="str">
        <f t="shared" si="22"/>
        <v/>
      </c>
      <c r="O247" t="str">
        <f t="shared" si="23"/>
        <v/>
      </c>
      <c r="P247" t="str">
        <f t="shared" si="24"/>
        <v>9_1978</v>
      </c>
    </row>
    <row r="248" spans="1:16">
      <c r="A248" s="35">
        <v>28736</v>
      </c>
      <c r="H248" s="39"/>
      <c r="I248" s="39"/>
      <c r="J248" s="37"/>
      <c r="K248" s="37"/>
      <c r="L248">
        <f t="shared" si="20"/>
        <v>9</v>
      </c>
      <c r="M248">
        <f t="shared" si="21"/>
        <v>1978</v>
      </c>
      <c r="N248" t="str">
        <f t="shared" si="22"/>
        <v/>
      </c>
      <c r="O248" t="str">
        <f t="shared" si="23"/>
        <v/>
      </c>
      <c r="P248" t="str">
        <f t="shared" si="24"/>
        <v>9_1978</v>
      </c>
    </row>
    <row r="249" spans="1:16">
      <c r="A249" s="35">
        <v>28737</v>
      </c>
      <c r="H249" s="38">
        <v>169.61799999999999</v>
      </c>
      <c r="I249" s="38">
        <v>170.47800000000001</v>
      </c>
      <c r="J249" s="37"/>
      <c r="K249" s="37"/>
      <c r="L249">
        <f t="shared" si="20"/>
        <v>9</v>
      </c>
      <c r="M249">
        <f t="shared" si="21"/>
        <v>1978</v>
      </c>
      <c r="N249">
        <f t="shared" si="22"/>
        <v>170.048</v>
      </c>
      <c r="O249" t="str">
        <f t="shared" si="23"/>
        <v/>
      </c>
      <c r="P249" t="str">
        <f t="shared" si="24"/>
        <v>9_1978</v>
      </c>
    </row>
    <row r="250" spans="1:16">
      <c r="A250" s="35">
        <v>28738</v>
      </c>
      <c r="H250" s="38">
        <v>170.304</v>
      </c>
      <c r="I250" s="38">
        <v>171.16900000000001</v>
      </c>
      <c r="J250" s="37"/>
      <c r="K250" s="37"/>
      <c r="L250">
        <f t="shared" si="20"/>
        <v>9</v>
      </c>
      <c r="M250">
        <f t="shared" si="21"/>
        <v>1978</v>
      </c>
      <c r="N250">
        <f t="shared" si="22"/>
        <v>170.73650000000001</v>
      </c>
      <c r="O250" t="str">
        <f t="shared" si="23"/>
        <v/>
      </c>
      <c r="P250" t="str">
        <f t="shared" si="24"/>
        <v>9_1978</v>
      </c>
    </row>
    <row r="251" spans="1:16">
      <c r="A251" s="35">
        <v>28739</v>
      </c>
      <c r="H251" s="38">
        <v>170.79300000000001</v>
      </c>
      <c r="I251" s="38">
        <v>171.64699999999999</v>
      </c>
      <c r="J251" s="37"/>
      <c r="K251" s="37"/>
      <c r="L251">
        <f t="shared" si="20"/>
        <v>9</v>
      </c>
      <c r="M251">
        <f t="shared" si="21"/>
        <v>1978</v>
      </c>
      <c r="N251">
        <f t="shared" si="22"/>
        <v>171.22</v>
      </c>
      <c r="O251" t="str">
        <f t="shared" si="23"/>
        <v/>
      </c>
      <c r="P251" t="str">
        <f t="shared" si="24"/>
        <v>9_1978</v>
      </c>
    </row>
    <row r="252" spans="1:16">
      <c r="A252" s="35">
        <v>28740</v>
      </c>
      <c r="H252" s="38">
        <v>171.33600000000001</v>
      </c>
      <c r="I252" s="38">
        <v>172.2</v>
      </c>
      <c r="J252" s="37"/>
      <c r="K252" s="37"/>
      <c r="L252">
        <f t="shared" si="20"/>
        <v>9</v>
      </c>
      <c r="M252">
        <f t="shared" si="21"/>
        <v>1978</v>
      </c>
      <c r="N252">
        <f t="shared" si="22"/>
        <v>171.768</v>
      </c>
      <c r="O252" t="str">
        <f t="shared" si="23"/>
        <v/>
      </c>
      <c r="P252" t="str">
        <f t="shared" si="24"/>
        <v>9_1978</v>
      </c>
    </row>
    <row r="253" spans="1:16">
      <c r="A253" s="35">
        <v>28741</v>
      </c>
      <c r="H253" s="38">
        <v>171.352</v>
      </c>
      <c r="I253" s="38">
        <v>172.21799999999999</v>
      </c>
      <c r="J253" s="37"/>
      <c r="K253" s="37"/>
      <c r="L253">
        <f t="shared" si="20"/>
        <v>9</v>
      </c>
      <c r="M253">
        <f t="shared" si="21"/>
        <v>1978</v>
      </c>
      <c r="N253">
        <f t="shared" si="22"/>
        <v>171.785</v>
      </c>
      <c r="O253" t="str">
        <f t="shared" si="23"/>
        <v/>
      </c>
      <c r="P253" t="str">
        <f t="shared" si="24"/>
        <v>9_1978</v>
      </c>
    </row>
    <row r="254" spans="1:16">
      <c r="A254" s="35">
        <v>28742</v>
      </c>
      <c r="H254" s="39"/>
      <c r="I254" s="39"/>
      <c r="J254" s="37"/>
      <c r="K254" s="37"/>
      <c r="L254">
        <f t="shared" si="20"/>
        <v>9</v>
      </c>
      <c r="M254">
        <f t="shared" si="21"/>
        <v>1978</v>
      </c>
      <c r="N254" t="str">
        <f t="shared" si="22"/>
        <v/>
      </c>
      <c r="O254" t="str">
        <f t="shared" si="23"/>
        <v/>
      </c>
      <c r="P254" t="str">
        <f t="shared" si="24"/>
        <v>9_1978</v>
      </c>
    </row>
    <row r="255" spans="1:16">
      <c r="A255" s="35">
        <v>28743</v>
      </c>
      <c r="H255" s="39"/>
      <c r="I255" s="39"/>
      <c r="J255" s="37"/>
      <c r="K255" s="37"/>
      <c r="L255">
        <f t="shared" si="20"/>
        <v>9</v>
      </c>
      <c r="M255">
        <f t="shared" si="21"/>
        <v>1978</v>
      </c>
      <c r="N255" t="str">
        <f t="shared" si="22"/>
        <v/>
      </c>
      <c r="O255" t="str">
        <f t="shared" si="23"/>
        <v/>
      </c>
      <c r="P255" t="str">
        <f t="shared" si="24"/>
        <v>9_1978</v>
      </c>
    </row>
    <row r="256" spans="1:16">
      <c r="A256" s="35">
        <v>28744</v>
      </c>
      <c r="H256" s="38">
        <v>171.803</v>
      </c>
      <c r="I256" s="38">
        <v>172.66</v>
      </c>
      <c r="J256" s="37"/>
      <c r="K256" s="37"/>
      <c r="L256">
        <f t="shared" si="20"/>
        <v>9</v>
      </c>
      <c r="M256">
        <f t="shared" si="21"/>
        <v>1978</v>
      </c>
      <c r="N256">
        <f t="shared" si="22"/>
        <v>172.23149999999998</v>
      </c>
      <c r="O256" t="str">
        <f t="shared" si="23"/>
        <v/>
      </c>
      <c r="P256" t="str">
        <f t="shared" si="24"/>
        <v>9_1978</v>
      </c>
    </row>
    <row r="257" spans="1:16">
      <c r="A257" s="35">
        <v>28745</v>
      </c>
      <c r="H257" s="38">
        <v>172.28</v>
      </c>
      <c r="I257" s="38">
        <v>173.114</v>
      </c>
      <c r="J257" s="37"/>
      <c r="K257" s="37"/>
      <c r="L257">
        <f t="shared" si="20"/>
        <v>9</v>
      </c>
      <c r="M257">
        <f t="shared" si="21"/>
        <v>1978</v>
      </c>
      <c r="N257">
        <f t="shared" si="22"/>
        <v>172.697</v>
      </c>
      <c r="O257" t="str">
        <f t="shared" si="23"/>
        <v/>
      </c>
      <c r="P257" t="str">
        <f t="shared" si="24"/>
        <v>9_1978</v>
      </c>
    </row>
    <row r="258" spans="1:16">
      <c r="A258" s="35">
        <v>28746</v>
      </c>
      <c r="H258" s="38">
        <v>172.29499999999999</v>
      </c>
      <c r="I258" s="38">
        <v>173.15600000000001</v>
      </c>
      <c r="J258" s="37"/>
      <c r="K258" s="37"/>
      <c r="L258">
        <f t="shared" si="20"/>
        <v>9</v>
      </c>
      <c r="M258">
        <f t="shared" si="21"/>
        <v>1978</v>
      </c>
      <c r="N258">
        <f t="shared" si="22"/>
        <v>172.72550000000001</v>
      </c>
      <c r="O258" t="str">
        <f t="shared" si="23"/>
        <v/>
      </c>
      <c r="P258" t="str">
        <f t="shared" si="24"/>
        <v>9_1978</v>
      </c>
    </row>
    <row r="259" spans="1:16">
      <c r="A259" s="35">
        <v>28747</v>
      </c>
      <c r="H259" s="38">
        <v>172.821</v>
      </c>
      <c r="I259" s="38">
        <v>173.72</v>
      </c>
      <c r="J259" s="37"/>
      <c r="K259" s="37"/>
      <c r="L259">
        <f t="shared" si="20"/>
        <v>9</v>
      </c>
      <c r="M259">
        <f t="shared" si="21"/>
        <v>1978</v>
      </c>
      <c r="N259">
        <f t="shared" si="22"/>
        <v>173.2705</v>
      </c>
      <c r="O259" t="str">
        <f t="shared" si="23"/>
        <v/>
      </c>
      <c r="P259" t="str">
        <f t="shared" si="24"/>
        <v>9_1978</v>
      </c>
    </row>
    <row r="260" spans="1:16">
      <c r="A260" s="35">
        <v>28748</v>
      </c>
      <c r="H260" s="38">
        <v>173.39400000000001</v>
      </c>
      <c r="I260" s="38">
        <v>174.21899999999999</v>
      </c>
      <c r="J260" s="37"/>
      <c r="K260" s="37"/>
      <c r="L260">
        <f t="shared" ref="L260:L323" si="25">+MONTH(A260)</f>
        <v>9</v>
      </c>
      <c r="M260">
        <f t="shared" ref="M260:M323" si="26">+YEAR(A260)</f>
        <v>1978</v>
      </c>
      <c r="N260">
        <f t="shared" ref="N260:N323" si="27">+IF(H260="","",AVERAGE(H260:I260))</f>
        <v>173.8065</v>
      </c>
      <c r="O260" t="str">
        <f t="shared" ref="O260:O323" si="28">+IF(J260="","",AVERAGE(J260:K260))</f>
        <v/>
      </c>
      <c r="P260" t="str">
        <f t="shared" ref="P260:P323" si="29">+L260&amp;"_"&amp;M260</f>
        <v>9_1978</v>
      </c>
    </row>
    <row r="261" spans="1:16">
      <c r="A261" s="35">
        <v>28749</v>
      </c>
      <c r="H261" s="39"/>
      <c r="I261" s="39"/>
      <c r="J261" s="37"/>
      <c r="K261" s="37"/>
      <c r="L261">
        <f t="shared" si="25"/>
        <v>9</v>
      </c>
      <c r="M261">
        <f t="shared" si="26"/>
        <v>1978</v>
      </c>
      <c r="N261" t="str">
        <f t="shared" si="27"/>
        <v/>
      </c>
      <c r="O261" t="str">
        <f t="shared" si="28"/>
        <v/>
      </c>
      <c r="P261" t="str">
        <f t="shared" si="29"/>
        <v>9_1978</v>
      </c>
    </row>
    <row r="262" spans="1:16">
      <c r="A262" s="35">
        <v>28750</v>
      </c>
      <c r="H262" s="39"/>
      <c r="I262" s="39"/>
      <c r="J262" s="37"/>
      <c r="K262" s="37"/>
      <c r="L262">
        <f t="shared" si="25"/>
        <v>9</v>
      </c>
      <c r="M262">
        <f t="shared" si="26"/>
        <v>1978</v>
      </c>
      <c r="N262" t="str">
        <f t="shared" si="27"/>
        <v/>
      </c>
      <c r="O262" t="str">
        <f t="shared" si="28"/>
        <v/>
      </c>
      <c r="P262" t="str">
        <f t="shared" si="29"/>
        <v>9_1978</v>
      </c>
    </row>
    <row r="263" spans="1:16">
      <c r="A263" s="35">
        <v>28751</v>
      </c>
      <c r="H263" s="38">
        <v>173.39699999999999</v>
      </c>
      <c r="I263" s="38">
        <v>174.267</v>
      </c>
      <c r="J263" s="37"/>
      <c r="K263" s="37"/>
      <c r="L263">
        <f t="shared" si="25"/>
        <v>9</v>
      </c>
      <c r="M263">
        <f t="shared" si="26"/>
        <v>1978</v>
      </c>
      <c r="N263">
        <f t="shared" si="27"/>
        <v>173.83199999999999</v>
      </c>
      <c r="O263" t="str">
        <f t="shared" si="28"/>
        <v/>
      </c>
      <c r="P263" t="str">
        <f t="shared" si="29"/>
        <v>9_1978</v>
      </c>
    </row>
    <row r="264" spans="1:16">
      <c r="A264" s="35">
        <v>28752</v>
      </c>
      <c r="H264" s="38">
        <v>173.952</v>
      </c>
      <c r="I264" s="38">
        <v>174.828</v>
      </c>
      <c r="J264" s="37"/>
      <c r="K264" s="37"/>
      <c r="L264">
        <f t="shared" si="25"/>
        <v>9</v>
      </c>
      <c r="M264">
        <f t="shared" si="26"/>
        <v>1978</v>
      </c>
      <c r="N264">
        <f t="shared" si="27"/>
        <v>174.39</v>
      </c>
      <c r="O264" t="str">
        <f t="shared" si="28"/>
        <v/>
      </c>
      <c r="P264" t="str">
        <f t="shared" si="29"/>
        <v>9_1978</v>
      </c>
    </row>
    <row r="265" spans="1:16">
      <c r="A265" s="35">
        <v>28753</v>
      </c>
      <c r="H265" s="38">
        <v>173.95400000000001</v>
      </c>
      <c r="I265" s="38">
        <v>174.80799999999999</v>
      </c>
      <c r="J265" s="37"/>
      <c r="K265" s="37"/>
      <c r="L265">
        <f t="shared" si="25"/>
        <v>9</v>
      </c>
      <c r="M265">
        <f t="shared" si="26"/>
        <v>1978</v>
      </c>
      <c r="N265">
        <f t="shared" si="27"/>
        <v>174.381</v>
      </c>
      <c r="O265" t="str">
        <f t="shared" si="28"/>
        <v/>
      </c>
      <c r="P265" t="str">
        <f t="shared" si="29"/>
        <v>9_1978</v>
      </c>
    </row>
    <row r="266" spans="1:16">
      <c r="A266" s="35">
        <v>28754</v>
      </c>
      <c r="H266" s="38">
        <v>174.44</v>
      </c>
      <c r="I266" s="38">
        <v>175.31800000000001</v>
      </c>
      <c r="J266" s="37"/>
      <c r="K266" s="37"/>
      <c r="L266">
        <f t="shared" si="25"/>
        <v>9</v>
      </c>
      <c r="M266">
        <f t="shared" si="26"/>
        <v>1978</v>
      </c>
      <c r="N266">
        <f t="shared" si="27"/>
        <v>174.87900000000002</v>
      </c>
      <c r="O266" t="str">
        <f t="shared" si="28"/>
        <v/>
      </c>
      <c r="P266" t="str">
        <f t="shared" si="29"/>
        <v>9_1978</v>
      </c>
    </row>
    <row r="267" spans="1:16">
      <c r="A267" s="35">
        <v>28755</v>
      </c>
      <c r="H267" s="38">
        <v>174.97399999999999</v>
      </c>
      <c r="I267" s="38">
        <v>175.845</v>
      </c>
      <c r="J267" s="37"/>
      <c r="K267" s="37"/>
      <c r="L267">
        <f t="shared" si="25"/>
        <v>9</v>
      </c>
      <c r="M267">
        <f t="shared" si="26"/>
        <v>1978</v>
      </c>
      <c r="N267">
        <f t="shared" si="27"/>
        <v>175.40949999999998</v>
      </c>
      <c r="O267" t="str">
        <f t="shared" si="28"/>
        <v/>
      </c>
      <c r="P267" t="str">
        <f t="shared" si="29"/>
        <v>9_1978</v>
      </c>
    </row>
    <row r="268" spans="1:16">
      <c r="A268" s="35">
        <v>28756</v>
      </c>
      <c r="H268" s="39"/>
      <c r="I268" s="39"/>
      <c r="J268" s="37"/>
      <c r="K268" s="37"/>
      <c r="L268">
        <f t="shared" si="25"/>
        <v>9</v>
      </c>
      <c r="M268">
        <f t="shared" si="26"/>
        <v>1978</v>
      </c>
      <c r="N268" t="str">
        <f t="shared" si="27"/>
        <v/>
      </c>
      <c r="O268" t="str">
        <f t="shared" si="28"/>
        <v/>
      </c>
      <c r="P268" t="str">
        <f t="shared" si="29"/>
        <v>9_1978</v>
      </c>
    </row>
    <row r="269" spans="1:16">
      <c r="A269" s="35">
        <v>28757</v>
      </c>
      <c r="H269" s="39"/>
      <c r="I269" s="39"/>
      <c r="J269" s="37"/>
      <c r="K269" s="37"/>
      <c r="L269">
        <f t="shared" si="25"/>
        <v>9</v>
      </c>
      <c r="M269">
        <f t="shared" si="26"/>
        <v>1978</v>
      </c>
      <c r="N269" t="str">
        <f t="shared" si="27"/>
        <v/>
      </c>
      <c r="O269" t="str">
        <f t="shared" si="28"/>
        <v/>
      </c>
      <c r="P269" t="str">
        <f t="shared" si="29"/>
        <v>9_1978</v>
      </c>
    </row>
    <row r="270" spans="1:16">
      <c r="A270" s="35">
        <v>28758</v>
      </c>
      <c r="H270" s="38">
        <v>174.97900000000001</v>
      </c>
      <c r="I270" s="38">
        <v>175.846</v>
      </c>
      <c r="J270" s="37"/>
      <c r="K270" s="37"/>
      <c r="L270">
        <f t="shared" si="25"/>
        <v>9</v>
      </c>
      <c r="M270">
        <f t="shared" si="26"/>
        <v>1978</v>
      </c>
      <c r="N270">
        <f t="shared" si="27"/>
        <v>175.41250000000002</v>
      </c>
      <c r="O270" t="str">
        <f t="shared" si="28"/>
        <v/>
      </c>
      <c r="P270" t="str">
        <f t="shared" si="29"/>
        <v>9_1978</v>
      </c>
    </row>
    <row r="271" spans="1:16">
      <c r="A271" s="35">
        <v>28759</v>
      </c>
      <c r="H271" s="38">
        <v>175.536</v>
      </c>
      <c r="I271" s="38">
        <v>176.41800000000001</v>
      </c>
      <c r="J271" s="37"/>
      <c r="K271" s="37"/>
      <c r="L271">
        <f t="shared" si="25"/>
        <v>9</v>
      </c>
      <c r="M271">
        <f t="shared" si="26"/>
        <v>1978</v>
      </c>
      <c r="N271">
        <f t="shared" si="27"/>
        <v>175.977</v>
      </c>
      <c r="O271" t="str">
        <f t="shared" si="28"/>
        <v/>
      </c>
      <c r="P271" t="str">
        <f t="shared" si="29"/>
        <v>9_1978</v>
      </c>
    </row>
    <row r="272" spans="1:16">
      <c r="A272" s="35">
        <v>28760</v>
      </c>
      <c r="H272" s="38">
        <v>175.99199999999999</v>
      </c>
      <c r="I272" s="38">
        <v>176.87700000000001</v>
      </c>
      <c r="J272" s="37"/>
      <c r="K272" s="37"/>
      <c r="L272">
        <f t="shared" si="25"/>
        <v>9</v>
      </c>
      <c r="M272">
        <f t="shared" si="26"/>
        <v>1978</v>
      </c>
      <c r="N272">
        <f t="shared" si="27"/>
        <v>176.43450000000001</v>
      </c>
      <c r="O272" t="str">
        <f t="shared" si="28"/>
        <v/>
      </c>
      <c r="P272" t="str">
        <f t="shared" si="29"/>
        <v>9_1978</v>
      </c>
    </row>
    <row r="273" spans="1:16">
      <c r="A273" s="35">
        <v>28761</v>
      </c>
      <c r="H273" s="38">
        <v>176.58699999999999</v>
      </c>
      <c r="I273" s="38">
        <v>177.44800000000001</v>
      </c>
      <c r="J273" s="37"/>
      <c r="K273" s="37"/>
      <c r="L273">
        <f t="shared" si="25"/>
        <v>9</v>
      </c>
      <c r="M273">
        <f t="shared" si="26"/>
        <v>1978</v>
      </c>
      <c r="N273">
        <f t="shared" si="27"/>
        <v>177.01749999999998</v>
      </c>
      <c r="O273" t="str">
        <f t="shared" si="28"/>
        <v/>
      </c>
      <c r="P273" t="str">
        <f t="shared" si="29"/>
        <v>9_1978</v>
      </c>
    </row>
    <row r="274" spans="1:16">
      <c r="A274" s="35">
        <v>28762</v>
      </c>
      <c r="H274" s="38">
        <v>176.58799999999999</v>
      </c>
      <c r="I274" s="38">
        <v>177.46899999999999</v>
      </c>
      <c r="J274" s="37"/>
      <c r="K274" s="37"/>
      <c r="L274">
        <f t="shared" si="25"/>
        <v>9</v>
      </c>
      <c r="M274">
        <f t="shared" si="26"/>
        <v>1978</v>
      </c>
      <c r="N274">
        <f t="shared" si="27"/>
        <v>177.02850000000001</v>
      </c>
      <c r="O274" t="str">
        <f t="shared" si="28"/>
        <v/>
      </c>
      <c r="P274" t="str">
        <f t="shared" si="29"/>
        <v>9_1978</v>
      </c>
    </row>
    <row r="275" spans="1:16">
      <c r="A275" s="35">
        <v>28763</v>
      </c>
      <c r="H275" s="39"/>
      <c r="I275" s="39"/>
      <c r="J275" s="37"/>
      <c r="K275" s="37"/>
      <c r="L275">
        <f t="shared" si="25"/>
        <v>9</v>
      </c>
      <c r="M275">
        <f t="shared" si="26"/>
        <v>1978</v>
      </c>
      <c r="N275" t="str">
        <f t="shared" si="27"/>
        <v/>
      </c>
      <c r="O275" t="str">
        <f t="shared" si="28"/>
        <v/>
      </c>
      <c r="P275" t="str">
        <f t="shared" si="29"/>
        <v>9_1978</v>
      </c>
    </row>
    <row r="276" spans="1:16">
      <c r="A276" s="35">
        <v>28764</v>
      </c>
      <c r="H276" s="39"/>
      <c r="I276" s="39"/>
      <c r="J276" s="37"/>
      <c r="K276" s="37"/>
      <c r="L276">
        <f t="shared" si="25"/>
        <v>10</v>
      </c>
      <c r="M276">
        <f t="shared" si="26"/>
        <v>1978</v>
      </c>
      <c r="N276" t="str">
        <f t="shared" si="27"/>
        <v/>
      </c>
      <c r="O276" t="str">
        <f t="shared" si="28"/>
        <v/>
      </c>
      <c r="P276" t="str">
        <f t="shared" si="29"/>
        <v>10_1978</v>
      </c>
    </row>
    <row r="277" spans="1:16">
      <c r="A277" s="35">
        <v>28765</v>
      </c>
      <c r="H277" s="38">
        <v>177.017</v>
      </c>
      <c r="I277" s="38">
        <v>177.90199999999999</v>
      </c>
      <c r="J277" s="37"/>
      <c r="K277" s="37"/>
      <c r="L277">
        <f t="shared" si="25"/>
        <v>10</v>
      </c>
      <c r="M277">
        <f t="shared" si="26"/>
        <v>1978</v>
      </c>
      <c r="N277">
        <f t="shared" si="27"/>
        <v>177.45949999999999</v>
      </c>
      <c r="O277" t="str">
        <f t="shared" si="28"/>
        <v/>
      </c>
      <c r="P277" t="str">
        <f t="shared" si="29"/>
        <v>10_1978</v>
      </c>
    </row>
    <row r="278" spans="1:16">
      <c r="A278" s="35">
        <v>28766</v>
      </c>
      <c r="H278" s="38">
        <v>177.626</v>
      </c>
      <c r="I278" s="38">
        <v>178.52799999999999</v>
      </c>
      <c r="J278" s="37"/>
      <c r="K278" s="37"/>
      <c r="L278">
        <f t="shared" si="25"/>
        <v>10</v>
      </c>
      <c r="M278">
        <f t="shared" si="26"/>
        <v>1978</v>
      </c>
      <c r="N278">
        <f t="shared" si="27"/>
        <v>178.077</v>
      </c>
      <c r="O278" t="str">
        <f t="shared" si="28"/>
        <v/>
      </c>
      <c r="P278" t="str">
        <f t="shared" si="29"/>
        <v>10_1978</v>
      </c>
    </row>
    <row r="279" spans="1:16">
      <c r="A279" s="35">
        <v>28767</v>
      </c>
      <c r="H279" s="38">
        <v>177.636</v>
      </c>
      <c r="I279" s="38">
        <v>178.52500000000001</v>
      </c>
      <c r="J279" s="37"/>
      <c r="K279" s="37"/>
      <c r="L279">
        <f t="shared" si="25"/>
        <v>10</v>
      </c>
      <c r="M279">
        <f t="shared" si="26"/>
        <v>1978</v>
      </c>
      <c r="N279">
        <f t="shared" si="27"/>
        <v>178.0805</v>
      </c>
      <c r="O279" t="str">
        <f t="shared" si="28"/>
        <v/>
      </c>
      <c r="P279" t="str">
        <f t="shared" si="29"/>
        <v>10_1978</v>
      </c>
    </row>
    <row r="280" spans="1:16">
      <c r="A280" s="35">
        <v>28768</v>
      </c>
      <c r="H280" s="38">
        <v>178.10599999999999</v>
      </c>
      <c r="I280" s="38">
        <v>178.994</v>
      </c>
      <c r="J280" s="37"/>
      <c r="K280" s="37"/>
      <c r="L280">
        <f t="shared" si="25"/>
        <v>10</v>
      </c>
      <c r="M280">
        <f t="shared" si="26"/>
        <v>1978</v>
      </c>
      <c r="N280">
        <f t="shared" si="27"/>
        <v>178.55</v>
      </c>
      <c r="O280" t="str">
        <f t="shared" si="28"/>
        <v/>
      </c>
      <c r="P280" t="str">
        <f t="shared" si="29"/>
        <v>10_1978</v>
      </c>
    </row>
    <row r="281" spans="1:16">
      <c r="A281" s="35">
        <v>28769</v>
      </c>
      <c r="H281" s="38">
        <v>178.65700000000001</v>
      </c>
      <c r="I281" s="38">
        <v>179.548</v>
      </c>
      <c r="J281" s="37"/>
      <c r="K281" s="37"/>
      <c r="L281">
        <f t="shared" si="25"/>
        <v>10</v>
      </c>
      <c r="M281">
        <f t="shared" si="26"/>
        <v>1978</v>
      </c>
      <c r="N281">
        <f t="shared" si="27"/>
        <v>179.10250000000002</v>
      </c>
      <c r="O281" t="str">
        <f t="shared" si="28"/>
        <v/>
      </c>
      <c r="P281" t="str">
        <f t="shared" si="29"/>
        <v>10_1978</v>
      </c>
    </row>
    <row r="282" spans="1:16">
      <c r="A282" s="35">
        <v>28770</v>
      </c>
      <c r="H282" s="39"/>
      <c r="I282" s="39"/>
      <c r="J282" s="37"/>
      <c r="K282" s="37"/>
      <c r="L282">
        <f t="shared" si="25"/>
        <v>10</v>
      </c>
      <c r="M282">
        <f t="shared" si="26"/>
        <v>1978</v>
      </c>
      <c r="N282" t="str">
        <f t="shared" si="27"/>
        <v/>
      </c>
      <c r="O282" t="str">
        <f t="shared" si="28"/>
        <v/>
      </c>
      <c r="P282" t="str">
        <f t="shared" si="29"/>
        <v>10_1978</v>
      </c>
    </row>
    <row r="283" spans="1:16">
      <c r="A283" s="35">
        <v>28771</v>
      </c>
      <c r="H283" s="39"/>
      <c r="I283" s="39"/>
      <c r="J283" s="37"/>
      <c r="K283" s="37"/>
      <c r="L283">
        <f t="shared" si="25"/>
        <v>10</v>
      </c>
      <c r="M283">
        <f t="shared" si="26"/>
        <v>1978</v>
      </c>
      <c r="N283" t="str">
        <f t="shared" si="27"/>
        <v/>
      </c>
      <c r="O283" t="str">
        <f t="shared" si="28"/>
        <v/>
      </c>
      <c r="P283" t="str">
        <f t="shared" si="29"/>
        <v>10_1978</v>
      </c>
    </row>
    <row r="284" spans="1:16">
      <c r="A284" s="35">
        <v>28772</v>
      </c>
      <c r="H284" s="39"/>
      <c r="I284" s="39"/>
      <c r="J284" s="37"/>
      <c r="K284" s="37"/>
      <c r="L284">
        <f t="shared" si="25"/>
        <v>10</v>
      </c>
      <c r="M284">
        <f t="shared" si="26"/>
        <v>1978</v>
      </c>
      <c r="N284" t="str">
        <f t="shared" si="27"/>
        <v/>
      </c>
      <c r="O284" t="str">
        <f t="shared" si="28"/>
        <v/>
      </c>
      <c r="P284" t="str">
        <f t="shared" si="29"/>
        <v>10_1978</v>
      </c>
    </row>
    <row r="285" spans="1:16">
      <c r="A285" s="35">
        <v>28773</v>
      </c>
      <c r="H285" s="38">
        <v>178.648</v>
      </c>
      <c r="I285" s="38">
        <v>179.55</v>
      </c>
      <c r="J285" s="37"/>
      <c r="K285" s="37"/>
      <c r="L285">
        <f t="shared" si="25"/>
        <v>10</v>
      </c>
      <c r="M285">
        <f t="shared" si="26"/>
        <v>1978</v>
      </c>
      <c r="N285">
        <f t="shared" si="27"/>
        <v>179.09899999999999</v>
      </c>
      <c r="O285" t="str">
        <f t="shared" si="28"/>
        <v/>
      </c>
      <c r="P285" t="str">
        <f t="shared" si="29"/>
        <v>10_1978</v>
      </c>
    </row>
    <row r="286" spans="1:16">
      <c r="A286" s="35">
        <v>28774</v>
      </c>
      <c r="H286" s="38">
        <v>179.09399999999999</v>
      </c>
      <c r="I286" s="38">
        <v>180</v>
      </c>
      <c r="J286" s="37"/>
      <c r="K286" s="37"/>
      <c r="L286">
        <f t="shared" si="25"/>
        <v>10</v>
      </c>
      <c r="M286">
        <f t="shared" si="26"/>
        <v>1978</v>
      </c>
      <c r="N286">
        <f t="shared" si="27"/>
        <v>179.547</v>
      </c>
      <c r="O286" t="str">
        <f t="shared" si="28"/>
        <v/>
      </c>
      <c r="P286" t="str">
        <f t="shared" si="29"/>
        <v>10_1978</v>
      </c>
    </row>
    <row r="287" spans="1:16">
      <c r="A287" s="35">
        <v>28775</v>
      </c>
      <c r="H287" s="38">
        <v>179.57599999999999</v>
      </c>
      <c r="I287" s="38">
        <v>180.47800000000001</v>
      </c>
      <c r="J287" s="37"/>
      <c r="K287" s="37"/>
      <c r="L287">
        <f t="shared" si="25"/>
        <v>10</v>
      </c>
      <c r="M287">
        <f t="shared" si="26"/>
        <v>1978</v>
      </c>
      <c r="N287">
        <f t="shared" si="27"/>
        <v>180.02699999999999</v>
      </c>
      <c r="O287" t="str">
        <f t="shared" si="28"/>
        <v/>
      </c>
      <c r="P287" t="str">
        <f t="shared" si="29"/>
        <v>10_1978</v>
      </c>
    </row>
    <row r="288" spans="1:16">
      <c r="A288" s="35">
        <v>28776</v>
      </c>
      <c r="H288" s="38">
        <v>180.11</v>
      </c>
      <c r="I288" s="38">
        <v>181.02500000000001</v>
      </c>
      <c r="J288" s="37"/>
      <c r="K288" s="37"/>
      <c r="L288">
        <f t="shared" si="25"/>
        <v>10</v>
      </c>
      <c r="M288">
        <f t="shared" si="26"/>
        <v>1978</v>
      </c>
      <c r="N288">
        <f t="shared" si="27"/>
        <v>180.5675</v>
      </c>
      <c r="O288" t="str">
        <f t="shared" si="28"/>
        <v/>
      </c>
      <c r="P288" t="str">
        <f t="shared" si="29"/>
        <v>10_1978</v>
      </c>
    </row>
    <row r="289" spans="1:16">
      <c r="A289" s="35">
        <v>28777</v>
      </c>
      <c r="H289" s="39"/>
      <c r="I289" s="39"/>
      <c r="J289" s="37"/>
      <c r="K289" s="37"/>
      <c r="L289">
        <f t="shared" si="25"/>
        <v>10</v>
      </c>
      <c r="M289">
        <f t="shared" si="26"/>
        <v>1978</v>
      </c>
      <c r="N289" t="str">
        <f t="shared" si="27"/>
        <v/>
      </c>
      <c r="O289" t="str">
        <f t="shared" si="28"/>
        <v/>
      </c>
      <c r="P289" t="str">
        <f t="shared" si="29"/>
        <v>10_1978</v>
      </c>
    </row>
    <row r="290" spans="1:16">
      <c r="A290" s="35">
        <v>28778</v>
      </c>
      <c r="H290" s="39"/>
      <c r="I290" s="39"/>
      <c r="J290" s="37"/>
      <c r="K290" s="37"/>
      <c r="L290">
        <f t="shared" si="25"/>
        <v>10</v>
      </c>
      <c r="M290">
        <f t="shared" si="26"/>
        <v>1978</v>
      </c>
      <c r="N290" t="str">
        <f t="shared" si="27"/>
        <v/>
      </c>
      <c r="O290" t="str">
        <f t="shared" si="28"/>
        <v/>
      </c>
      <c r="P290" t="str">
        <f t="shared" si="29"/>
        <v>10_1978</v>
      </c>
    </row>
    <row r="291" spans="1:16">
      <c r="A291" s="35">
        <v>28779</v>
      </c>
      <c r="H291" s="38">
        <v>180.137</v>
      </c>
      <c r="I291" s="38">
        <v>181.03899999999999</v>
      </c>
      <c r="J291" s="37"/>
      <c r="K291" s="37"/>
      <c r="L291">
        <f t="shared" si="25"/>
        <v>10</v>
      </c>
      <c r="M291">
        <f t="shared" si="26"/>
        <v>1978</v>
      </c>
      <c r="N291">
        <f t="shared" si="27"/>
        <v>180.58799999999999</v>
      </c>
      <c r="O291" t="str">
        <f t="shared" si="28"/>
        <v/>
      </c>
      <c r="P291" t="str">
        <f t="shared" si="29"/>
        <v>10_1978</v>
      </c>
    </row>
    <row r="292" spans="1:16">
      <c r="A292" s="35">
        <v>28780</v>
      </c>
      <c r="H292" s="38">
        <v>180.667</v>
      </c>
      <c r="I292" s="38">
        <v>181.57599999999999</v>
      </c>
      <c r="J292" s="37"/>
      <c r="K292" s="37"/>
      <c r="L292">
        <f t="shared" si="25"/>
        <v>10</v>
      </c>
      <c r="M292">
        <f t="shared" si="26"/>
        <v>1978</v>
      </c>
      <c r="N292">
        <f t="shared" si="27"/>
        <v>181.1215</v>
      </c>
      <c r="O292" t="str">
        <f t="shared" si="28"/>
        <v/>
      </c>
      <c r="P292" t="str">
        <f t="shared" si="29"/>
        <v>10_1978</v>
      </c>
    </row>
    <row r="293" spans="1:16">
      <c r="A293" s="35">
        <v>28781</v>
      </c>
      <c r="H293" s="38">
        <v>180.667</v>
      </c>
      <c r="I293" s="38">
        <v>181.56399999999999</v>
      </c>
      <c r="J293" s="37"/>
      <c r="K293" s="37"/>
      <c r="L293">
        <f t="shared" si="25"/>
        <v>10</v>
      </c>
      <c r="M293">
        <f t="shared" si="26"/>
        <v>1978</v>
      </c>
      <c r="N293">
        <f t="shared" si="27"/>
        <v>181.1155</v>
      </c>
      <c r="O293" t="str">
        <f t="shared" si="28"/>
        <v/>
      </c>
      <c r="P293" t="str">
        <f t="shared" si="29"/>
        <v>10_1978</v>
      </c>
    </row>
    <row r="294" spans="1:16">
      <c r="A294" s="35">
        <v>28782</v>
      </c>
      <c r="H294" s="38">
        <v>181.2</v>
      </c>
      <c r="I294" s="38">
        <v>182.10900000000001</v>
      </c>
      <c r="J294" s="37"/>
      <c r="K294" s="37"/>
      <c r="L294">
        <f t="shared" si="25"/>
        <v>10</v>
      </c>
      <c r="M294">
        <f t="shared" si="26"/>
        <v>1978</v>
      </c>
      <c r="N294">
        <f t="shared" si="27"/>
        <v>181.65449999999998</v>
      </c>
      <c r="O294" t="str">
        <f t="shared" si="28"/>
        <v/>
      </c>
      <c r="P294" t="str">
        <f t="shared" si="29"/>
        <v>10_1978</v>
      </c>
    </row>
    <row r="295" spans="1:16">
      <c r="A295" s="35">
        <v>28783</v>
      </c>
      <c r="H295" s="38">
        <v>181.68700000000001</v>
      </c>
      <c r="I295" s="38">
        <v>182.59899999999999</v>
      </c>
      <c r="J295" s="37"/>
      <c r="K295" s="37"/>
      <c r="L295">
        <f t="shared" si="25"/>
        <v>10</v>
      </c>
      <c r="M295">
        <f t="shared" si="26"/>
        <v>1978</v>
      </c>
      <c r="N295">
        <f t="shared" si="27"/>
        <v>182.143</v>
      </c>
      <c r="O295" t="str">
        <f t="shared" si="28"/>
        <v/>
      </c>
      <c r="P295" t="str">
        <f t="shared" si="29"/>
        <v>10_1978</v>
      </c>
    </row>
    <row r="296" spans="1:16">
      <c r="A296" s="35">
        <v>28784</v>
      </c>
      <c r="H296" s="39"/>
      <c r="I296" s="39"/>
      <c r="J296" s="37"/>
      <c r="K296" s="37"/>
      <c r="L296">
        <f t="shared" si="25"/>
        <v>10</v>
      </c>
      <c r="M296">
        <f t="shared" si="26"/>
        <v>1978</v>
      </c>
      <c r="N296" t="str">
        <f t="shared" si="27"/>
        <v/>
      </c>
      <c r="O296" t="str">
        <f t="shared" si="28"/>
        <v/>
      </c>
      <c r="P296" t="str">
        <f t="shared" si="29"/>
        <v>10_1978</v>
      </c>
    </row>
    <row r="297" spans="1:16">
      <c r="A297" s="35">
        <v>28785</v>
      </c>
      <c r="H297" s="39"/>
      <c r="I297" s="39"/>
      <c r="J297" s="37"/>
      <c r="K297" s="37"/>
      <c r="L297">
        <f t="shared" si="25"/>
        <v>10</v>
      </c>
      <c r="M297">
        <f t="shared" si="26"/>
        <v>1978</v>
      </c>
      <c r="N297" t="str">
        <f t="shared" si="27"/>
        <v/>
      </c>
      <c r="O297" t="str">
        <f t="shared" si="28"/>
        <v/>
      </c>
      <c r="P297" t="str">
        <f t="shared" si="29"/>
        <v>10_1978</v>
      </c>
    </row>
    <row r="298" spans="1:16">
      <c r="A298" s="35">
        <v>28786</v>
      </c>
      <c r="H298" s="38">
        <v>181.71</v>
      </c>
      <c r="I298" s="38">
        <v>182.61799999999999</v>
      </c>
      <c r="J298" s="37"/>
      <c r="K298" s="37"/>
      <c r="L298">
        <f t="shared" si="25"/>
        <v>10</v>
      </c>
      <c r="M298">
        <f t="shared" si="26"/>
        <v>1978</v>
      </c>
      <c r="N298">
        <f t="shared" si="27"/>
        <v>182.16399999999999</v>
      </c>
      <c r="O298" t="str">
        <f t="shared" si="28"/>
        <v/>
      </c>
      <c r="P298" t="str">
        <f t="shared" si="29"/>
        <v>10_1978</v>
      </c>
    </row>
    <row r="299" spans="1:16">
      <c r="A299" s="35">
        <v>28787</v>
      </c>
      <c r="H299" s="38">
        <v>182.23099999999999</v>
      </c>
      <c r="I299" s="38">
        <v>183.14500000000001</v>
      </c>
      <c r="J299" s="37"/>
      <c r="K299" s="37"/>
      <c r="L299">
        <f t="shared" si="25"/>
        <v>10</v>
      </c>
      <c r="M299">
        <f t="shared" si="26"/>
        <v>1978</v>
      </c>
      <c r="N299">
        <f t="shared" si="27"/>
        <v>182.68799999999999</v>
      </c>
      <c r="O299" t="str">
        <f t="shared" si="28"/>
        <v/>
      </c>
      <c r="P299" t="str">
        <f t="shared" si="29"/>
        <v>10_1978</v>
      </c>
    </row>
    <row r="300" spans="1:16">
      <c r="A300" s="35">
        <v>28788</v>
      </c>
      <c r="H300" s="38">
        <v>182.78299999999999</v>
      </c>
      <c r="I300" s="38">
        <v>183.696</v>
      </c>
      <c r="J300" s="37"/>
      <c r="K300" s="37"/>
      <c r="L300">
        <f t="shared" si="25"/>
        <v>10</v>
      </c>
      <c r="M300">
        <f t="shared" si="26"/>
        <v>1978</v>
      </c>
      <c r="N300">
        <f t="shared" si="27"/>
        <v>183.23949999999999</v>
      </c>
      <c r="O300" t="str">
        <f t="shared" si="28"/>
        <v/>
      </c>
      <c r="P300" t="str">
        <f t="shared" si="29"/>
        <v>10_1978</v>
      </c>
    </row>
    <row r="301" spans="1:16">
      <c r="A301" s="35">
        <v>28789</v>
      </c>
      <c r="H301" s="38">
        <v>183.20599999999999</v>
      </c>
      <c r="I301" s="38">
        <v>184.09399999999999</v>
      </c>
      <c r="J301" s="37"/>
      <c r="K301" s="37"/>
      <c r="L301">
        <f t="shared" si="25"/>
        <v>10</v>
      </c>
      <c r="M301">
        <f t="shared" si="26"/>
        <v>1978</v>
      </c>
      <c r="N301">
        <f t="shared" si="27"/>
        <v>183.64999999999998</v>
      </c>
      <c r="O301" t="str">
        <f t="shared" si="28"/>
        <v/>
      </c>
      <c r="P301" t="str">
        <f t="shared" si="29"/>
        <v>10_1978</v>
      </c>
    </row>
    <row r="302" spans="1:16">
      <c r="A302" s="35">
        <v>28790</v>
      </c>
      <c r="H302" s="38">
        <v>183.20599999999999</v>
      </c>
      <c r="I302" s="38">
        <v>184.12899999999999</v>
      </c>
      <c r="J302" s="37"/>
      <c r="K302" s="37"/>
      <c r="L302">
        <f t="shared" si="25"/>
        <v>10</v>
      </c>
      <c r="M302">
        <f t="shared" si="26"/>
        <v>1978</v>
      </c>
      <c r="N302">
        <f t="shared" si="27"/>
        <v>183.66749999999999</v>
      </c>
      <c r="O302" t="str">
        <f t="shared" si="28"/>
        <v/>
      </c>
      <c r="P302" t="str">
        <f t="shared" si="29"/>
        <v>10_1978</v>
      </c>
    </row>
    <row r="303" spans="1:16">
      <c r="A303" s="35">
        <v>28791</v>
      </c>
      <c r="H303" s="39"/>
      <c r="I303" s="39"/>
      <c r="J303" s="37"/>
      <c r="K303" s="37"/>
      <c r="L303">
        <f t="shared" si="25"/>
        <v>10</v>
      </c>
      <c r="M303">
        <f t="shared" si="26"/>
        <v>1978</v>
      </c>
      <c r="N303" t="str">
        <f t="shared" si="27"/>
        <v/>
      </c>
      <c r="O303" t="str">
        <f t="shared" si="28"/>
        <v/>
      </c>
      <c r="P303" t="str">
        <f t="shared" si="29"/>
        <v>10_1978</v>
      </c>
    </row>
    <row r="304" spans="1:16">
      <c r="A304" s="35">
        <v>28792</v>
      </c>
      <c r="H304" s="39"/>
      <c r="I304" s="39"/>
      <c r="J304" s="37"/>
      <c r="K304" s="37"/>
      <c r="L304">
        <f t="shared" si="25"/>
        <v>10</v>
      </c>
      <c r="M304">
        <f t="shared" si="26"/>
        <v>1978</v>
      </c>
      <c r="N304" t="str">
        <f t="shared" si="27"/>
        <v/>
      </c>
      <c r="O304" t="str">
        <f t="shared" si="28"/>
        <v/>
      </c>
      <c r="P304" t="str">
        <f t="shared" si="29"/>
        <v>10_1978</v>
      </c>
    </row>
    <row r="305" spans="1:16">
      <c r="A305" s="35">
        <v>28793</v>
      </c>
      <c r="H305" s="38">
        <v>183.78200000000001</v>
      </c>
      <c r="I305" s="38">
        <v>184.708</v>
      </c>
      <c r="J305" s="37"/>
      <c r="K305" s="37"/>
      <c r="L305">
        <f t="shared" si="25"/>
        <v>10</v>
      </c>
      <c r="M305">
        <f t="shared" si="26"/>
        <v>1978</v>
      </c>
      <c r="N305">
        <f t="shared" si="27"/>
        <v>184.245</v>
      </c>
      <c r="O305" t="str">
        <f t="shared" si="28"/>
        <v/>
      </c>
      <c r="P305" t="str">
        <f t="shared" si="29"/>
        <v>10_1978</v>
      </c>
    </row>
    <row r="306" spans="1:16">
      <c r="A306" s="35">
        <v>28794</v>
      </c>
      <c r="H306" s="38">
        <v>183.78200000000001</v>
      </c>
      <c r="I306" s="38">
        <v>184.7</v>
      </c>
      <c r="J306" s="37"/>
      <c r="K306" s="37"/>
      <c r="L306">
        <f t="shared" si="25"/>
        <v>10</v>
      </c>
      <c r="M306">
        <f t="shared" si="26"/>
        <v>1978</v>
      </c>
      <c r="N306">
        <f t="shared" si="27"/>
        <v>184.24099999999999</v>
      </c>
      <c r="O306" t="str">
        <f t="shared" si="28"/>
        <v/>
      </c>
      <c r="P306" t="str">
        <f t="shared" si="29"/>
        <v>10_1978</v>
      </c>
    </row>
    <row r="307" spans="1:16">
      <c r="A307" s="35">
        <v>28795</v>
      </c>
      <c r="H307" s="39"/>
      <c r="I307" s="39"/>
      <c r="J307" s="37"/>
      <c r="K307" s="37"/>
      <c r="L307">
        <f t="shared" si="25"/>
        <v>11</v>
      </c>
      <c r="M307">
        <f t="shared" si="26"/>
        <v>1978</v>
      </c>
      <c r="N307" t="str">
        <f t="shared" si="27"/>
        <v/>
      </c>
      <c r="O307" t="str">
        <f t="shared" si="28"/>
        <v/>
      </c>
      <c r="P307" t="str">
        <f t="shared" si="29"/>
        <v>11_1978</v>
      </c>
    </row>
    <row r="308" spans="1:16">
      <c r="A308" s="35">
        <v>28796</v>
      </c>
      <c r="H308" s="38">
        <v>184.173</v>
      </c>
      <c r="I308" s="38">
        <v>185.09800000000001</v>
      </c>
      <c r="J308" s="37"/>
      <c r="K308" s="37"/>
      <c r="L308">
        <f t="shared" si="25"/>
        <v>11</v>
      </c>
      <c r="M308">
        <f t="shared" si="26"/>
        <v>1978</v>
      </c>
      <c r="N308">
        <f t="shared" si="27"/>
        <v>184.63550000000001</v>
      </c>
      <c r="O308" t="str">
        <f t="shared" si="28"/>
        <v/>
      </c>
      <c r="P308" t="str">
        <f t="shared" si="29"/>
        <v>11_1978</v>
      </c>
    </row>
    <row r="309" spans="1:16">
      <c r="A309" s="35">
        <v>28797</v>
      </c>
      <c r="H309" s="38">
        <v>184.661</v>
      </c>
      <c r="I309" s="38">
        <v>185.58500000000001</v>
      </c>
      <c r="J309" s="37"/>
      <c r="K309" s="37"/>
      <c r="L309">
        <f t="shared" si="25"/>
        <v>11</v>
      </c>
      <c r="M309">
        <f t="shared" si="26"/>
        <v>1978</v>
      </c>
      <c r="N309">
        <f t="shared" si="27"/>
        <v>185.12299999999999</v>
      </c>
      <c r="O309" t="str">
        <f t="shared" si="28"/>
        <v/>
      </c>
      <c r="P309" t="str">
        <f t="shared" si="29"/>
        <v>11_1978</v>
      </c>
    </row>
    <row r="310" spans="1:16">
      <c r="A310" s="35">
        <v>28798</v>
      </c>
      <c r="H310" s="39"/>
      <c r="I310" s="39"/>
      <c r="J310" s="37"/>
      <c r="K310" s="37"/>
      <c r="L310">
        <f t="shared" si="25"/>
        <v>11</v>
      </c>
      <c r="M310">
        <f t="shared" si="26"/>
        <v>1978</v>
      </c>
      <c r="N310" t="str">
        <f t="shared" si="27"/>
        <v/>
      </c>
      <c r="O310" t="str">
        <f t="shared" si="28"/>
        <v/>
      </c>
      <c r="P310" t="str">
        <f t="shared" si="29"/>
        <v>11_1978</v>
      </c>
    </row>
    <row r="311" spans="1:16">
      <c r="A311" s="35">
        <v>28799</v>
      </c>
      <c r="H311" s="39"/>
      <c r="I311" s="39"/>
      <c r="J311" s="37"/>
      <c r="K311" s="37"/>
      <c r="L311">
        <f t="shared" si="25"/>
        <v>11</v>
      </c>
      <c r="M311">
        <f t="shared" si="26"/>
        <v>1978</v>
      </c>
      <c r="N311" t="str">
        <f t="shared" si="27"/>
        <v/>
      </c>
      <c r="O311" t="str">
        <f t="shared" si="28"/>
        <v/>
      </c>
      <c r="P311" t="str">
        <f t="shared" si="29"/>
        <v>11_1978</v>
      </c>
    </row>
    <row r="312" spans="1:16">
      <c r="A312" s="35">
        <v>28800</v>
      </c>
      <c r="H312" s="38">
        <v>184.67</v>
      </c>
      <c r="I312" s="38">
        <v>185.59</v>
      </c>
      <c r="J312" s="37"/>
      <c r="K312" s="37"/>
      <c r="L312">
        <f t="shared" si="25"/>
        <v>11</v>
      </c>
      <c r="M312">
        <f t="shared" si="26"/>
        <v>1978</v>
      </c>
      <c r="N312">
        <f t="shared" si="27"/>
        <v>185.13</v>
      </c>
      <c r="O312" t="str">
        <f t="shared" si="28"/>
        <v/>
      </c>
      <c r="P312" t="str">
        <f t="shared" si="29"/>
        <v>11_1978</v>
      </c>
    </row>
    <row r="313" spans="1:16">
      <c r="A313" s="35">
        <v>28801</v>
      </c>
      <c r="H313" s="38">
        <v>185.12100000000001</v>
      </c>
      <c r="I313" s="38">
        <v>186.05</v>
      </c>
      <c r="J313" s="37"/>
      <c r="K313" s="37"/>
      <c r="L313">
        <f t="shared" si="25"/>
        <v>11</v>
      </c>
      <c r="M313">
        <f t="shared" si="26"/>
        <v>1978</v>
      </c>
      <c r="N313">
        <f t="shared" si="27"/>
        <v>185.58550000000002</v>
      </c>
      <c r="O313" t="str">
        <f t="shared" si="28"/>
        <v/>
      </c>
      <c r="P313" t="str">
        <f t="shared" si="29"/>
        <v>11_1978</v>
      </c>
    </row>
    <row r="314" spans="1:16">
      <c r="A314" s="35">
        <v>28802</v>
      </c>
      <c r="H314" s="38">
        <v>185.499</v>
      </c>
      <c r="I314" s="38">
        <v>186.44</v>
      </c>
      <c r="J314" s="37"/>
      <c r="K314" s="37"/>
      <c r="L314">
        <f t="shared" si="25"/>
        <v>11</v>
      </c>
      <c r="M314">
        <f t="shared" si="26"/>
        <v>1978</v>
      </c>
      <c r="N314">
        <f t="shared" si="27"/>
        <v>185.96949999999998</v>
      </c>
      <c r="O314" t="str">
        <f t="shared" si="28"/>
        <v/>
      </c>
      <c r="P314" t="str">
        <f t="shared" si="29"/>
        <v>11_1978</v>
      </c>
    </row>
    <row r="315" spans="1:16">
      <c r="A315" s="35">
        <v>28803</v>
      </c>
      <c r="H315" s="38">
        <v>185.506</v>
      </c>
      <c r="I315" s="38">
        <v>186.44</v>
      </c>
      <c r="J315" s="37"/>
      <c r="K315" s="37"/>
      <c r="L315">
        <f t="shared" si="25"/>
        <v>11</v>
      </c>
      <c r="M315">
        <f t="shared" si="26"/>
        <v>1978</v>
      </c>
      <c r="N315">
        <f t="shared" si="27"/>
        <v>185.97300000000001</v>
      </c>
      <c r="O315" t="str">
        <f t="shared" si="28"/>
        <v/>
      </c>
      <c r="P315" t="str">
        <f t="shared" si="29"/>
        <v>11_1978</v>
      </c>
    </row>
    <row r="316" spans="1:16">
      <c r="A316" s="35">
        <v>28804</v>
      </c>
      <c r="H316" s="38">
        <v>185.994</v>
      </c>
      <c r="I316" s="38">
        <v>186.928</v>
      </c>
      <c r="J316" s="37"/>
      <c r="K316" s="37"/>
      <c r="L316">
        <f t="shared" si="25"/>
        <v>11</v>
      </c>
      <c r="M316">
        <f t="shared" si="26"/>
        <v>1978</v>
      </c>
      <c r="N316">
        <f t="shared" si="27"/>
        <v>186.46100000000001</v>
      </c>
      <c r="O316" t="str">
        <f t="shared" si="28"/>
        <v/>
      </c>
      <c r="P316" t="str">
        <f t="shared" si="29"/>
        <v>11_1978</v>
      </c>
    </row>
    <row r="317" spans="1:16">
      <c r="A317" s="35">
        <v>28805</v>
      </c>
      <c r="H317" s="39"/>
      <c r="I317" s="39"/>
      <c r="J317" s="37"/>
      <c r="K317" s="37"/>
      <c r="L317">
        <f t="shared" si="25"/>
        <v>11</v>
      </c>
      <c r="M317">
        <f t="shared" si="26"/>
        <v>1978</v>
      </c>
      <c r="N317" t="str">
        <f t="shared" si="27"/>
        <v/>
      </c>
      <c r="O317" t="str">
        <f t="shared" si="28"/>
        <v/>
      </c>
      <c r="P317" t="str">
        <f t="shared" si="29"/>
        <v>11_1978</v>
      </c>
    </row>
    <row r="318" spans="1:16">
      <c r="A318" s="35">
        <v>28806</v>
      </c>
      <c r="H318" s="39"/>
      <c r="I318" s="39"/>
      <c r="J318" s="37"/>
      <c r="K318" s="37"/>
      <c r="L318">
        <f t="shared" si="25"/>
        <v>11</v>
      </c>
      <c r="M318">
        <f t="shared" si="26"/>
        <v>1978</v>
      </c>
      <c r="N318" t="str">
        <f t="shared" si="27"/>
        <v/>
      </c>
      <c r="O318" t="str">
        <f t="shared" si="28"/>
        <v/>
      </c>
      <c r="P318" t="str">
        <f t="shared" si="29"/>
        <v>11_1978</v>
      </c>
    </row>
    <row r="319" spans="1:16">
      <c r="A319" s="35">
        <v>28807</v>
      </c>
      <c r="H319" s="38">
        <v>186.47399999999999</v>
      </c>
      <c r="I319" s="38">
        <v>187.40600000000001</v>
      </c>
      <c r="J319" s="37"/>
      <c r="K319" s="37"/>
      <c r="L319">
        <f t="shared" si="25"/>
        <v>11</v>
      </c>
      <c r="M319">
        <f t="shared" si="26"/>
        <v>1978</v>
      </c>
      <c r="N319">
        <f t="shared" si="27"/>
        <v>186.94</v>
      </c>
      <c r="O319" t="str">
        <f t="shared" si="28"/>
        <v/>
      </c>
      <c r="P319" t="str">
        <f t="shared" si="29"/>
        <v>11_1978</v>
      </c>
    </row>
    <row r="320" spans="1:16">
      <c r="A320" s="35">
        <v>28808</v>
      </c>
      <c r="H320" s="38">
        <v>186.46899999999999</v>
      </c>
      <c r="I320" s="38">
        <v>187.37</v>
      </c>
      <c r="J320" s="37"/>
      <c r="K320" s="37"/>
      <c r="L320">
        <f t="shared" si="25"/>
        <v>11</v>
      </c>
      <c r="M320">
        <f t="shared" si="26"/>
        <v>1978</v>
      </c>
      <c r="N320">
        <f t="shared" si="27"/>
        <v>186.9195</v>
      </c>
      <c r="O320" t="str">
        <f t="shared" si="28"/>
        <v/>
      </c>
      <c r="P320" t="str">
        <f t="shared" si="29"/>
        <v>11_1978</v>
      </c>
    </row>
    <row r="321" spans="1:16">
      <c r="A321" s="35">
        <v>28809</v>
      </c>
      <c r="H321" s="38">
        <v>186.93299999999999</v>
      </c>
      <c r="I321" s="38">
        <v>187.864</v>
      </c>
      <c r="J321" s="37"/>
      <c r="K321" s="37"/>
      <c r="L321">
        <f t="shared" si="25"/>
        <v>11</v>
      </c>
      <c r="M321">
        <f t="shared" si="26"/>
        <v>1978</v>
      </c>
      <c r="N321">
        <f t="shared" si="27"/>
        <v>187.39850000000001</v>
      </c>
      <c r="O321" t="str">
        <f t="shared" si="28"/>
        <v/>
      </c>
      <c r="P321" t="str">
        <f t="shared" si="29"/>
        <v>11_1978</v>
      </c>
    </row>
    <row r="322" spans="1:16">
      <c r="A322" s="35">
        <v>28810</v>
      </c>
      <c r="H322" s="38">
        <v>187.417</v>
      </c>
      <c r="I322" s="38">
        <v>188.358</v>
      </c>
      <c r="J322" s="37"/>
      <c r="K322" s="37"/>
      <c r="L322">
        <f t="shared" si="25"/>
        <v>11</v>
      </c>
      <c r="M322">
        <f t="shared" si="26"/>
        <v>1978</v>
      </c>
      <c r="N322">
        <f t="shared" si="27"/>
        <v>187.88749999999999</v>
      </c>
      <c r="O322" t="str">
        <f t="shared" si="28"/>
        <v/>
      </c>
      <c r="P322" t="str">
        <f t="shared" si="29"/>
        <v>11_1978</v>
      </c>
    </row>
    <row r="323" spans="1:16">
      <c r="A323" s="35">
        <v>28811</v>
      </c>
      <c r="H323" s="38">
        <v>187.79400000000001</v>
      </c>
      <c r="I323" s="38">
        <v>188.745</v>
      </c>
      <c r="J323" s="37"/>
      <c r="K323" s="37"/>
      <c r="L323">
        <f t="shared" si="25"/>
        <v>11</v>
      </c>
      <c r="M323">
        <f t="shared" si="26"/>
        <v>1978</v>
      </c>
      <c r="N323">
        <f t="shared" si="27"/>
        <v>188.26949999999999</v>
      </c>
      <c r="O323" t="str">
        <f t="shared" si="28"/>
        <v/>
      </c>
      <c r="P323" t="str">
        <f t="shared" si="29"/>
        <v>11_1978</v>
      </c>
    </row>
    <row r="324" spans="1:16">
      <c r="A324" s="35">
        <v>28812</v>
      </c>
      <c r="H324" s="39"/>
      <c r="I324" s="39"/>
      <c r="J324" s="37"/>
      <c r="K324" s="37"/>
      <c r="L324">
        <f t="shared" ref="L324:L387" si="30">+MONTH(A324)</f>
        <v>11</v>
      </c>
      <c r="M324">
        <f t="shared" ref="M324:M387" si="31">+YEAR(A324)</f>
        <v>1978</v>
      </c>
      <c r="N324" t="str">
        <f t="shared" ref="N324:N387" si="32">+IF(H324="","",AVERAGE(H324:I324))</f>
        <v/>
      </c>
      <c r="O324" t="str">
        <f t="shared" ref="O324:O387" si="33">+IF(J324="","",AVERAGE(J324:K324))</f>
        <v/>
      </c>
      <c r="P324" t="str">
        <f t="shared" ref="P324:P387" si="34">+L324&amp;"_"&amp;M324</f>
        <v>11_1978</v>
      </c>
    </row>
    <row r="325" spans="1:16">
      <c r="A325" s="35">
        <v>28813</v>
      </c>
      <c r="H325" s="39"/>
      <c r="I325" s="39"/>
      <c r="J325" s="37"/>
      <c r="K325" s="37"/>
      <c r="L325">
        <f t="shared" si="30"/>
        <v>11</v>
      </c>
      <c r="M325">
        <f t="shared" si="31"/>
        <v>1978</v>
      </c>
      <c r="N325" t="str">
        <f t="shared" si="32"/>
        <v/>
      </c>
      <c r="O325" t="str">
        <f t="shared" si="33"/>
        <v/>
      </c>
      <c r="P325" t="str">
        <f t="shared" si="34"/>
        <v>11_1978</v>
      </c>
    </row>
    <row r="326" spans="1:16">
      <c r="A326" s="35">
        <v>28814</v>
      </c>
      <c r="H326" s="38">
        <v>187.81</v>
      </c>
      <c r="I326" s="38">
        <v>188.751</v>
      </c>
      <c r="J326" s="37"/>
      <c r="K326" s="37"/>
      <c r="L326">
        <f t="shared" si="30"/>
        <v>11</v>
      </c>
      <c r="M326">
        <f t="shared" si="31"/>
        <v>1978</v>
      </c>
      <c r="N326">
        <f t="shared" si="32"/>
        <v>188.28050000000002</v>
      </c>
      <c r="O326" t="str">
        <f t="shared" si="33"/>
        <v/>
      </c>
      <c r="P326" t="str">
        <f t="shared" si="34"/>
        <v>11_1978</v>
      </c>
    </row>
    <row r="327" spans="1:16">
      <c r="A327" s="35">
        <v>28815</v>
      </c>
      <c r="H327" s="38">
        <v>188.285</v>
      </c>
      <c r="I327" s="38">
        <v>189.22900000000001</v>
      </c>
      <c r="J327" s="37"/>
      <c r="K327" s="37"/>
      <c r="L327">
        <f t="shared" si="30"/>
        <v>11</v>
      </c>
      <c r="M327">
        <f t="shared" si="31"/>
        <v>1978</v>
      </c>
      <c r="N327">
        <f t="shared" si="32"/>
        <v>188.75700000000001</v>
      </c>
      <c r="O327" t="str">
        <f t="shared" si="33"/>
        <v/>
      </c>
      <c r="P327" t="str">
        <f t="shared" si="34"/>
        <v>11_1978</v>
      </c>
    </row>
    <row r="328" spans="1:16">
      <c r="A328" s="35">
        <v>28816</v>
      </c>
      <c r="H328" s="38">
        <v>188.85599999999999</v>
      </c>
      <c r="I328" s="38">
        <v>189.791</v>
      </c>
      <c r="J328" s="37"/>
      <c r="K328" s="37"/>
      <c r="L328">
        <f t="shared" si="30"/>
        <v>11</v>
      </c>
      <c r="M328">
        <f t="shared" si="31"/>
        <v>1978</v>
      </c>
      <c r="N328">
        <f t="shared" si="32"/>
        <v>189.3235</v>
      </c>
      <c r="O328" t="str">
        <f t="shared" si="33"/>
        <v/>
      </c>
      <c r="P328" t="str">
        <f t="shared" si="34"/>
        <v>11_1978</v>
      </c>
    </row>
    <row r="329" spans="1:16">
      <c r="A329" s="35">
        <v>28817</v>
      </c>
      <c r="H329" s="38">
        <v>188.82</v>
      </c>
      <c r="I329" s="38">
        <v>189.76</v>
      </c>
      <c r="J329" s="37"/>
      <c r="K329" s="37"/>
      <c r="L329">
        <f t="shared" si="30"/>
        <v>11</v>
      </c>
      <c r="M329">
        <f t="shared" si="31"/>
        <v>1978</v>
      </c>
      <c r="N329">
        <f t="shared" si="32"/>
        <v>189.29</v>
      </c>
      <c r="O329" t="str">
        <f t="shared" si="33"/>
        <v/>
      </c>
      <c r="P329" t="str">
        <f t="shared" si="34"/>
        <v>11_1978</v>
      </c>
    </row>
    <row r="330" spans="1:16">
      <c r="A330" s="35">
        <v>28818</v>
      </c>
      <c r="H330" s="38">
        <v>189.209</v>
      </c>
      <c r="I330" s="38">
        <v>190.15799999999999</v>
      </c>
      <c r="J330" s="37"/>
      <c r="K330" s="37"/>
      <c r="L330">
        <f t="shared" si="30"/>
        <v>11</v>
      </c>
      <c r="M330">
        <f t="shared" si="31"/>
        <v>1978</v>
      </c>
      <c r="N330">
        <f t="shared" si="32"/>
        <v>189.68349999999998</v>
      </c>
      <c r="O330" t="str">
        <f t="shared" si="33"/>
        <v/>
      </c>
      <c r="P330" t="str">
        <f t="shared" si="34"/>
        <v>11_1978</v>
      </c>
    </row>
    <row r="331" spans="1:16">
      <c r="A331" s="35">
        <v>28819</v>
      </c>
      <c r="H331" s="39"/>
      <c r="I331" s="39"/>
      <c r="J331" s="37"/>
      <c r="K331" s="37"/>
      <c r="L331">
        <f t="shared" si="30"/>
        <v>11</v>
      </c>
      <c r="M331">
        <f t="shared" si="31"/>
        <v>1978</v>
      </c>
      <c r="N331" t="str">
        <f t="shared" si="32"/>
        <v/>
      </c>
      <c r="O331" t="str">
        <f t="shared" si="33"/>
        <v/>
      </c>
      <c r="P331" t="str">
        <f t="shared" si="34"/>
        <v>11_1978</v>
      </c>
    </row>
    <row r="332" spans="1:16">
      <c r="A332" s="35">
        <v>28820</v>
      </c>
      <c r="H332" s="39"/>
      <c r="I332" s="39"/>
      <c r="J332" s="37"/>
      <c r="K332" s="37"/>
      <c r="L332">
        <f t="shared" si="30"/>
        <v>11</v>
      </c>
      <c r="M332">
        <f t="shared" si="31"/>
        <v>1978</v>
      </c>
      <c r="N332" t="str">
        <f t="shared" si="32"/>
        <v/>
      </c>
      <c r="O332" t="str">
        <f t="shared" si="33"/>
        <v/>
      </c>
      <c r="P332" t="str">
        <f t="shared" si="34"/>
        <v>11_1978</v>
      </c>
    </row>
    <row r="333" spans="1:16">
      <c r="A333" s="35">
        <v>28821</v>
      </c>
      <c r="H333" s="38">
        <v>189.21</v>
      </c>
      <c r="I333" s="38">
        <v>190.15899999999999</v>
      </c>
      <c r="J333" s="37"/>
      <c r="K333" s="37"/>
      <c r="L333">
        <f t="shared" si="30"/>
        <v>11</v>
      </c>
      <c r="M333">
        <f t="shared" si="31"/>
        <v>1978</v>
      </c>
      <c r="N333">
        <f t="shared" si="32"/>
        <v>189.68450000000001</v>
      </c>
      <c r="O333" t="str">
        <f t="shared" si="33"/>
        <v/>
      </c>
      <c r="P333" t="str">
        <f t="shared" si="34"/>
        <v>11_1978</v>
      </c>
    </row>
    <row r="334" spans="1:16">
      <c r="A334" s="35">
        <v>28822</v>
      </c>
      <c r="H334" s="38">
        <v>189.666</v>
      </c>
      <c r="I334" s="38">
        <v>190.62899999999999</v>
      </c>
      <c r="J334" s="37"/>
      <c r="K334" s="37"/>
      <c r="L334">
        <f t="shared" si="30"/>
        <v>11</v>
      </c>
      <c r="M334">
        <f t="shared" si="31"/>
        <v>1978</v>
      </c>
      <c r="N334">
        <f t="shared" si="32"/>
        <v>190.14749999999998</v>
      </c>
      <c r="O334" t="str">
        <f t="shared" si="33"/>
        <v/>
      </c>
      <c r="P334" t="str">
        <f t="shared" si="34"/>
        <v>11_1978</v>
      </c>
    </row>
    <row r="335" spans="1:16">
      <c r="A335" s="35">
        <v>28823</v>
      </c>
      <c r="H335" s="38">
        <v>190.16399999999999</v>
      </c>
      <c r="I335" s="38">
        <v>191.12</v>
      </c>
      <c r="J335" s="37"/>
      <c r="K335" s="37"/>
      <c r="L335">
        <f t="shared" si="30"/>
        <v>11</v>
      </c>
      <c r="M335">
        <f t="shared" si="31"/>
        <v>1978</v>
      </c>
      <c r="N335">
        <f t="shared" si="32"/>
        <v>190.642</v>
      </c>
      <c r="O335" t="str">
        <f t="shared" si="33"/>
        <v/>
      </c>
      <c r="P335" t="str">
        <f t="shared" si="34"/>
        <v>11_1978</v>
      </c>
    </row>
    <row r="336" spans="1:16">
      <c r="A336" s="35">
        <v>28824</v>
      </c>
      <c r="H336" s="38">
        <v>190.17</v>
      </c>
      <c r="I336" s="38">
        <v>191.12</v>
      </c>
      <c r="J336" s="37"/>
      <c r="K336" s="37"/>
      <c r="L336">
        <f t="shared" si="30"/>
        <v>11</v>
      </c>
      <c r="M336">
        <f t="shared" si="31"/>
        <v>1978</v>
      </c>
      <c r="N336">
        <f t="shared" si="32"/>
        <v>190.64499999999998</v>
      </c>
      <c r="O336" t="str">
        <f t="shared" si="33"/>
        <v/>
      </c>
      <c r="P336" t="str">
        <f t="shared" si="34"/>
        <v>11_1978</v>
      </c>
    </row>
    <row r="337" spans="1:16">
      <c r="A337" s="35">
        <v>28825</v>
      </c>
      <c r="H337" s="38">
        <v>190.55500000000001</v>
      </c>
      <c r="I337" s="38">
        <v>191.506</v>
      </c>
      <c r="J337" s="37"/>
      <c r="K337" s="37"/>
      <c r="L337">
        <f t="shared" si="30"/>
        <v>12</v>
      </c>
      <c r="M337">
        <f t="shared" si="31"/>
        <v>1978</v>
      </c>
      <c r="N337">
        <f t="shared" si="32"/>
        <v>191.03050000000002</v>
      </c>
      <c r="O337" t="str">
        <f t="shared" si="33"/>
        <v/>
      </c>
      <c r="P337" t="str">
        <f t="shared" si="34"/>
        <v>12_1978</v>
      </c>
    </row>
    <row r="338" spans="1:16">
      <c r="A338" s="35">
        <v>28826</v>
      </c>
      <c r="H338" s="39"/>
      <c r="I338" s="39"/>
      <c r="J338" s="37"/>
      <c r="K338" s="37"/>
      <c r="L338">
        <f t="shared" si="30"/>
        <v>12</v>
      </c>
      <c r="M338">
        <f t="shared" si="31"/>
        <v>1978</v>
      </c>
      <c r="N338" t="str">
        <f t="shared" si="32"/>
        <v/>
      </c>
      <c r="O338" t="str">
        <f t="shared" si="33"/>
        <v/>
      </c>
      <c r="P338" t="str">
        <f t="shared" si="34"/>
        <v>12_1978</v>
      </c>
    </row>
    <row r="339" spans="1:16">
      <c r="A339" s="35">
        <v>28827</v>
      </c>
      <c r="H339" s="39"/>
      <c r="I339" s="39"/>
      <c r="J339" s="37"/>
      <c r="K339" s="37"/>
      <c r="L339">
        <f t="shared" si="30"/>
        <v>12</v>
      </c>
      <c r="M339">
        <f t="shared" si="31"/>
        <v>1978</v>
      </c>
      <c r="N339" t="str">
        <f t="shared" si="32"/>
        <v/>
      </c>
      <c r="O339" t="str">
        <f t="shared" si="33"/>
        <v/>
      </c>
      <c r="P339" t="str">
        <f t="shared" si="34"/>
        <v>12_1978</v>
      </c>
    </row>
    <row r="340" spans="1:16">
      <c r="A340" s="35">
        <v>28828</v>
      </c>
      <c r="H340" s="38">
        <v>190.559</v>
      </c>
      <c r="I340" s="38">
        <v>191.506</v>
      </c>
      <c r="J340" s="37"/>
      <c r="K340" s="37"/>
      <c r="L340">
        <f t="shared" si="30"/>
        <v>12</v>
      </c>
      <c r="M340">
        <f t="shared" si="31"/>
        <v>1978</v>
      </c>
      <c r="N340">
        <f t="shared" si="32"/>
        <v>191.0325</v>
      </c>
      <c r="O340" t="str">
        <f t="shared" si="33"/>
        <v/>
      </c>
      <c r="P340" t="str">
        <f t="shared" si="34"/>
        <v>12_1978</v>
      </c>
    </row>
    <row r="341" spans="1:16">
      <c r="A341" s="35">
        <v>28829</v>
      </c>
      <c r="H341" s="38">
        <v>190.99</v>
      </c>
      <c r="I341" s="38">
        <v>191.952</v>
      </c>
      <c r="J341" s="37"/>
      <c r="K341" s="37"/>
      <c r="L341">
        <f t="shared" si="30"/>
        <v>12</v>
      </c>
      <c r="M341">
        <f t="shared" si="31"/>
        <v>1978</v>
      </c>
      <c r="N341">
        <f t="shared" si="32"/>
        <v>191.471</v>
      </c>
      <c r="O341" t="str">
        <f t="shared" si="33"/>
        <v/>
      </c>
      <c r="P341" t="str">
        <f t="shared" si="34"/>
        <v>12_1978</v>
      </c>
    </row>
    <row r="342" spans="1:16">
      <c r="A342" s="35">
        <v>28830</v>
      </c>
      <c r="H342" s="38">
        <v>191.38800000000001</v>
      </c>
      <c r="I342" s="38">
        <v>192.34800000000001</v>
      </c>
      <c r="J342" s="37"/>
      <c r="K342" s="37"/>
      <c r="L342">
        <f t="shared" si="30"/>
        <v>12</v>
      </c>
      <c r="M342">
        <f t="shared" si="31"/>
        <v>1978</v>
      </c>
      <c r="N342">
        <f t="shared" si="32"/>
        <v>191.86799999999999</v>
      </c>
      <c r="O342" t="str">
        <f t="shared" si="33"/>
        <v/>
      </c>
      <c r="P342" t="str">
        <f t="shared" si="34"/>
        <v>12_1978</v>
      </c>
    </row>
    <row r="343" spans="1:16">
      <c r="A343" s="35">
        <v>28831</v>
      </c>
      <c r="H343" s="38">
        <v>191.76900000000001</v>
      </c>
      <c r="I343" s="38">
        <v>192.73599999999999</v>
      </c>
      <c r="J343" s="37"/>
      <c r="K343" s="37"/>
      <c r="L343">
        <f t="shared" si="30"/>
        <v>12</v>
      </c>
      <c r="M343">
        <f t="shared" si="31"/>
        <v>1978</v>
      </c>
      <c r="N343">
        <f t="shared" si="32"/>
        <v>192.2525</v>
      </c>
      <c r="O343" t="str">
        <f t="shared" si="33"/>
        <v/>
      </c>
      <c r="P343" t="str">
        <f t="shared" si="34"/>
        <v>12_1978</v>
      </c>
    </row>
    <row r="344" spans="1:16">
      <c r="A344" s="35">
        <v>28832</v>
      </c>
      <c r="H344" s="39"/>
      <c r="I344" s="39"/>
      <c r="J344" s="37"/>
      <c r="K344" s="37"/>
      <c r="L344">
        <f t="shared" si="30"/>
        <v>12</v>
      </c>
      <c r="M344">
        <f t="shared" si="31"/>
        <v>1978</v>
      </c>
      <c r="N344" t="str">
        <f t="shared" si="32"/>
        <v/>
      </c>
      <c r="O344" t="str">
        <f t="shared" si="33"/>
        <v/>
      </c>
      <c r="P344" t="str">
        <f t="shared" si="34"/>
        <v>12_1978</v>
      </c>
    </row>
    <row r="345" spans="1:16">
      <c r="A345" s="35">
        <v>28833</v>
      </c>
      <c r="H345" s="39"/>
      <c r="I345" s="39"/>
      <c r="J345" s="37"/>
      <c r="K345" s="37"/>
      <c r="L345">
        <f t="shared" si="30"/>
        <v>12</v>
      </c>
      <c r="M345">
        <f t="shared" si="31"/>
        <v>1978</v>
      </c>
      <c r="N345" t="str">
        <f t="shared" si="32"/>
        <v/>
      </c>
      <c r="O345" t="str">
        <f t="shared" si="33"/>
        <v/>
      </c>
      <c r="P345" t="str">
        <f t="shared" si="34"/>
        <v>12_1978</v>
      </c>
    </row>
    <row r="346" spans="1:16">
      <c r="A346" s="35">
        <v>28834</v>
      </c>
      <c r="H346" s="39"/>
      <c r="I346" s="39"/>
      <c r="J346" s="37"/>
      <c r="K346" s="37"/>
      <c r="L346">
        <f t="shared" si="30"/>
        <v>12</v>
      </c>
      <c r="M346">
        <f t="shared" si="31"/>
        <v>1978</v>
      </c>
      <c r="N346" t="str">
        <f t="shared" si="32"/>
        <v/>
      </c>
      <c r="O346" t="str">
        <f t="shared" si="33"/>
        <v/>
      </c>
      <c r="P346" t="str">
        <f t="shared" si="34"/>
        <v>12_1978</v>
      </c>
    </row>
    <row r="347" spans="1:16">
      <c r="A347" s="35">
        <v>28835</v>
      </c>
      <c r="H347" s="38">
        <v>192.22800000000001</v>
      </c>
      <c r="I347" s="38">
        <v>193.18899999999999</v>
      </c>
      <c r="J347" s="37"/>
      <c r="K347" s="37"/>
      <c r="L347">
        <f t="shared" si="30"/>
        <v>12</v>
      </c>
      <c r="M347">
        <f t="shared" si="31"/>
        <v>1978</v>
      </c>
      <c r="N347">
        <f t="shared" si="32"/>
        <v>192.70850000000002</v>
      </c>
      <c r="O347" t="str">
        <f t="shared" si="33"/>
        <v/>
      </c>
      <c r="P347" t="str">
        <f t="shared" si="34"/>
        <v>12_1978</v>
      </c>
    </row>
    <row r="348" spans="1:16">
      <c r="A348" s="35">
        <v>28836</v>
      </c>
      <c r="H348" s="38">
        <v>192.65600000000001</v>
      </c>
      <c r="I348" s="38">
        <v>193.62899999999999</v>
      </c>
      <c r="J348" s="37"/>
      <c r="K348" s="37"/>
      <c r="L348">
        <f t="shared" si="30"/>
        <v>12</v>
      </c>
      <c r="M348">
        <f t="shared" si="31"/>
        <v>1978</v>
      </c>
      <c r="N348">
        <f t="shared" si="32"/>
        <v>193.14249999999998</v>
      </c>
      <c r="O348" t="str">
        <f t="shared" si="33"/>
        <v/>
      </c>
      <c r="P348" t="str">
        <f t="shared" si="34"/>
        <v>12_1978</v>
      </c>
    </row>
    <row r="349" spans="1:16">
      <c r="A349" s="35">
        <v>28837</v>
      </c>
      <c r="H349" s="38">
        <v>192.66900000000001</v>
      </c>
      <c r="I349" s="38">
        <v>193.63</v>
      </c>
      <c r="J349" s="37"/>
      <c r="K349" s="37"/>
      <c r="L349">
        <f t="shared" si="30"/>
        <v>12</v>
      </c>
      <c r="M349">
        <f t="shared" si="31"/>
        <v>1978</v>
      </c>
      <c r="N349">
        <f t="shared" si="32"/>
        <v>193.14949999999999</v>
      </c>
      <c r="O349" t="str">
        <f t="shared" si="33"/>
        <v/>
      </c>
      <c r="P349" t="str">
        <f t="shared" si="34"/>
        <v>12_1978</v>
      </c>
    </row>
    <row r="350" spans="1:16">
      <c r="A350" s="35">
        <v>28838</v>
      </c>
      <c r="H350" s="38">
        <v>193.03700000000001</v>
      </c>
      <c r="I350" s="38">
        <v>194.017</v>
      </c>
      <c r="J350" s="37"/>
      <c r="K350" s="37"/>
      <c r="L350">
        <f t="shared" si="30"/>
        <v>12</v>
      </c>
      <c r="M350">
        <f t="shared" si="31"/>
        <v>1978</v>
      </c>
      <c r="N350">
        <f t="shared" si="32"/>
        <v>193.52699999999999</v>
      </c>
      <c r="O350" t="str">
        <f t="shared" si="33"/>
        <v/>
      </c>
      <c r="P350" t="str">
        <f t="shared" si="34"/>
        <v>12_1978</v>
      </c>
    </row>
    <row r="351" spans="1:16">
      <c r="A351" s="35">
        <v>28839</v>
      </c>
      <c r="H351" s="38">
        <v>193.49799999999999</v>
      </c>
      <c r="I351" s="38">
        <v>194.465</v>
      </c>
      <c r="J351" s="37"/>
      <c r="K351" s="37"/>
      <c r="L351">
        <f t="shared" si="30"/>
        <v>12</v>
      </c>
      <c r="M351">
        <f t="shared" si="31"/>
        <v>1978</v>
      </c>
      <c r="N351">
        <f t="shared" si="32"/>
        <v>193.98149999999998</v>
      </c>
      <c r="O351" t="str">
        <f t="shared" si="33"/>
        <v/>
      </c>
      <c r="P351" t="str">
        <f t="shared" si="34"/>
        <v>12_1978</v>
      </c>
    </row>
    <row r="352" spans="1:16">
      <c r="A352" s="35">
        <v>28840</v>
      </c>
      <c r="H352" s="39"/>
      <c r="I352" s="39"/>
      <c r="J352" s="37"/>
      <c r="K352" s="37"/>
      <c r="L352">
        <f t="shared" si="30"/>
        <v>12</v>
      </c>
      <c r="M352">
        <f t="shared" si="31"/>
        <v>1978</v>
      </c>
      <c r="N352" t="str">
        <f t="shared" si="32"/>
        <v/>
      </c>
      <c r="O352" t="str">
        <f t="shared" si="33"/>
        <v/>
      </c>
      <c r="P352" t="str">
        <f t="shared" si="34"/>
        <v>12_1978</v>
      </c>
    </row>
    <row r="353" spans="1:16">
      <c r="A353" s="35">
        <v>28841</v>
      </c>
      <c r="H353" s="39"/>
      <c r="I353" s="39"/>
      <c r="J353" s="37"/>
      <c r="K353" s="37"/>
      <c r="L353">
        <f t="shared" si="30"/>
        <v>12</v>
      </c>
      <c r="M353">
        <f t="shared" si="31"/>
        <v>1978</v>
      </c>
      <c r="N353" t="str">
        <f t="shared" si="32"/>
        <v/>
      </c>
      <c r="O353" t="str">
        <f t="shared" si="33"/>
        <v/>
      </c>
      <c r="P353" t="str">
        <f t="shared" si="34"/>
        <v>12_1978</v>
      </c>
    </row>
    <row r="354" spans="1:16">
      <c r="A354" s="35">
        <v>28842</v>
      </c>
      <c r="H354" s="38">
        <v>193.518</v>
      </c>
      <c r="I354" s="38">
        <v>194.48699999999999</v>
      </c>
      <c r="J354" s="37"/>
      <c r="K354" s="37"/>
      <c r="L354">
        <f t="shared" si="30"/>
        <v>12</v>
      </c>
      <c r="M354">
        <f t="shared" si="31"/>
        <v>1978</v>
      </c>
      <c r="N354">
        <f t="shared" si="32"/>
        <v>194.0025</v>
      </c>
      <c r="O354" t="str">
        <f t="shared" si="33"/>
        <v/>
      </c>
      <c r="P354" t="str">
        <f t="shared" si="34"/>
        <v>12_1978</v>
      </c>
    </row>
    <row r="355" spans="1:16">
      <c r="A355" s="35">
        <v>28843</v>
      </c>
      <c r="H355" s="38">
        <v>193.9</v>
      </c>
      <c r="I355" s="38">
        <v>194.87799999999999</v>
      </c>
      <c r="J355" s="37"/>
      <c r="K355" s="37"/>
      <c r="L355">
        <f t="shared" si="30"/>
        <v>12</v>
      </c>
      <c r="M355">
        <f t="shared" si="31"/>
        <v>1978</v>
      </c>
      <c r="N355">
        <f t="shared" si="32"/>
        <v>194.38900000000001</v>
      </c>
      <c r="O355" t="str">
        <f t="shared" si="33"/>
        <v/>
      </c>
      <c r="P355" t="str">
        <f t="shared" si="34"/>
        <v>12_1978</v>
      </c>
    </row>
    <row r="356" spans="1:16">
      <c r="A356" s="35">
        <v>28844</v>
      </c>
      <c r="H356" s="38">
        <v>194.3</v>
      </c>
      <c r="I356" s="38">
        <v>194.87899999999999</v>
      </c>
      <c r="J356" s="37"/>
      <c r="K356" s="37"/>
      <c r="L356">
        <f t="shared" si="30"/>
        <v>12</v>
      </c>
      <c r="M356">
        <f t="shared" si="31"/>
        <v>1978</v>
      </c>
      <c r="N356">
        <f t="shared" si="32"/>
        <v>194.58949999999999</v>
      </c>
      <c r="O356" t="str">
        <f t="shared" si="33"/>
        <v/>
      </c>
      <c r="P356" t="str">
        <f t="shared" si="34"/>
        <v>12_1978</v>
      </c>
    </row>
    <row r="357" spans="1:16">
      <c r="A357" s="35">
        <v>28845</v>
      </c>
      <c r="H357" s="38">
        <v>194.35499999999999</v>
      </c>
      <c r="I357" s="38">
        <v>195.32900000000001</v>
      </c>
      <c r="J357" s="37"/>
      <c r="K357" s="37"/>
      <c r="L357">
        <f t="shared" si="30"/>
        <v>12</v>
      </c>
      <c r="M357">
        <f t="shared" si="31"/>
        <v>1978</v>
      </c>
      <c r="N357">
        <f t="shared" si="32"/>
        <v>194.84199999999998</v>
      </c>
      <c r="O357" t="str">
        <f t="shared" si="33"/>
        <v/>
      </c>
      <c r="P357" t="str">
        <f t="shared" si="34"/>
        <v>12_1978</v>
      </c>
    </row>
    <row r="358" spans="1:16">
      <c r="A358" s="35">
        <v>28846</v>
      </c>
      <c r="H358" s="38">
        <v>194.74799999999999</v>
      </c>
      <c r="I358" s="38">
        <v>195.72</v>
      </c>
      <c r="J358" s="37"/>
      <c r="K358" s="37"/>
      <c r="L358">
        <f t="shared" si="30"/>
        <v>12</v>
      </c>
      <c r="M358">
        <f t="shared" si="31"/>
        <v>1978</v>
      </c>
      <c r="N358">
        <f t="shared" si="32"/>
        <v>195.23399999999998</v>
      </c>
      <c r="O358" t="str">
        <f t="shared" si="33"/>
        <v/>
      </c>
      <c r="P358" t="str">
        <f t="shared" si="34"/>
        <v>12_1978</v>
      </c>
    </row>
    <row r="359" spans="1:16">
      <c r="A359" s="35">
        <v>28847</v>
      </c>
      <c r="H359" s="39"/>
      <c r="I359" s="39"/>
      <c r="J359" s="37"/>
      <c r="K359" s="37"/>
      <c r="L359">
        <f t="shared" si="30"/>
        <v>12</v>
      </c>
      <c r="M359">
        <f t="shared" si="31"/>
        <v>1978</v>
      </c>
      <c r="N359" t="str">
        <f t="shared" si="32"/>
        <v/>
      </c>
      <c r="O359" t="str">
        <f t="shared" si="33"/>
        <v/>
      </c>
      <c r="P359" t="str">
        <f t="shared" si="34"/>
        <v>12_1978</v>
      </c>
    </row>
    <row r="360" spans="1:16">
      <c r="A360" s="35">
        <v>28848</v>
      </c>
      <c r="H360" s="39"/>
      <c r="I360" s="39"/>
      <c r="J360" s="37"/>
      <c r="K360" s="37"/>
      <c r="L360">
        <f t="shared" si="30"/>
        <v>12</v>
      </c>
      <c r="M360">
        <f t="shared" si="31"/>
        <v>1978</v>
      </c>
      <c r="N360" t="str">
        <f t="shared" si="32"/>
        <v/>
      </c>
      <c r="O360" t="str">
        <f t="shared" si="33"/>
        <v/>
      </c>
      <c r="P360" t="str">
        <f t="shared" si="34"/>
        <v>12_1978</v>
      </c>
    </row>
    <row r="361" spans="1:16">
      <c r="A361" s="35">
        <v>28849</v>
      </c>
      <c r="H361" s="39"/>
      <c r="I361" s="39"/>
      <c r="J361" s="37"/>
      <c r="K361" s="37"/>
      <c r="L361">
        <f t="shared" si="30"/>
        <v>12</v>
      </c>
      <c r="M361">
        <f t="shared" si="31"/>
        <v>1978</v>
      </c>
      <c r="N361" t="str">
        <f t="shared" si="32"/>
        <v/>
      </c>
      <c r="O361" t="str">
        <f t="shared" si="33"/>
        <v/>
      </c>
      <c r="P361" t="str">
        <f t="shared" si="34"/>
        <v>12_1978</v>
      </c>
    </row>
    <row r="362" spans="1:16">
      <c r="A362" s="35">
        <v>28850</v>
      </c>
      <c r="H362" s="38">
        <v>195.154</v>
      </c>
      <c r="I362" s="38">
        <v>196.137</v>
      </c>
      <c r="J362" s="37"/>
      <c r="K362" s="37"/>
      <c r="L362">
        <f t="shared" si="30"/>
        <v>12</v>
      </c>
      <c r="M362">
        <f t="shared" si="31"/>
        <v>1978</v>
      </c>
      <c r="N362">
        <f t="shared" si="32"/>
        <v>195.6455</v>
      </c>
      <c r="O362" t="str">
        <f t="shared" si="33"/>
        <v/>
      </c>
      <c r="P362" t="str">
        <f t="shared" si="34"/>
        <v>12_1978</v>
      </c>
    </row>
    <row r="363" spans="1:16">
      <c r="A363" s="35">
        <v>28851</v>
      </c>
      <c r="H363" s="38">
        <v>195.53700000000001</v>
      </c>
      <c r="I363" s="38">
        <v>196.51900000000001</v>
      </c>
      <c r="J363" s="37"/>
      <c r="K363" s="37"/>
      <c r="L363">
        <f t="shared" si="30"/>
        <v>12</v>
      </c>
      <c r="M363">
        <f t="shared" si="31"/>
        <v>1978</v>
      </c>
      <c r="N363">
        <f t="shared" si="32"/>
        <v>196.02800000000002</v>
      </c>
      <c r="O363" t="str">
        <f t="shared" si="33"/>
        <v/>
      </c>
      <c r="P363" t="str">
        <f t="shared" si="34"/>
        <v>12_1978</v>
      </c>
    </row>
    <row r="364" spans="1:16">
      <c r="A364" s="35">
        <v>28852</v>
      </c>
      <c r="H364" s="38">
        <v>195.68700000000001</v>
      </c>
      <c r="I364" s="38">
        <v>196.68</v>
      </c>
      <c r="J364" s="37"/>
      <c r="K364" s="37"/>
      <c r="L364">
        <f t="shared" si="30"/>
        <v>12</v>
      </c>
      <c r="M364">
        <f t="shared" si="31"/>
        <v>1978</v>
      </c>
      <c r="N364">
        <f t="shared" si="32"/>
        <v>196.18350000000001</v>
      </c>
      <c r="O364" t="str">
        <f t="shared" si="33"/>
        <v/>
      </c>
      <c r="P364" t="str">
        <f t="shared" si="34"/>
        <v>12_1978</v>
      </c>
    </row>
    <row r="365" spans="1:16">
      <c r="A365" s="35">
        <v>28853</v>
      </c>
      <c r="H365" s="39"/>
      <c r="I365" s="39"/>
      <c r="J365" s="37"/>
      <c r="K365" s="37"/>
      <c r="L365">
        <f t="shared" si="30"/>
        <v>12</v>
      </c>
      <c r="M365">
        <f t="shared" si="31"/>
        <v>1978</v>
      </c>
      <c r="N365" t="str">
        <f t="shared" si="32"/>
        <v/>
      </c>
      <c r="O365" t="str">
        <f t="shared" si="33"/>
        <v/>
      </c>
      <c r="P365" t="str">
        <f t="shared" si="34"/>
        <v>12_1978</v>
      </c>
    </row>
    <row r="366" spans="1:16">
      <c r="A366" s="35">
        <v>28854</v>
      </c>
      <c r="H366" s="39"/>
      <c r="I366" s="39"/>
      <c r="J366" s="37"/>
      <c r="K366" s="37"/>
      <c r="L366">
        <f t="shared" si="30"/>
        <v>12</v>
      </c>
      <c r="M366">
        <f t="shared" si="31"/>
        <v>1978</v>
      </c>
      <c r="N366" t="str">
        <f t="shared" si="32"/>
        <v/>
      </c>
      <c r="O366" t="str">
        <f t="shared" si="33"/>
        <v/>
      </c>
      <c r="P366" t="str">
        <f t="shared" si="34"/>
        <v>12_1978</v>
      </c>
    </row>
    <row r="367" spans="1:16">
      <c r="A367" s="35">
        <v>28855</v>
      </c>
      <c r="H367" s="39"/>
      <c r="I367" s="39"/>
      <c r="J367" s="37"/>
      <c r="K367" s="37"/>
      <c r="L367">
        <f t="shared" si="30"/>
        <v>12</v>
      </c>
      <c r="M367">
        <f t="shared" si="31"/>
        <v>1978</v>
      </c>
      <c r="N367" t="str">
        <f t="shared" si="32"/>
        <v/>
      </c>
      <c r="O367" t="str">
        <f t="shared" si="33"/>
        <v/>
      </c>
      <c r="P367" t="str">
        <f t="shared" si="34"/>
        <v>12_1978</v>
      </c>
    </row>
    <row r="368" spans="1:16">
      <c r="A368" s="35">
        <v>28856</v>
      </c>
      <c r="H368" s="42"/>
      <c r="I368" s="42"/>
      <c r="J368" s="37"/>
      <c r="K368" s="37"/>
      <c r="L368">
        <f t="shared" si="30"/>
        <v>1</v>
      </c>
      <c r="M368">
        <f t="shared" si="31"/>
        <v>1979</v>
      </c>
      <c r="N368" t="str">
        <f t="shared" si="32"/>
        <v/>
      </c>
      <c r="O368" t="str">
        <f t="shared" si="33"/>
        <v/>
      </c>
      <c r="P368" t="str">
        <f t="shared" si="34"/>
        <v>1_1979</v>
      </c>
    </row>
    <row r="369" spans="1:16">
      <c r="A369" s="35">
        <v>28857</v>
      </c>
      <c r="H369" s="43">
        <v>195.73</v>
      </c>
      <c r="I369" s="43">
        <v>196.66499999999999</v>
      </c>
      <c r="J369" s="37"/>
      <c r="K369" s="37"/>
      <c r="L369">
        <f t="shared" si="30"/>
        <v>1</v>
      </c>
      <c r="M369">
        <f t="shared" si="31"/>
        <v>1979</v>
      </c>
      <c r="N369">
        <f t="shared" si="32"/>
        <v>196.19749999999999</v>
      </c>
      <c r="O369" t="str">
        <f t="shared" si="33"/>
        <v/>
      </c>
      <c r="P369" t="str">
        <f t="shared" si="34"/>
        <v>1_1979</v>
      </c>
    </row>
    <row r="370" spans="1:16">
      <c r="A370" s="35">
        <v>28858</v>
      </c>
      <c r="H370" s="43">
        <v>196.06800000000001</v>
      </c>
      <c r="I370" s="43">
        <v>197.04400000000001</v>
      </c>
      <c r="J370" s="37"/>
      <c r="K370" s="37"/>
      <c r="L370">
        <f t="shared" si="30"/>
        <v>1</v>
      </c>
      <c r="M370">
        <f t="shared" si="31"/>
        <v>1979</v>
      </c>
      <c r="N370">
        <f t="shared" si="32"/>
        <v>196.55600000000001</v>
      </c>
      <c r="O370" t="str">
        <f t="shared" si="33"/>
        <v/>
      </c>
      <c r="P370" t="str">
        <f t="shared" si="34"/>
        <v>1_1979</v>
      </c>
    </row>
    <row r="371" spans="1:16">
      <c r="A371" s="35">
        <v>28859</v>
      </c>
      <c r="H371" s="44">
        <v>196.13900000000001</v>
      </c>
      <c r="I371" s="44">
        <v>197.11099999999999</v>
      </c>
      <c r="J371" s="37"/>
      <c r="K371" s="37"/>
      <c r="L371">
        <f t="shared" si="30"/>
        <v>1</v>
      </c>
      <c r="M371">
        <f t="shared" si="31"/>
        <v>1979</v>
      </c>
      <c r="N371">
        <f t="shared" si="32"/>
        <v>196.625</v>
      </c>
      <c r="O371" t="str">
        <f t="shared" si="33"/>
        <v/>
      </c>
      <c r="P371" t="str">
        <f t="shared" si="34"/>
        <v>1_1979</v>
      </c>
    </row>
    <row r="372" spans="1:16">
      <c r="A372" s="35">
        <v>28860</v>
      </c>
      <c r="H372" s="44">
        <v>196.452</v>
      </c>
      <c r="I372" s="44">
        <v>197.43</v>
      </c>
      <c r="J372" s="37"/>
      <c r="K372" s="37"/>
      <c r="L372">
        <f t="shared" si="30"/>
        <v>1</v>
      </c>
      <c r="M372">
        <f t="shared" si="31"/>
        <v>1979</v>
      </c>
      <c r="N372">
        <f t="shared" si="32"/>
        <v>196.941</v>
      </c>
      <c r="O372" t="str">
        <f t="shared" si="33"/>
        <v/>
      </c>
      <c r="P372" t="str">
        <f t="shared" si="34"/>
        <v>1_1979</v>
      </c>
    </row>
    <row r="373" spans="1:16">
      <c r="A373" s="35">
        <v>28861</v>
      </c>
      <c r="H373" s="44"/>
      <c r="I373" s="44"/>
      <c r="J373" s="37"/>
      <c r="K373" s="37"/>
      <c r="L373">
        <f t="shared" si="30"/>
        <v>1</v>
      </c>
      <c r="M373">
        <f t="shared" si="31"/>
        <v>1979</v>
      </c>
      <c r="N373" t="str">
        <f t="shared" si="32"/>
        <v/>
      </c>
      <c r="O373" t="str">
        <f t="shared" si="33"/>
        <v/>
      </c>
      <c r="P373" t="str">
        <f t="shared" si="34"/>
        <v>1_1979</v>
      </c>
    </row>
    <row r="374" spans="1:16">
      <c r="A374" s="35">
        <v>28862</v>
      </c>
      <c r="H374" s="43"/>
      <c r="I374" s="43"/>
      <c r="J374" s="37"/>
      <c r="K374" s="37"/>
      <c r="L374">
        <f t="shared" si="30"/>
        <v>1</v>
      </c>
      <c r="M374">
        <f t="shared" si="31"/>
        <v>1979</v>
      </c>
      <c r="N374" t="str">
        <f t="shared" si="32"/>
        <v/>
      </c>
      <c r="O374" t="str">
        <f t="shared" si="33"/>
        <v/>
      </c>
      <c r="P374" t="str">
        <f t="shared" si="34"/>
        <v>1_1979</v>
      </c>
    </row>
    <row r="375" spans="1:16">
      <c r="A375" s="35">
        <v>28863</v>
      </c>
      <c r="H375" s="43">
        <v>196.85599999999999</v>
      </c>
      <c r="I375" s="43">
        <v>197.84</v>
      </c>
      <c r="J375" s="37"/>
      <c r="K375" s="37"/>
      <c r="L375">
        <f t="shared" si="30"/>
        <v>1</v>
      </c>
      <c r="M375">
        <f t="shared" si="31"/>
        <v>1979</v>
      </c>
      <c r="N375">
        <f t="shared" si="32"/>
        <v>197.34800000000001</v>
      </c>
      <c r="O375" t="str">
        <f t="shared" si="33"/>
        <v/>
      </c>
      <c r="P375" t="str">
        <f t="shared" si="34"/>
        <v>1_1979</v>
      </c>
    </row>
    <row r="376" spans="1:16">
      <c r="A376" s="35">
        <v>28864</v>
      </c>
      <c r="H376" s="43">
        <v>197.142</v>
      </c>
      <c r="I376" s="43">
        <v>198.166</v>
      </c>
      <c r="J376" s="37"/>
      <c r="K376" s="37"/>
      <c r="L376">
        <f t="shared" si="30"/>
        <v>1</v>
      </c>
      <c r="M376">
        <f t="shared" si="31"/>
        <v>1979</v>
      </c>
      <c r="N376">
        <f t="shared" si="32"/>
        <v>197.654</v>
      </c>
      <c r="O376" t="str">
        <f t="shared" si="33"/>
        <v/>
      </c>
      <c r="P376" t="str">
        <f t="shared" si="34"/>
        <v>1_1979</v>
      </c>
    </row>
    <row r="377" spans="1:16">
      <c r="A377" s="35">
        <v>28865</v>
      </c>
      <c r="H377" s="43">
        <v>197.23</v>
      </c>
      <c r="I377" s="43">
        <v>198.22399999999999</v>
      </c>
      <c r="J377" s="37"/>
      <c r="K377" s="37"/>
      <c r="L377">
        <f t="shared" si="30"/>
        <v>1</v>
      </c>
      <c r="M377">
        <f t="shared" si="31"/>
        <v>1979</v>
      </c>
      <c r="N377">
        <f t="shared" si="32"/>
        <v>197.72699999999998</v>
      </c>
      <c r="O377" t="str">
        <f t="shared" si="33"/>
        <v/>
      </c>
      <c r="P377" t="str">
        <f t="shared" si="34"/>
        <v>1_1979</v>
      </c>
    </row>
    <row r="378" spans="1:16">
      <c r="A378" s="35">
        <v>28866</v>
      </c>
      <c r="H378" s="43">
        <v>197.238</v>
      </c>
      <c r="I378" s="43">
        <v>198.221</v>
      </c>
      <c r="J378" s="37"/>
      <c r="K378" s="37"/>
      <c r="L378">
        <f t="shared" si="30"/>
        <v>1</v>
      </c>
      <c r="M378">
        <f t="shared" si="31"/>
        <v>1979</v>
      </c>
      <c r="N378">
        <f t="shared" si="32"/>
        <v>197.7295</v>
      </c>
      <c r="O378" t="str">
        <f t="shared" si="33"/>
        <v/>
      </c>
      <c r="P378" t="str">
        <f t="shared" si="34"/>
        <v>1_1979</v>
      </c>
    </row>
    <row r="379" spans="1:16">
      <c r="A379" s="35">
        <v>28867</v>
      </c>
      <c r="H379" s="44">
        <v>197.59</v>
      </c>
      <c r="I379" s="44">
        <v>198.55099999999999</v>
      </c>
      <c r="J379" s="37"/>
      <c r="K379" s="37"/>
      <c r="L379">
        <f t="shared" si="30"/>
        <v>1</v>
      </c>
      <c r="M379">
        <f t="shared" si="31"/>
        <v>1979</v>
      </c>
      <c r="N379">
        <f t="shared" si="32"/>
        <v>198.07049999999998</v>
      </c>
      <c r="O379" t="str">
        <f t="shared" si="33"/>
        <v/>
      </c>
      <c r="P379" t="str">
        <f t="shared" si="34"/>
        <v>1_1979</v>
      </c>
    </row>
    <row r="380" spans="1:16">
      <c r="A380" s="35">
        <v>28868</v>
      </c>
      <c r="H380" s="44"/>
      <c r="I380" s="44"/>
      <c r="J380" s="37"/>
      <c r="K380" s="37"/>
      <c r="L380">
        <f t="shared" si="30"/>
        <v>1</v>
      </c>
      <c r="M380">
        <f t="shared" si="31"/>
        <v>1979</v>
      </c>
      <c r="N380" t="str">
        <f t="shared" si="32"/>
        <v/>
      </c>
      <c r="O380" t="str">
        <f t="shared" si="33"/>
        <v/>
      </c>
      <c r="P380" t="str">
        <f t="shared" si="34"/>
        <v>1_1979</v>
      </c>
    </row>
    <row r="381" spans="1:16">
      <c r="A381" s="35">
        <v>28869</v>
      </c>
      <c r="H381" s="43"/>
      <c r="I381" s="43"/>
      <c r="J381" s="37"/>
      <c r="K381" s="37"/>
      <c r="L381">
        <f t="shared" si="30"/>
        <v>1</v>
      </c>
      <c r="M381">
        <f t="shared" si="31"/>
        <v>1979</v>
      </c>
      <c r="N381" t="str">
        <f t="shared" si="32"/>
        <v/>
      </c>
      <c r="O381" t="str">
        <f t="shared" si="33"/>
        <v/>
      </c>
      <c r="P381" t="str">
        <f t="shared" si="34"/>
        <v>1_1979</v>
      </c>
    </row>
    <row r="382" spans="1:16">
      <c r="A382" s="35">
        <v>28870</v>
      </c>
      <c r="H382" s="43">
        <v>197.99199999999999</v>
      </c>
      <c r="I382" s="43">
        <v>198.98400000000001</v>
      </c>
      <c r="J382" s="37"/>
      <c r="K382" s="37"/>
      <c r="L382">
        <f t="shared" si="30"/>
        <v>1</v>
      </c>
      <c r="M382">
        <f t="shared" si="31"/>
        <v>1979</v>
      </c>
      <c r="N382">
        <f t="shared" si="32"/>
        <v>198.488</v>
      </c>
      <c r="O382" t="str">
        <f t="shared" si="33"/>
        <v/>
      </c>
      <c r="P382" t="str">
        <f t="shared" si="34"/>
        <v>1_1979</v>
      </c>
    </row>
    <row r="383" spans="1:16">
      <c r="A383" s="35">
        <v>28871</v>
      </c>
      <c r="H383" s="43">
        <v>198.40199999999999</v>
      </c>
      <c r="I383" s="43">
        <v>199.405</v>
      </c>
      <c r="J383" s="37"/>
      <c r="K383" s="37"/>
      <c r="L383">
        <f t="shared" si="30"/>
        <v>1</v>
      </c>
      <c r="M383">
        <f t="shared" si="31"/>
        <v>1979</v>
      </c>
      <c r="N383">
        <f t="shared" si="32"/>
        <v>198.90350000000001</v>
      </c>
      <c r="O383" t="str">
        <f t="shared" si="33"/>
        <v/>
      </c>
      <c r="P383" t="str">
        <f t="shared" si="34"/>
        <v>1_1979</v>
      </c>
    </row>
    <row r="384" spans="1:16">
      <c r="A384" s="35">
        <v>28872</v>
      </c>
      <c r="H384" s="43">
        <v>198.42400000000001</v>
      </c>
      <c r="I384" s="43">
        <v>199.41399999999999</v>
      </c>
      <c r="J384" s="37"/>
      <c r="K384" s="37"/>
      <c r="L384">
        <f t="shared" si="30"/>
        <v>1</v>
      </c>
      <c r="M384">
        <f t="shared" si="31"/>
        <v>1979</v>
      </c>
      <c r="N384">
        <f t="shared" si="32"/>
        <v>198.91899999999998</v>
      </c>
      <c r="O384" t="str">
        <f t="shared" si="33"/>
        <v/>
      </c>
      <c r="P384" t="str">
        <f t="shared" si="34"/>
        <v>1_1979</v>
      </c>
    </row>
    <row r="385" spans="1:16">
      <c r="A385" s="35">
        <v>28873</v>
      </c>
      <c r="H385" s="43">
        <v>198.78800000000001</v>
      </c>
      <c r="I385" s="43">
        <v>199.78</v>
      </c>
      <c r="J385" s="37"/>
      <c r="K385" s="37"/>
      <c r="L385">
        <f t="shared" si="30"/>
        <v>1</v>
      </c>
      <c r="M385">
        <f t="shared" si="31"/>
        <v>1979</v>
      </c>
      <c r="N385">
        <f t="shared" si="32"/>
        <v>199.28399999999999</v>
      </c>
      <c r="O385" t="str">
        <f t="shared" si="33"/>
        <v/>
      </c>
      <c r="P385" t="str">
        <f t="shared" si="34"/>
        <v>1_1979</v>
      </c>
    </row>
    <row r="386" spans="1:16">
      <c r="A386" s="35">
        <v>28874</v>
      </c>
      <c r="H386" s="44">
        <v>199.18799999999999</v>
      </c>
      <c r="I386" s="44">
        <v>200.18899999999999</v>
      </c>
      <c r="J386" s="37"/>
      <c r="K386" s="37"/>
      <c r="L386">
        <f t="shared" si="30"/>
        <v>1</v>
      </c>
      <c r="M386">
        <f t="shared" si="31"/>
        <v>1979</v>
      </c>
      <c r="N386">
        <f t="shared" si="32"/>
        <v>199.68849999999998</v>
      </c>
      <c r="O386" t="str">
        <f t="shared" si="33"/>
        <v/>
      </c>
      <c r="P386" t="str">
        <f t="shared" si="34"/>
        <v>1_1979</v>
      </c>
    </row>
    <row r="387" spans="1:16">
      <c r="A387" s="35">
        <v>28875</v>
      </c>
      <c r="H387" s="44"/>
      <c r="I387" s="44"/>
      <c r="J387" s="37"/>
      <c r="K387" s="37"/>
      <c r="L387">
        <f t="shared" si="30"/>
        <v>1</v>
      </c>
      <c r="M387">
        <f t="shared" si="31"/>
        <v>1979</v>
      </c>
      <c r="N387" t="str">
        <f t="shared" si="32"/>
        <v/>
      </c>
      <c r="O387" t="str">
        <f t="shared" si="33"/>
        <v/>
      </c>
      <c r="P387" t="str">
        <f t="shared" si="34"/>
        <v>1_1979</v>
      </c>
    </row>
    <row r="388" spans="1:16">
      <c r="A388" s="35">
        <v>28876</v>
      </c>
      <c r="H388" s="43"/>
      <c r="I388" s="43"/>
      <c r="J388" s="37"/>
      <c r="K388" s="37"/>
      <c r="L388">
        <f t="shared" ref="L388:L451" si="35">+MONTH(A388)</f>
        <v>1</v>
      </c>
      <c r="M388">
        <f t="shared" ref="M388:M451" si="36">+YEAR(A388)</f>
        <v>1979</v>
      </c>
      <c r="N388" t="str">
        <f t="shared" ref="N388:N451" si="37">+IF(H388="","",AVERAGE(H388:I388))</f>
        <v/>
      </c>
      <c r="O388" t="str">
        <f t="shared" ref="O388:O451" si="38">+IF(J388="","",AVERAGE(J388:K388))</f>
        <v/>
      </c>
      <c r="P388" t="str">
        <f t="shared" ref="P388:P451" si="39">+L388&amp;"_"&amp;M388</f>
        <v>1_1979</v>
      </c>
    </row>
    <row r="389" spans="1:16">
      <c r="A389" s="35">
        <v>28877</v>
      </c>
      <c r="H389" s="43">
        <v>199.19</v>
      </c>
      <c r="I389" s="43">
        <v>200.18899999999999</v>
      </c>
      <c r="J389" s="37"/>
      <c r="K389" s="37"/>
      <c r="L389">
        <f t="shared" si="35"/>
        <v>1</v>
      </c>
      <c r="M389">
        <f t="shared" si="36"/>
        <v>1979</v>
      </c>
      <c r="N389">
        <f t="shared" si="37"/>
        <v>199.68950000000001</v>
      </c>
      <c r="O389" t="str">
        <f t="shared" si="38"/>
        <v/>
      </c>
      <c r="P389" t="str">
        <f t="shared" si="39"/>
        <v>1_1979</v>
      </c>
    </row>
    <row r="390" spans="1:16">
      <c r="A390" s="35">
        <v>28878</v>
      </c>
      <c r="H390" s="43">
        <v>199.55600000000001</v>
      </c>
      <c r="I390" s="43">
        <v>200.54599999999999</v>
      </c>
      <c r="J390" s="37"/>
      <c r="K390" s="37"/>
      <c r="L390">
        <f t="shared" si="35"/>
        <v>1</v>
      </c>
      <c r="M390">
        <f t="shared" si="36"/>
        <v>1979</v>
      </c>
      <c r="N390">
        <f t="shared" si="37"/>
        <v>200.05099999999999</v>
      </c>
      <c r="O390" t="str">
        <f t="shared" si="38"/>
        <v/>
      </c>
      <c r="P390" t="str">
        <f t="shared" si="39"/>
        <v>1_1979</v>
      </c>
    </row>
    <row r="391" spans="1:16">
      <c r="A391" s="35">
        <v>28879</v>
      </c>
      <c r="H391" s="43">
        <v>199.953</v>
      </c>
      <c r="I391" s="43">
        <v>200.95599999999999</v>
      </c>
      <c r="J391" s="37"/>
      <c r="K391" s="37"/>
      <c r="L391">
        <f t="shared" si="35"/>
        <v>1</v>
      </c>
      <c r="M391">
        <f t="shared" si="36"/>
        <v>1979</v>
      </c>
      <c r="N391">
        <f t="shared" si="37"/>
        <v>200.4545</v>
      </c>
      <c r="O391" t="str">
        <f t="shared" si="38"/>
        <v/>
      </c>
      <c r="P391" t="str">
        <f t="shared" si="39"/>
        <v>1_1979</v>
      </c>
    </row>
    <row r="392" spans="1:16">
      <c r="A392" s="35">
        <v>28880</v>
      </c>
      <c r="H392" s="43">
        <v>200.31700000000001</v>
      </c>
      <c r="I392" s="43">
        <v>201.30799999999999</v>
      </c>
      <c r="J392" s="37"/>
      <c r="K392" s="37"/>
      <c r="L392">
        <f t="shared" si="35"/>
        <v>1</v>
      </c>
      <c r="M392">
        <f t="shared" si="36"/>
        <v>1979</v>
      </c>
      <c r="N392">
        <f t="shared" si="37"/>
        <v>200.8125</v>
      </c>
      <c r="O392" t="str">
        <f t="shared" si="38"/>
        <v/>
      </c>
      <c r="P392" t="str">
        <f t="shared" si="39"/>
        <v>1_1979</v>
      </c>
    </row>
    <row r="393" spans="1:16">
      <c r="A393" s="35">
        <v>28881</v>
      </c>
      <c r="H393" s="44">
        <v>200.298</v>
      </c>
      <c r="I393" s="44">
        <v>201.29900000000001</v>
      </c>
      <c r="J393" s="37"/>
      <c r="K393" s="37"/>
      <c r="L393">
        <f t="shared" si="35"/>
        <v>1</v>
      </c>
      <c r="M393">
        <f t="shared" si="36"/>
        <v>1979</v>
      </c>
      <c r="N393">
        <f t="shared" si="37"/>
        <v>200.79849999999999</v>
      </c>
      <c r="O393" t="str">
        <f t="shared" si="38"/>
        <v/>
      </c>
      <c r="P393" t="str">
        <f t="shared" si="39"/>
        <v>1_1979</v>
      </c>
    </row>
    <row r="394" spans="1:16">
      <c r="A394" s="35">
        <v>28882</v>
      </c>
      <c r="H394" s="44"/>
      <c r="I394" s="44"/>
      <c r="J394" s="37"/>
      <c r="K394" s="37"/>
      <c r="L394">
        <f t="shared" si="35"/>
        <v>1</v>
      </c>
      <c r="M394">
        <f t="shared" si="36"/>
        <v>1979</v>
      </c>
      <c r="N394" t="str">
        <f t="shared" si="37"/>
        <v/>
      </c>
      <c r="O394" t="str">
        <f t="shared" si="38"/>
        <v/>
      </c>
      <c r="P394" t="str">
        <f t="shared" si="39"/>
        <v>1_1979</v>
      </c>
    </row>
    <row r="395" spans="1:16">
      <c r="A395" s="35">
        <v>28883</v>
      </c>
      <c r="H395" s="43"/>
      <c r="I395" s="43"/>
      <c r="J395" s="37"/>
      <c r="K395" s="37"/>
      <c r="L395">
        <f t="shared" si="35"/>
        <v>1</v>
      </c>
      <c r="M395">
        <f t="shared" si="36"/>
        <v>1979</v>
      </c>
      <c r="N395" t="str">
        <f t="shared" si="37"/>
        <v/>
      </c>
      <c r="O395" t="str">
        <f t="shared" si="38"/>
        <v/>
      </c>
      <c r="P395" t="str">
        <f t="shared" si="39"/>
        <v>1_1979</v>
      </c>
    </row>
    <row r="396" spans="1:16">
      <c r="A396" s="35">
        <v>28884</v>
      </c>
      <c r="H396" s="43">
        <v>200.65700000000001</v>
      </c>
      <c r="I396" s="43">
        <v>201.66800000000001</v>
      </c>
      <c r="J396" s="37"/>
      <c r="K396" s="37"/>
      <c r="L396">
        <f t="shared" si="35"/>
        <v>1</v>
      </c>
      <c r="M396">
        <f t="shared" si="36"/>
        <v>1979</v>
      </c>
      <c r="N396">
        <f t="shared" si="37"/>
        <v>201.16250000000002</v>
      </c>
      <c r="O396" t="str">
        <f t="shared" si="38"/>
        <v/>
      </c>
      <c r="P396" t="str">
        <f t="shared" si="39"/>
        <v>1_1979</v>
      </c>
    </row>
    <row r="397" spans="1:16">
      <c r="A397" s="35">
        <v>28885</v>
      </c>
      <c r="H397" s="43">
        <v>201.02600000000001</v>
      </c>
      <c r="I397" s="43">
        <v>202.03899999999999</v>
      </c>
      <c r="J397" s="37"/>
      <c r="K397" s="37"/>
      <c r="L397">
        <f t="shared" si="35"/>
        <v>1</v>
      </c>
      <c r="M397">
        <f t="shared" si="36"/>
        <v>1979</v>
      </c>
      <c r="N397">
        <f t="shared" si="37"/>
        <v>201.5325</v>
      </c>
      <c r="O397" t="str">
        <f t="shared" si="38"/>
        <v/>
      </c>
      <c r="P397" t="str">
        <f t="shared" si="39"/>
        <v>1_1979</v>
      </c>
    </row>
    <row r="398" spans="1:16">
      <c r="A398" s="35">
        <v>28886</v>
      </c>
      <c r="H398" s="43">
        <v>201.029</v>
      </c>
      <c r="I398" s="43">
        <v>202.035</v>
      </c>
      <c r="J398" s="37"/>
      <c r="K398" s="37"/>
      <c r="L398">
        <f t="shared" si="35"/>
        <v>1</v>
      </c>
      <c r="M398">
        <f t="shared" si="36"/>
        <v>1979</v>
      </c>
      <c r="N398">
        <f t="shared" si="37"/>
        <v>201.53199999999998</v>
      </c>
      <c r="O398" t="str">
        <f t="shared" si="38"/>
        <v/>
      </c>
      <c r="P398" t="str">
        <f t="shared" si="39"/>
        <v>1_1979</v>
      </c>
    </row>
    <row r="399" spans="1:16">
      <c r="A399" s="35">
        <v>28887</v>
      </c>
      <c r="H399" s="43">
        <v>201.369</v>
      </c>
      <c r="I399" s="43">
        <v>202.37100000000001</v>
      </c>
      <c r="J399" s="37"/>
      <c r="K399" s="37"/>
      <c r="L399">
        <f t="shared" si="35"/>
        <v>2</v>
      </c>
      <c r="M399">
        <f t="shared" si="36"/>
        <v>1979</v>
      </c>
      <c r="N399">
        <f t="shared" si="37"/>
        <v>201.87</v>
      </c>
      <c r="O399" t="str">
        <f t="shared" si="38"/>
        <v/>
      </c>
      <c r="P399" t="str">
        <f t="shared" si="39"/>
        <v>2_1979</v>
      </c>
    </row>
    <row r="400" spans="1:16">
      <c r="A400" s="35">
        <v>28888</v>
      </c>
      <c r="H400" s="44">
        <v>201.739</v>
      </c>
      <c r="I400" s="44">
        <v>202.75</v>
      </c>
      <c r="J400" s="37"/>
      <c r="K400" s="37"/>
      <c r="L400">
        <f t="shared" si="35"/>
        <v>2</v>
      </c>
      <c r="M400">
        <f t="shared" si="36"/>
        <v>1979</v>
      </c>
      <c r="N400">
        <f t="shared" si="37"/>
        <v>202.24450000000002</v>
      </c>
      <c r="O400" t="str">
        <f t="shared" si="38"/>
        <v/>
      </c>
      <c r="P400" t="str">
        <f t="shared" si="39"/>
        <v>2_1979</v>
      </c>
    </row>
    <row r="401" spans="1:16">
      <c r="A401" s="35">
        <v>28889</v>
      </c>
      <c r="H401" s="44"/>
      <c r="I401" s="44"/>
      <c r="J401" s="37"/>
      <c r="K401" s="37"/>
      <c r="L401">
        <f t="shared" si="35"/>
        <v>2</v>
      </c>
      <c r="M401">
        <f t="shared" si="36"/>
        <v>1979</v>
      </c>
      <c r="N401" t="str">
        <f t="shared" si="37"/>
        <v/>
      </c>
      <c r="O401" t="str">
        <f t="shared" si="38"/>
        <v/>
      </c>
      <c r="P401" t="str">
        <f t="shared" si="39"/>
        <v>2_1979</v>
      </c>
    </row>
    <row r="402" spans="1:16">
      <c r="A402" s="35">
        <v>28890</v>
      </c>
      <c r="H402" s="43"/>
      <c r="I402" s="43"/>
      <c r="J402" s="37"/>
      <c r="K402" s="37"/>
      <c r="L402">
        <f t="shared" si="35"/>
        <v>2</v>
      </c>
      <c r="M402">
        <f t="shared" si="36"/>
        <v>1979</v>
      </c>
      <c r="N402" t="str">
        <f t="shared" si="37"/>
        <v/>
      </c>
      <c r="O402" t="str">
        <f t="shared" si="38"/>
        <v/>
      </c>
      <c r="P402" t="str">
        <f t="shared" si="39"/>
        <v>2_1979</v>
      </c>
    </row>
    <row r="403" spans="1:16">
      <c r="A403" s="35">
        <v>28891</v>
      </c>
      <c r="H403" s="44">
        <v>201.74</v>
      </c>
      <c r="I403" s="44">
        <v>202.745</v>
      </c>
      <c r="J403" s="37"/>
      <c r="K403" s="37"/>
      <c r="L403">
        <f t="shared" si="35"/>
        <v>2</v>
      </c>
      <c r="M403">
        <f t="shared" si="36"/>
        <v>1979</v>
      </c>
      <c r="N403">
        <f t="shared" si="37"/>
        <v>202.24250000000001</v>
      </c>
      <c r="O403" t="str">
        <f t="shared" si="38"/>
        <v/>
      </c>
      <c r="P403" t="str">
        <f t="shared" si="39"/>
        <v>2_1979</v>
      </c>
    </row>
    <row r="404" spans="1:16">
      <c r="A404" s="35">
        <v>28892</v>
      </c>
      <c r="H404" s="43">
        <v>202.089</v>
      </c>
      <c r="I404" s="43">
        <v>203.09899999999999</v>
      </c>
      <c r="J404" s="37"/>
      <c r="K404" s="37"/>
      <c r="L404">
        <f t="shared" si="35"/>
        <v>2</v>
      </c>
      <c r="M404">
        <f t="shared" si="36"/>
        <v>1979</v>
      </c>
      <c r="N404">
        <f t="shared" si="37"/>
        <v>202.59399999999999</v>
      </c>
      <c r="O404" t="str">
        <f t="shared" si="38"/>
        <v/>
      </c>
      <c r="P404" t="str">
        <f t="shared" si="39"/>
        <v>2_1979</v>
      </c>
    </row>
    <row r="405" spans="1:16">
      <c r="A405" s="35">
        <v>28893</v>
      </c>
      <c r="H405" s="43">
        <v>202.459</v>
      </c>
      <c r="I405" s="43">
        <v>203.46799999999999</v>
      </c>
      <c r="J405" s="37"/>
      <c r="K405" s="37"/>
      <c r="L405">
        <f t="shared" si="35"/>
        <v>2</v>
      </c>
      <c r="M405">
        <f t="shared" si="36"/>
        <v>1979</v>
      </c>
      <c r="N405">
        <f t="shared" si="37"/>
        <v>202.96350000000001</v>
      </c>
      <c r="O405" t="str">
        <f t="shared" si="38"/>
        <v/>
      </c>
      <c r="P405" t="str">
        <f t="shared" si="39"/>
        <v>2_1979</v>
      </c>
    </row>
    <row r="406" spans="1:16">
      <c r="A406" s="35">
        <v>28894</v>
      </c>
      <c r="H406" s="43">
        <v>202.80600000000001</v>
      </c>
      <c r="I406" s="43">
        <v>203.80199999999999</v>
      </c>
      <c r="J406" s="37"/>
      <c r="K406" s="37"/>
      <c r="L406">
        <f t="shared" si="35"/>
        <v>2</v>
      </c>
      <c r="M406">
        <f t="shared" si="36"/>
        <v>1979</v>
      </c>
      <c r="N406">
        <f t="shared" si="37"/>
        <v>203.304</v>
      </c>
      <c r="O406" t="str">
        <f t="shared" si="38"/>
        <v/>
      </c>
      <c r="P406" t="str">
        <f t="shared" si="39"/>
        <v>2_1979</v>
      </c>
    </row>
    <row r="407" spans="1:16">
      <c r="A407" s="35">
        <v>28895</v>
      </c>
      <c r="H407" s="44">
        <v>202.81899999999999</v>
      </c>
      <c r="I407" s="44">
        <v>203.82900000000001</v>
      </c>
      <c r="J407" s="37"/>
      <c r="K407" s="37"/>
      <c r="L407">
        <f t="shared" si="35"/>
        <v>2</v>
      </c>
      <c r="M407">
        <f t="shared" si="36"/>
        <v>1979</v>
      </c>
      <c r="N407">
        <f t="shared" si="37"/>
        <v>203.32400000000001</v>
      </c>
      <c r="O407" t="str">
        <f t="shared" si="38"/>
        <v/>
      </c>
      <c r="P407" t="str">
        <f t="shared" si="39"/>
        <v>2_1979</v>
      </c>
    </row>
    <row r="408" spans="1:16">
      <c r="A408" s="35">
        <v>28896</v>
      </c>
      <c r="H408" s="44"/>
      <c r="I408" s="44"/>
      <c r="J408" s="37"/>
      <c r="K408" s="37"/>
      <c r="L408">
        <f t="shared" si="35"/>
        <v>2</v>
      </c>
      <c r="M408">
        <f t="shared" si="36"/>
        <v>1979</v>
      </c>
      <c r="N408" t="str">
        <f t="shared" si="37"/>
        <v/>
      </c>
      <c r="O408" t="str">
        <f t="shared" si="38"/>
        <v/>
      </c>
      <c r="P408" t="str">
        <f t="shared" si="39"/>
        <v>2_1979</v>
      </c>
    </row>
    <row r="409" spans="1:16">
      <c r="A409" s="35">
        <v>28897</v>
      </c>
      <c r="H409" s="43"/>
      <c r="I409" s="43"/>
      <c r="J409" s="37"/>
      <c r="K409" s="37"/>
      <c r="L409">
        <f t="shared" si="35"/>
        <v>2</v>
      </c>
      <c r="M409">
        <f t="shared" si="36"/>
        <v>1979</v>
      </c>
      <c r="N409" t="str">
        <f t="shared" si="37"/>
        <v/>
      </c>
      <c r="O409" t="str">
        <f t="shared" si="38"/>
        <v/>
      </c>
      <c r="P409" t="str">
        <f t="shared" si="39"/>
        <v>2_1979</v>
      </c>
    </row>
    <row r="410" spans="1:16">
      <c r="A410" s="35">
        <v>28898</v>
      </c>
      <c r="H410" s="43">
        <v>203.161</v>
      </c>
      <c r="I410" s="43">
        <v>204.18799999999999</v>
      </c>
      <c r="J410" s="37"/>
      <c r="K410" s="37"/>
      <c r="L410">
        <f t="shared" si="35"/>
        <v>2</v>
      </c>
      <c r="M410">
        <f t="shared" si="36"/>
        <v>1979</v>
      </c>
      <c r="N410">
        <f t="shared" si="37"/>
        <v>203.67449999999999</v>
      </c>
      <c r="O410" t="str">
        <f t="shared" si="38"/>
        <v/>
      </c>
      <c r="P410" t="str">
        <f t="shared" si="39"/>
        <v>2_1979</v>
      </c>
    </row>
    <row r="411" spans="1:16">
      <c r="A411" s="35">
        <v>28899</v>
      </c>
      <c r="H411" s="43">
        <v>203.53700000000001</v>
      </c>
      <c r="I411" s="43">
        <v>204.559</v>
      </c>
      <c r="J411" s="37"/>
      <c r="K411" s="37"/>
      <c r="L411">
        <f t="shared" si="35"/>
        <v>2</v>
      </c>
      <c r="M411">
        <f t="shared" si="36"/>
        <v>1979</v>
      </c>
      <c r="N411">
        <f t="shared" si="37"/>
        <v>204.048</v>
      </c>
      <c r="O411" t="str">
        <f t="shared" si="38"/>
        <v/>
      </c>
      <c r="P411" t="str">
        <f t="shared" si="39"/>
        <v>2_1979</v>
      </c>
    </row>
    <row r="412" spans="1:16">
      <c r="A412" s="35">
        <v>28900</v>
      </c>
      <c r="H412" s="43">
        <v>203.54</v>
      </c>
      <c r="I412" s="43">
        <v>204.56</v>
      </c>
      <c r="J412" s="37"/>
      <c r="K412" s="37"/>
      <c r="L412">
        <f t="shared" si="35"/>
        <v>2</v>
      </c>
      <c r="M412">
        <f t="shared" si="36"/>
        <v>1979</v>
      </c>
      <c r="N412">
        <f t="shared" si="37"/>
        <v>204.05</v>
      </c>
      <c r="O412" t="str">
        <f t="shared" si="38"/>
        <v/>
      </c>
      <c r="P412" t="str">
        <f t="shared" si="39"/>
        <v>2_1979</v>
      </c>
    </row>
    <row r="413" spans="1:16">
      <c r="A413" s="35">
        <v>28901</v>
      </c>
      <c r="H413" s="43">
        <v>203.87700000000001</v>
      </c>
      <c r="I413" s="43">
        <v>204.87200000000001</v>
      </c>
      <c r="J413" s="37"/>
      <c r="K413" s="37"/>
      <c r="L413">
        <f t="shared" si="35"/>
        <v>2</v>
      </c>
      <c r="M413">
        <f t="shared" si="36"/>
        <v>1979</v>
      </c>
      <c r="N413">
        <f t="shared" si="37"/>
        <v>204.37450000000001</v>
      </c>
      <c r="O413" t="str">
        <f t="shared" si="38"/>
        <v/>
      </c>
      <c r="P413" t="str">
        <f t="shared" si="39"/>
        <v>2_1979</v>
      </c>
    </row>
    <row r="414" spans="1:16">
      <c r="A414" s="35">
        <v>28902</v>
      </c>
      <c r="H414" s="44">
        <v>204.23500000000001</v>
      </c>
      <c r="I414" s="44">
        <v>205.25200000000001</v>
      </c>
      <c r="J414" s="37"/>
      <c r="K414" s="37"/>
      <c r="L414">
        <f t="shared" si="35"/>
        <v>2</v>
      </c>
      <c r="M414">
        <f t="shared" si="36"/>
        <v>1979</v>
      </c>
      <c r="N414">
        <f t="shared" si="37"/>
        <v>204.74350000000001</v>
      </c>
      <c r="O414" t="str">
        <f t="shared" si="38"/>
        <v/>
      </c>
      <c r="P414" t="str">
        <f t="shared" si="39"/>
        <v>2_1979</v>
      </c>
    </row>
    <row r="415" spans="1:16">
      <c r="A415" s="35">
        <v>28903</v>
      </c>
      <c r="H415" s="44"/>
      <c r="I415" s="44"/>
      <c r="J415" s="37"/>
      <c r="K415" s="37"/>
      <c r="L415">
        <f t="shared" si="35"/>
        <v>2</v>
      </c>
      <c r="M415">
        <f t="shared" si="36"/>
        <v>1979</v>
      </c>
      <c r="N415" t="str">
        <f t="shared" si="37"/>
        <v/>
      </c>
      <c r="O415" t="str">
        <f t="shared" si="38"/>
        <v/>
      </c>
      <c r="P415" t="str">
        <f t="shared" si="39"/>
        <v>2_1979</v>
      </c>
    </row>
    <row r="416" spans="1:16">
      <c r="A416" s="35">
        <v>28904</v>
      </c>
      <c r="H416" s="43"/>
      <c r="I416" s="43"/>
      <c r="J416" s="37"/>
      <c r="K416" s="37"/>
      <c r="L416">
        <f t="shared" si="35"/>
        <v>2</v>
      </c>
      <c r="M416">
        <f t="shared" si="36"/>
        <v>1979</v>
      </c>
      <c r="N416" t="str">
        <f t="shared" si="37"/>
        <v/>
      </c>
      <c r="O416" t="str">
        <f t="shared" si="38"/>
        <v/>
      </c>
      <c r="P416" t="str">
        <f t="shared" si="39"/>
        <v>2_1979</v>
      </c>
    </row>
    <row r="417" spans="1:16">
      <c r="A417" s="35">
        <v>28905</v>
      </c>
      <c r="H417" s="43">
        <v>204.262</v>
      </c>
      <c r="I417" s="43">
        <v>205.285</v>
      </c>
      <c r="J417" s="37"/>
      <c r="K417" s="37"/>
      <c r="L417">
        <f t="shared" si="35"/>
        <v>2</v>
      </c>
      <c r="M417">
        <f t="shared" si="36"/>
        <v>1979</v>
      </c>
      <c r="N417">
        <f t="shared" si="37"/>
        <v>204.77350000000001</v>
      </c>
      <c r="O417" t="str">
        <f t="shared" si="38"/>
        <v/>
      </c>
      <c r="P417" t="str">
        <f t="shared" si="39"/>
        <v>2_1979</v>
      </c>
    </row>
    <row r="418" spans="1:16">
      <c r="A418" s="35">
        <v>28906</v>
      </c>
      <c r="H418" s="43">
        <v>204.22</v>
      </c>
      <c r="I418" s="43">
        <v>205.24</v>
      </c>
      <c r="J418" s="37"/>
      <c r="K418" s="37"/>
      <c r="L418">
        <f t="shared" si="35"/>
        <v>2</v>
      </c>
      <c r="M418">
        <f t="shared" si="36"/>
        <v>1979</v>
      </c>
      <c r="N418">
        <f t="shared" si="37"/>
        <v>204.73000000000002</v>
      </c>
      <c r="O418" t="str">
        <f t="shared" si="38"/>
        <v/>
      </c>
      <c r="P418" t="str">
        <f t="shared" si="39"/>
        <v>2_1979</v>
      </c>
    </row>
    <row r="419" spans="1:16">
      <c r="A419" s="35">
        <v>28907</v>
      </c>
      <c r="H419" s="43">
        <v>204.56200000000001</v>
      </c>
      <c r="I419" s="43">
        <v>205.584</v>
      </c>
      <c r="J419" s="37"/>
      <c r="K419" s="37"/>
      <c r="L419">
        <f t="shared" si="35"/>
        <v>2</v>
      </c>
      <c r="M419">
        <f t="shared" si="36"/>
        <v>1979</v>
      </c>
      <c r="N419">
        <f t="shared" si="37"/>
        <v>205.07300000000001</v>
      </c>
      <c r="O419" t="str">
        <f t="shared" si="38"/>
        <v/>
      </c>
      <c r="P419" t="str">
        <f t="shared" si="39"/>
        <v>2_1979</v>
      </c>
    </row>
    <row r="420" spans="1:16">
      <c r="A420" s="35">
        <v>28908</v>
      </c>
      <c r="H420" s="43">
        <v>204.90799999999999</v>
      </c>
      <c r="I420" s="43">
        <v>205.92699999999999</v>
      </c>
      <c r="J420" s="37"/>
      <c r="K420" s="37"/>
      <c r="L420">
        <f t="shared" si="35"/>
        <v>2</v>
      </c>
      <c r="M420">
        <f t="shared" si="36"/>
        <v>1979</v>
      </c>
      <c r="N420">
        <f t="shared" si="37"/>
        <v>205.41749999999999</v>
      </c>
      <c r="O420" t="str">
        <f t="shared" si="38"/>
        <v/>
      </c>
      <c r="P420" t="str">
        <f t="shared" si="39"/>
        <v>2_1979</v>
      </c>
    </row>
    <row r="421" spans="1:16">
      <c r="A421" s="35">
        <v>28909</v>
      </c>
      <c r="H421" s="44">
        <v>205.26900000000001</v>
      </c>
      <c r="I421" s="44">
        <v>206.29599999999999</v>
      </c>
      <c r="J421" s="37"/>
      <c r="K421" s="37"/>
      <c r="L421">
        <f t="shared" si="35"/>
        <v>2</v>
      </c>
      <c r="M421">
        <f t="shared" si="36"/>
        <v>1979</v>
      </c>
      <c r="N421">
        <f t="shared" si="37"/>
        <v>205.7825</v>
      </c>
      <c r="O421" t="str">
        <f t="shared" si="38"/>
        <v/>
      </c>
      <c r="P421" t="str">
        <f t="shared" si="39"/>
        <v>2_1979</v>
      </c>
    </row>
    <row r="422" spans="1:16">
      <c r="A422" s="35">
        <v>28910</v>
      </c>
      <c r="H422" s="44"/>
      <c r="I422" s="44"/>
      <c r="J422" s="37"/>
      <c r="K422" s="37"/>
      <c r="L422">
        <f t="shared" si="35"/>
        <v>2</v>
      </c>
      <c r="M422">
        <f t="shared" si="36"/>
        <v>1979</v>
      </c>
      <c r="N422" t="str">
        <f t="shared" si="37"/>
        <v/>
      </c>
      <c r="O422" t="str">
        <f t="shared" si="38"/>
        <v/>
      </c>
      <c r="P422" t="str">
        <f t="shared" si="39"/>
        <v>2_1979</v>
      </c>
    </row>
    <row r="423" spans="1:16">
      <c r="A423" s="35">
        <v>28911</v>
      </c>
      <c r="H423" s="43"/>
      <c r="I423" s="43"/>
      <c r="J423" s="37"/>
      <c r="K423" s="37"/>
      <c r="L423">
        <f t="shared" si="35"/>
        <v>2</v>
      </c>
      <c r="M423">
        <f t="shared" si="36"/>
        <v>1979</v>
      </c>
      <c r="N423" t="str">
        <f t="shared" si="37"/>
        <v/>
      </c>
      <c r="O423" t="str">
        <f t="shared" si="38"/>
        <v/>
      </c>
      <c r="P423" t="str">
        <f t="shared" si="39"/>
        <v>2_1979</v>
      </c>
    </row>
    <row r="424" spans="1:16">
      <c r="A424" s="35">
        <v>28912</v>
      </c>
      <c r="H424" s="43">
        <v>205.27</v>
      </c>
      <c r="I424" s="43">
        <v>206.3</v>
      </c>
      <c r="J424" s="37"/>
      <c r="K424" s="37"/>
      <c r="L424">
        <f t="shared" si="35"/>
        <v>2</v>
      </c>
      <c r="M424">
        <f t="shared" si="36"/>
        <v>1979</v>
      </c>
      <c r="N424">
        <f t="shared" si="37"/>
        <v>205.78500000000003</v>
      </c>
      <c r="O424" t="str">
        <f t="shared" si="38"/>
        <v/>
      </c>
      <c r="P424" t="str">
        <f t="shared" si="39"/>
        <v>2_1979</v>
      </c>
    </row>
    <row r="425" spans="1:16">
      <c r="A425" s="35">
        <v>28913</v>
      </c>
      <c r="H425" s="43">
        <v>205.60400000000001</v>
      </c>
      <c r="I425" s="43">
        <v>206.59700000000001</v>
      </c>
      <c r="J425" s="37"/>
      <c r="K425" s="37"/>
      <c r="L425">
        <f t="shared" si="35"/>
        <v>2</v>
      </c>
      <c r="M425">
        <f t="shared" si="36"/>
        <v>1979</v>
      </c>
      <c r="N425">
        <f t="shared" si="37"/>
        <v>206.10050000000001</v>
      </c>
      <c r="O425" t="str">
        <f t="shared" si="38"/>
        <v/>
      </c>
      <c r="P425" t="str">
        <f t="shared" si="39"/>
        <v>2_1979</v>
      </c>
    </row>
    <row r="426" spans="1:16">
      <c r="A426" s="35">
        <v>28914</v>
      </c>
      <c r="H426" s="43">
        <v>205.953</v>
      </c>
      <c r="I426" s="43">
        <v>206.98099999999999</v>
      </c>
      <c r="J426" s="37"/>
      <c r="K426" s="37"/>
      <c r="L426">
        <f t="shared" si="35"/>
        <v>2</v>
      </c>
      <c r="M426">
        <f t="shared" si="36"/>
        <v>1979</v>
      </c>
      <c r="N426">
        <f t="shared" si="37"/>
        <v>206.46699999999998</v>
      </c>
      <c r="O426" t="str">
        <f t="shared" si="38"/>
        <v/>
      </c>
      <c r="P426" t="str">
        <f t="shared" si="39"/>
        <v>2_1979</v>
      </c>
    </row>
    <row r="427" spans="1:16">
      <c r="A427" s="35">
        <v>28915</v>
      </c>
      <c r="H427" s="44">
        <v>205.958</v>
      </c>
      <c r="I427" s="44">
        <v>206.98500000000001</v>
      </c>
      <c r="J427" s="37"/>
      <c r="K427" s="37"/>
      <c r="L427">
        <f t="shared" si="35"/>
        <v>3</v>
      </c>
      <c r="M427">
        <f t="shared" si="36"/>
        <v>1979</v>
      </c>
      <c r="N427">
        <f t="shared" si="37"/>
        <v>206.47149999999999</v>
      </c>
      <c r="O427" t="str">
        <f t="shared" si="38"/>
        <v/>
      </c>
      <c r="P427" t="str">
        <f t="shared" si="39"/>
        <v>3_1979</v>
      </c>
    </row>
    <row r="428" spans="1:16">
      <c r="A428" s="35">
        <v>28916</v>
      </c>
      <c r="H428" s="45">
        <v>206.268</v>
      </c>
      <c r="I428" s="44">
        <v>207.24199999999999</v>
      </c>
      <c r="J428" s="37"/>
      <c r="K428" s="37"/>
      <c r="L428">
        <f t="shared" si="35"/>
        <v>3</v>
      </c>
      <c r="M428">
        <f t="shared" si="36"/>
        <v>1979</v>
      </c>
      <c r="N428">
        <f t="shared" si="37"/>
        <v>206.755</v>
      </c>
      <c r="O428" t="str">
        <f t="shared" si="38"/>
        <v/>
      </c>
      <c r="P428" t="str">
        <f t="shared" si="39"/>
        <v>3_1979</v>
      </c>
    </row>
    <row r="429" spans="1:16">
      <c r="A429" s="35">
        <v>28917</v>
      </c>
      <c r="H429" s="46"/>
      <c r="I429" s="43"/>
      <c r="J429" s="37"/>
      <c r="K429" s="37"/>
      <c r="L429">
        <f t="shared" si="35"/>
        <v>3</v>
      </c>
      <c r="M429">
        <f t="shared" si="36"/>
        <v>1979</v>
      </c>
      <c r="N429" t="str">
        <f t="shared" si="37"/>
        <v/>
      </c>
      <c r="O429" t="str">
        <f t="shared" si="38"/>
        <v/>
      </c>
      <c r="P429" t="str">
        <f t="shared" si="39"/>
        <v>3_1979</v>
      </c>
    </row>
    <row r="430" spans="1:16">
      <c r="A430" s="35">
        <v>28918</v>
      </c>
      <c r="H430" s="46"/>
      <c r="I430" s="43"/>
      <c r="J430" s="37"/>
      <c r="K430" s="37"/>
      <c r="L430">
        <f t="shared" si="35"/>
        <v>3</v>
      </c>
      <c r="M430">
        <f t="shared" si="36"/>
        <v>1979</v>
      </c>
      <c r="N430" t="str">
        <f t="shared" si="37"/>
        <v/>
      </c>
      <c r="O430" t="str">
        <f t="shared" si="38"/>
        <v/>
      </c>
      <c r="P430" t="str">
        <f t="shared" si="39"/>
        <v>3_1979</v>
      </c>
    </row>
    <row r="431" spans="1:16">
      <c r="A431" s="35">
        <v>28919</v>
      </c>
      <c r="H431" s="43">
        <v>206.3</v>
      </c>
      <c r="I431" s="43">
        <v>207.32900000000001</v>
      </c>
      <c r="J431" s="37"/>
      <c r="K431" s="37"/>
      <c r="L431">
        <f t="shared" si="35"/>
        <v>3</v>
      </c>
      <c r="M431">
        <f t="shared" si="36"/>
        <v>1979</v>
      </c>
      <c r="N431">
        <f t="shared" si="37"/>
        <v>206.81450000000001</v>
      </c>
      <c r="O431" t="str">
        <f t="shared" si="38"/>
        <v/>
      </c>
      <c r="P431" t="str">
        <f t="shared" si="39"/>
        <v>3_1979</v>
      </c>
    </row>
    <row r="432" spans="1:16">
      <c r="A432" s="35">
        <v>28920</v>
      </c>
      <c r="H432" s="43">
        <v>206.65299999999999</v>
      </c>
      <c r="I432" s="43">
        <v>207.68899999999999</v>
      </c>
      <c r="J432" s="37"/>
      <c r="K432" s="37"/>
      <c r="L432">
        <f t="shared" si="35"/>
        <v>3</v>
      </c>
      <c r="M432">
        <f t="shared" si="36"/>
        <v>1979</v>
      </c>
      <c r="N432">
        <f t="shared" si="37"/>
        <v>207.17099999999999</v>
      </c>
      <c r="O432" t="str">
        <f t="shared" si="38"/>
        <v/>
      </c>
      <c r="P432" t="str">
        <f t="shared" si="39"/>
        <v>3_1979</v>
      </c>
    </row>
    <row r="433" spans="1:16">
      <c r="A433" s="35">
        <v>28921</v>
      </c>
      <c r="H433" s="43">
        <v>207</v>
      </c>
      <c r="I433" s="43">
        <v>208.048</v>
      </c>
      <c r="J433" s="37"/>
      <c r="K433" s="37"/>
      <c r="L433">
        <f t="shared" si="35"/>
        <v>3</v>
      </c>
      <c r="M433">
        <f t="shared" si="36"/>
        <v>1979</v>
      </c>
      <c r="N433">
        <f t="shared" si="37"/>
        <v>207.524</v>
      </c>
      <c r="O433" t="str">
        <f t="shared" si="38"/>
        <v/>
      </c>
      <c r="P433" t="str">
        <f t="shared" si="39"/>
        <v>3_1979</v>
      </c>
    </row>
    <row r="434" spans="1:16">
      <c r="A434" s="35">
        <v>28922</v>
      </c>
      <c r="H434" s="44">
        <v>207.316</v>
      </c>
      <c r="I434" s="44">
        <v>208.393</v>
      </c>
      <c r="J434" s="37"/>
      <c r="K434" s="37"/>
      <c r="L434">
        <f t="shared" si="35"/>
        <v>3</v>
      </c>
      <c r="M434">
        <f t="shared" si="36"/>
        <v>1979</v>
      </c>
      <c r="N434">
        <f t="shared" si="37"/>
        <v>207.8545</v>
      </c>
      <c r="O434" t="str">
        <f t="shared" si="38"/>
        <v/>
      </c>
      <c r="P434" t="str">
        <f t="shared" si="39"/>
        <v>3_1979</v>
      </c>
    </row>
    <row r="435" spans="1:16">
      <c r="A435" s="35">
        <v>28923</v>
      </c>
      <c r="H435" s="44">
        <v>207.364</v>
      </c>
      <c r="I435" s="44">
        <v>208.398</v>
      </c>
      <c r="J435" s="37"/>
      <c r="K435" s="37"/>
      <c r="L435">
        <f t="shared" si="35"/>
        <v>3</v>
      </c>
      <c r="M435">
        <f t="shared" si="36"/>
        <v>1979</v>
      </c>
      <c r="N435">
        <f t="shared" si="37"/>
        <v>207.881</v>
      </c>
      <c r="O435" t="str">
        <f t="shared" si="38"/>
        <v/>
      </c>
      <c r="P435" t="str">
        <f t="shared" si="39"/>
        <v>3_1979</v>
      </c>
    </row>
    <row r="436" spans="1:16">
      <c r="A436" s="35">
        <v>28924</v>
      </c>
      <c r="H436" s="43"/>
      <c r="I436" s="43"/>
      <c r="J436" s="37"/>
      <c r="K436" s="37"/>
      <c r="L436">
        <f t="shared" si="35"/>
        <v>3</v>
      </c>
      <c r="M436">
        <f t="shared" si="36"/>
        <v>1979</v>
      </c>
      <c r="N436" t="str">
        <f t="shared" si="37"/>
        <v/>
      </c>
      <c r="O436" t="str">
        <f t="shared" si="38"/>
        <v/>
      </c>
      <c r="P436" t="str">
        <f t="shared" si="39"/>
        <v>3_1979</v>
      </c>
    </row>
    <row r="437" spans="1:16">
      <c r="A437" s="35">
        <v>28925</v>
      </c>
      <c r="H437" s="43"/>
      <c r="I437" s="43"/>
      <c r="J437" s="37"/>
      <c r="K437" s="37"/>
      <c r="L437">
        <f t="shared" si="35"/>
        <v>3</v>
      </c>
      <c r="M437">
        <f t="shared" si="36"/>
        <v>1979</v>
      </c>
      <c r="N437" t="str">
        <f t="shared" si="37"/>
        <v/>
      </c>
      <c r="O437" t="str">
        <f t="shared" si="38"/>
        <v/>
      </c>
      <c r="P437" t="str">
        <f t="shared" si="39"/>
        <v>3_1979</v>
      </c>
    </row>
    <row r="438" spans="1:16">
      <c r="A438" s="35">
        <v>28926</v>
      </c>
      <c r="H438" s="43">
        <v>207.715</v>
      </c>
      <c r="I438" s="43">
        <v>208.75899999999999</v>
      </c>
      <c r="J438" s="37"/>
      <c r="K438" s="37"/>
      <c r="L438">
        <f t="shared" si="35"/>
        <v>3</v>
      </c>
      <c r="M438">
        <f t="shared" si="36"/>
        <v>1979</v>
      </c>
      <c r="N438">
        <f t="shared" si="37"/>
        <v>208.23699999999999</v>
      </c>
      <c r="O438" t="str">
        <f t="shared" si="38"/>
        <v/>
      </c>
      <c r="P438" t="str">
        <f t="shared" si="39"/>
        <v>3_1979</v>
      </c>
    </row>
    <row r="439" spans="1:16">
      <c r="A439" s="35">
        <v>28927</v>
      </c>
      <c r="H439" s="43">
        <v>208.06100000000001</v>
      </c>
      <c r="I439" s="43">
        <v>209.09899999999999</v>
      </c>
      <c r="J439" s="37"/>
      <c r="K439" s="37"/>
      <c r="L439">
        <f t="shared" si="35"/>
        <v>3</v>
      </c>
      <c r="M439">
        <f t="shared" si="36"/>
        <v>1979</v>
      </c>
      <c r="N439">
        <f t="shared" si="37"/>
        <v>208.57999999999998</v>
      </c>
      <c r="O439" t="str">
        <f t="shared" si="38"/>
        <v/>
      </c>
      <c r="P439" t="str">
        <f t="shared" si="39"/>
        <v>3_1979</v>
      </c>
    </row>
    <row r="440" spans="1:16">
      <c r="A440" s="35">
        <v>28928</v>
      </c>
      <c r="H440" s="43">
        <v>208.06399999999999</v>
      </c>
      <c r="I440" s="43">
        <v>209.11</v>
      </c>
      <c r="J440" s="37"/>
      <c r="K440" s="37"/>
      <c r="L440">
        <f t="shared" si="35"/>
        <v>3</v>
      </c>
      <c r="M440">
        <f t="shared" si="36"/>
        <v>1979</v>
      </c>
      <c r="N440">
        <f t="shared" si="37"/>
        <v>208.58699999999999</v>
      </c>
      <c r="O440" t="str">
        <f t="shared" si="38"/>
        <v/>
      </c>
      <c r="P440" t="str">
        <f t="shared" si="39"/>
        <v>3_1979</v>
      </c>
    </row>
    <row r="441" spans="1:16">
      <c r="A441" s="35">
        <v>28929</v>
      </c>
      <c r="H441" s="44">
        <v>208.42400000000001</v>
      </c>
      <c r="I441" s="44">
        <v>209.46600000000001</v>
      </c>
      <c r="J441" s="37"/>
      <c r="K441" s="37"/>
      <c r="L441">
        <f t="shared" si="35"/>
        <v>3</v>
      </c>
      <c r="M441">
        <f t="shared" si="36"/>
        <v>1979</v>
      </c>
      <c r="N441">
        <f t="shared" si="37"/>
        <v>208.94499999999999</v>
      </c>
      <c r="O441" t="str">
        <f t="shared" si="38"/>
        <v/>
      </c>
      <c r="P441" t="str">
        <f t="shared" si="39"/>
        <v>3_1979</v>
      </c>
    </row>
    <row r="442" spans="1:16">
      <c r="A442" s="35">
        <v>28930</v>
      </c>
      <c r="H442" s="44">
        <v>208.761</v>
      </c>
      <c r="I442" s="44">
        <v>209.80799999999999</v>
      </c>
      <c r="J442" s="37"/>
      <c r="K442" s="37"/>
      <c r="L442">
        <f t="shared" si="35"/>
        <v>3</v>
      </c>
      <c r="M442">
        <f t="shared" si="36"/>
        <v>1979</v>
      </c>
      <c r="N442">
        <f t="shared" si="37"/>
        <v>209.28449999999998</v>
      </c>
      <c r="O442" t="str">
        <f t="shared" si="38"/>
        <v/>
      </c>
      <c r="P442" t="str">
        <f t="shared" si="39"/>
        <v>3_1979</v>
      </c>
    </row>
    <row r="443" spans="1:16">
      <c r="A443" s="35">
        <v>28931</v>
      </c>
      <c r="H443" s="43"/>
      <c r="I443" s="43"/>
      <c r="J443" s="37"/>
      <c r="K443" s="37"/>
      <c r="L443">
        <f t="shared" si="35"/>
        <v>3</v>
      </c>
      <c r="M443">
        <f t="shared" si="36"/>
        <v>1979</v>
      </c>
      <c r="N443" t="str">
        <f t="shared" si="37"/>
        <v/>
      </c>
      <c r="O443" t="str">
        <f t="shared" si="38"/>
        <v/>
      </c>
      <c r="P443" t="str">
        <f t="shared" si="39"/>
        <v>3_1979</v>
      </c>
    </row>
    <row r="444" spans="1:16">
      <c r="A444" s="35">
        <v>28932</v>
      </c>
      <c r="H444" s="43"/>
      <c r="I444" s="43"/>
      <c r="J444" s="37"/>
      <c r="K444" s="37"/>
      <c r="L444">
        <f t="shared" si="35"/>
        <v>3</v>
      </c>
      <c r="M444">
        <f t="shared" si="36"/>
        <v>1979</v>
      </c>
      <c r="N444" t="str">
        <f t="shared" si="37"/>
        <v/>
      </c>
      <c r="O444" t="str">
        <f t="shared" si="38"/>
        <v/>
      </c>
      <c r="P444" t="str">
        <f t="shared" si="39"/>
        <v>3_1979</v>
      </c>
    </row>
    <row r="445" spans="1:16">
      <c r="A445" s="35">
        <v>28933</v>
      </c>
      <c r="H445" s="43">
        <v>208.76900000000001</v>
      </c>
      <c r="I445" s="43">
        <v>209.81</v>
      </c>
      <c r="J445" s="37"/>
      <c r="K445" s="37"/>
      <c r="L445">
        <f t="shared" si="35"/>
        <v>3</v>
      </c>
      <c r="M445">
        <f t="shared" si="36"/>
        <v>1979</v>
      </c>
      <c r="N445">
        <f t="shared" si="37"/>
        <v>209.2895</v>
      </c>
      <c r="O445" t="str">
        <f t="shared" si="38"/>
        <v/>
      </c>
      <c r="P445" t="str">
        <f t="shared" si="39"/>
        <v>3_1979</v>
      </c>
    </row>
    <row r="446" spans="1:16">
      <c r="A446" s="35">
        <v>28934</v>
      </c>
      <c r="H446" s="43">
        <v>209.06</v>
      </c>
      <c r="I446" s="43">
        <v>210.15299999999999</v>
      </c>
      <c r="J446" s="37"/>
      <c r="K446" s="37"/>
      <c r="L446">
        <f t="shared" si="35"/>
        <v>3</v>
      </c>
      <c r="M446">
        <f t="shared" si="36"/>
        <v>1979</v>
      </c>
      <c r="N446">
        <f t="shared" si="37"/>
        <v>209.60649999999998</v>
      </c>
      <c r="O446" t="str">
        <f t="shared" si="38"/>
        <v/>
      </c>
      <c r="P446" t="str">
        <f t="shared" si="39"/>
        <v>3_1979</v>
      </c>
    </row>
    <row r="447" spans="1:16">
      <c r="A447" s="35">
        <v>28935</v>
      </c>
      <c r="H447" s="43">
        <v>209.45599999999999</v>
      </c>
      <c r="I447" s="43">
        <v>210.5</v>
      </c>
      <c r="J447" s="37"/>
      <c r="K447" s="37"/>
      <c r="L447">
        <f t="shared" si="35"/>
        <v>3</v>
      </c>
      <c r="M447">
        <f t="shared" si="36"/>
        <v>1979</v>
      </c>
      <c r="N447">
        <f t="shared" si="37"/>
        <v>209.97800000000001</v>
      </c>
      <c r="O447" t="str">
        <f t="shared" si="38"/>
        <v/>
      </c>
      <c r="P447" t="str">
        <f t="shared" si="39"/>
        <v>3_1979</v>
      </c>
    </row>
    <row r="448" spans="1:16">
      <c r="A448" s="35">
        <v>28936</v>
      </c>
      <c r="H448" s="44">
        <v>209.459</v>
      </c>
      <c r="I448" s="44">
        <v>210.50899999999999</v>
      </c>
      <c r="J448" s="37"/>
      <c r="K448" s="37"/>
      <c r="L448">
        <f t="shared" si="35"/>
        <v>3</v>
      </c>
      <c r="M448">
        <f t="shared" si="36"/>
        <v>1979</v>
      </c>
      <c r="N448">
        <f t="shared" si="37"/>
        <v>209.98399999999998</v>
      </c>
      <c r="O448" t="str">
        <f t="shared" si="38"/>
        <v/>
      </c>
      <c r="P448" t="str">
        <f t="shared" si="39"/>
        <v>3_1979</v>
      </c>
    </row>
    <row r="449" spans="1:16">
      <c r="A449" s="35">
        <v>28937</v>
      </c>
      <c r="H449" s="44">
        <v>209.79900000000001</v>
      </c>
      <c r="I449" s="44">
        <v>210.846</v>
      </c>
      <c r="J449" s="37"/>
      <c r="K449" s="37"/>
      <c r="L449">
        <f t="shared" si="35"/>
        <v>3</v>
      </c>
      <c r="M449">
        <f t="shared" si="36"/>
        <v>1979</v>
      </c>
      <c r="N449">
        <f t="shared" si="37"/>
        <v>210.32249999999999</v>
      </c>
      <c r="O449" t="str">
        <f t="shared" si="38"/>
        <v/>
      </c>
      <c r="P449" t="str">
        <f t="shared" si="39"/>
        <v>3_1979</v>
      </c>
    </row>
    <row r="450" spans="1:16">
      <c r="A450" s="35">
        <v>28938</v>
      </c>
      <c r="H450" s="43"/>
      <c r="I450" s="43"/>
      <c r="J450" s="37"/>
      <c r="K450" s="37"/>
      <c r="L450">
        <f t="shared" si="35"/>
        <v>3</v>
      </c>
      <c r="M450">
        <f t="shared" si="36"/>
        <v>1979</v>
      </c>
      <c r="N450" t="str">
        <f t="shared" si="37"/>
        <v/>
      </c>
      <c r="O450" t="str">
        <f t="shared" si="38"/>
        <v/>
      </c>
      <c r="P450" t="str">
        <f t="shared" si="39"/>
        <v>3_1979</v>
      </c>
    </row>
    <row r="451" spans="1:16">
      <c r="A451" s="35">
        <v>28939</v>
      </c>
      <c r="H451" s="43"/>
      <c r="I451" s="43"/>
      <c r="J451" s="37"/>
      <c r="K451" s="37"/>
      <c r="L451">
        <f t="shared" si="35"/>
        <v>3</v>
      </c>
      <c r="M451">
        <f t="shared" si="36"/>
        <v>1979</v>
      </c>
      <c r="N451" t="str">
        <f t="shared" si="37"/>
        <v/>
      </c>
      <c r="O451" t="str">
        <f t="shared" si="38"/>
        <v/>
      </c>
      <c r="P451" t="str">
        <f t="shared" si="39"/>
        <v>3_1979</v>
      </c>
    </row>
    <row r="452" spans="1:16">
      <c r="A452" s="35">
        <v>28940</v>
      </c>
      <c r="H452" s="43">
        <v>209.79900000000001</v>
      </c>
      <c r="I452" s="43">
        <v>210.85</v>
      </c>
      <c r="J452" s="37"/>
      <c r="K452" s="37"/>
      <c r="L452">
        <f t="shared" ref="L452:L515" si="40">+MONTH(A452)</f>
        <v>3</v>
      </c>
      <c r="M452">
        <f t="shared" ref="M452:M515" si="41">+YEAR(A452)</f>
        <v>1979</v>
      </c>
      <c r="N452">
        <f t="shared" ref="N452:N515" si="42">+IF(H452="","",AVERAGE(H452:I452))</f>
        <v>210.3245</v>
      </c>
      <c r="O452" t="str">
        <f t="shared" ref="O452:O515" si="43">+IF(J452="","",AVERAGE(J452:K452))</f>
        <v/>
      </c>
      <c r="P452" t="str">
        <f t="shared" ref="P452:P515" si="44">+L452&amp;"_"&amp;M452</f>
        <v>3_1979</v>
      </c>
    </row>
    <row r="453" spans="1:16">
      <c r="A453" s="35">
        <v>28941</v>
      </c>
      <c r="H453" s="43">
        <v>210.148</v>
      </c>
      <c r="I453" s="43">
        <v>211.2</v>
      </c>
      <c r="J453" s="37"/>
      <c r="K453" s="37"/>
      <c r="L453">
        <f t="shared" si="40"/>
        <v>3</v>
      </c>
      <c r="M453">
        <f t="shared" si="41"/>
        <v>1979</v>
      </c>
      <c r="N453">
        <f t="shared" si="42"/>
        <v>210.67399999999998</v>
      </c>
      <c r="O453" t="str">
        <f t="shared" si="43"/>
        <v/>
      </c>
      <c r="P453" t="str">
        <f t="shared" si="44"/>
        <v>3_1979</v>
      </c>
    </row>
    <row r="454" spans="1:16">
      <c r="A454" s="35">
        <v>28942</v>
      </c>
      <c r="H454" s="43">
        <v>210.15</v>
      </c>
      <c r="I454" s="43">
        <v>211.19900000000001</v>
      </c>
      <c r="J454" s="37"/>
      <c r="K454" s="37"/>
      <c r="L454">
        <f t="shared" si="40"/>
        <v>3</v>
      </c>
      <c r="M454">
        <f t="shared" si="41"/>
        <v>1979</v>
      </c>
      <c r="N454">
        <f t="shared" si="42"/>
        <v>210.67450000000002</v>
      </c>
      <c r="O454" t="str">
        <f t="shared" si="43"/>
        <v/>
      </c>
      <c r="P454" t="str">
        <f t="shared" si="44"/>
        <v>3_1979</v>
      </c>
    </row>
    <row r="455" spans="1:16">
      <c r="A455" s="35">
        <v>28943</v>
      </c>
      <c r="H455" s="44">
        <v>210.48400000000001</v>
      </c>
      <c r="I455" s="44">
        <v>211.53399999999999</v>
      </c>
      <c r="J455" s="37"/>
      <c r="K455" s="37"/>
      <c r="L455">
        <f t="shared" si="40"/>
        <v>3</v>
      </c>
      <c r="M455">
        <f t="shared" si="41"/>
        <v>1979</v>
      </c>
      <c r="N455">
        <f t="shared" si="42"/>
        <v>211.00900000000001</v>
      </c>
      <c r="O455" t="str">
        <f t="shared" si="43"/>
        <v/>
      </c>
      <c r="P455" t="str">
        <f t="shared" si="44"/>
        <v>3_1979</v>
      </c>
    </row>
    <row r="456" spans="1:16">
      <c r="A456" s="35">
        <v>28944</v>
      </c>
      <c r="H456" s="44">
        <v>210.821</v>
      </c>
      <c r="I456" s="44">
        <v>211.874</v>
      </c>
      <c r="J456" s="37"/>
      <c r="K456" s="37"/>
      <c r="L456">
        <f t="shared" si="40"/>
        <v>3</v>
      </c>
      <c r="M456">
        <f t="shared" si="41"/>
        <v>1979</v>
      </c>
      <c r="N456">
        <f t="shared" si="42"/>
        <v>211.3475</v>
      </c>
      <c r="O456" t="str">
        <f t="shared" si="43"/>
        <v/>
      </c>
      <c r="P456" t="str">
        <f t="shared" si="44"/>
        <v>3_1979</v>
      </c>
    </row>
    <row r="457" spans="1:16">
      <c r="A457" s="35">
        <v>28945</v>
      </c>
      <c r="H457" s="43"/>
      <c r="I457" s="43"/>
      <c r="J457" s="37"/>
      <c r="K457" s="37"/>
      <c r="L457">
        <f t="shared" si="40"/>
        <v>3</v>
      </c>
      <c r="M457">
        <f t="shared" si="41"/>
        <v>1979</v>
      </c>
      <c r="N457" t="str">
        <f t="shared" si="42"/>
        <v/>
      </c>
      <c r="O457" t="str">
        <f t="shared" si="43"/>
        <v/>
      </c>
      <c r="P457" t="str">
        <f t="shared" si="44"/>
        <v>3_1979</v>
      </c>
    </row>
    <row r="458" spans="1:16">
      <c r="A458" s="35">
        <v>28946</v>
      </c>
      <c r="H458" s="43"/>
      <c r="I458" s="43"/>
      <c r="J458" s="37"/>
      <c r="K458" s="37"/>
      <c r="L458">
        <f t="shared" si="40"/>
        <v>4</v>
      </c>
      <c r="M458">
        <f t="shared" si="41"/>
        <v>1979</v>
      </c>
      <c r="N458" t="str">
        <f t="shared" si="42"/>
        <v/>
      </c>
      <c r="O458" t="str">
        <f t="shared" si="43"/>
        <v/>
      </c>
      <c r="P458" t="str">
        <f t="shared" si="44"/>
        <v>4_1979</v>
      </c>
    </row>
    <row r="459" spans="1:16">
      <c r="A459" s="35">
        <v>28947</v>
      </c>
      <c r="H459" s="43">
        <v>210.84</v>
      </c>
      <c r="I459" s="43">
        <v>211.88</v>
      </c>
      <c r="J459" s="37"/>
      <c r="K459" s="37"/>
      <c r="L459">
        <f t="shared" si="40"/>
        <v>4</v>
      </c>
      <c r="M459">
        <f t="shared" si="41"/>
        <v>1979</v>
      </c>
      <c r="N459">
        <f t="shared" si="42"/>
        <v>211.36</v>
      </c>
      <c r="O459" t="str">
        <f t="shared" si="43"/>
        <v/>
      </c>
      <c r="P459" t="str">
        <f t="shared" si="44"/>
        <v>4_1979</v>
      </c>
    </row>
    <row r="460" spans="1:16">
      <c r="A460" s="35">
        <v>28948</v>
      </c>
      <c r="H460" s="43">
        <v>211.16800000000001</v>
      </c>
      <c r="I460" s="43">
        <v>212.22300000000001</v>
      </c>
      <c r="J460" s="37"/>
      <c r="K460" s="37"/>
      <c r="L460">
        <f t="shared" si="40"/>
        <v>4</v>
      </c>
      <c r="M460">
        <f t="shared" si="41"/>
        <v>1979</v>
      </c>
      <c r="N460">
        <f t="shared" si="42"/>
        <v>211.69550000000001</v>
      </c>
      <c r="O460" t="str">
        <f t="shared" si="43"/>
        <v/>
      </c>
      <c r="P460" t="str">
        <f t="shared" si="44"/>
        <v>4_1979</v>
      </c>
    </row>
    <row r="461" spans="1:16">
      <c r="A461" s="35">
        <v>28949</v>
      </c>
      <c r="H461" s="44">
        <v>211.523</v>
      </c>
      <c r="I461" s="44">
        <v>212.58799999999999</v>
      </c>
      <c r="J461" s="37"/>
      <c r="K461" s="37"/>
      <c r="L461">
        <f t="shared" si="40"/>
        <v>4</v>
      </c>
      <c r="M461">
        <f t="shared" si="41"/>
        <v>1979</v>
      </c>
      <c r="N461">
        <f t="shared" si="42"/>
        <v>212.05549999999999</v>
      </c>
      <c r="O461" t="str">
        <f t="shared" si="43"/>
        <v/>
      </c>
      <c r="P461" t="str">
        <f t="shared" si="44"/>
        <v>4_1979</v>
      </c>
    </row>
    <row r="462" spans="1:16">
      <c r="A462" s="35">
        <v>28950</v>
      </c>
      <c r="H462" s="44">
        <v>211.53</v>
      </c>
      <c r="I462" s="44">
        <v>212.59</v>
      </c>
      <c r="J462" s="37"/>
      <c r="K462" s="37"/>
      <c r="L462">
        <f t="shared" si="40"/>
        <v>4</v>
      </c>
      <c r="M462">
        <f t="shared" si="41"/>
        <v>1979</v>
      </c>
      <c r="N462">
        <f t="shared" si="42"/>
        <v>212.06</v>
      </c>
      <c r="O462" t="str">
        <f t="shared" si="43"/>
        <v/>
      </c>
      <c r="P462" t="str">
        <f t="shared" si="44"/>
        <v>4_1979</v>
      </c>
    </row>
    <row r="463" spans="1:16">
      <c r="A463" s="35">
        <v>28951</v>
      </c>
      <c r="H463" s="44">
        <v>211.875</v>
      </c>
      <c r="I463" s="44">
        <v>212.917</v>
      </c>
      <c r="J463" s="37"/>
      <c r="K463" s="37"/>
      <c r="L463">
        <f t="shared" si="40"/>
        <v>4</v>
      </c>
      <c r="M463">
        <f t="shared" si="41"/>
        <v>1979</v>
      </c>
      <c r="N463">
        <f t="shared" si="42"/>
        <v>212.39600000000002</v>
      </c>
      <c r="O463" t="str">
        <f t="shared" si="43"/>
        <v/>
      </c>
      <c r="P463" t="str">
        <f t="shared" si="44"/>
        <v>4_1979</v>
      </c>
    </row>
    <row r="464" spans="1:16">
      <c r="A464" s="35">
        <v>28952</v>
      </c>
      <c r="H464" s="43"/>
      <c r="I464" s="43"/>
      <c r="J464" s="37"/>
      <c r="K464" s="37"/>
      <c r="L464">
        <f t="shared" si="40"/>
        <v>4</v>
      </c>
      <c r="M464">
        <f t="shared" si="41"/>
        <v>1979</v>
      </c>
      <c r="N464" t="str">
        <f t="shared" si="42"/>
        <v/>
      </c>
      <c r="O464" t="str">
        <f t="shared" si="43"/>
        <v/>
      </c>
      <c r="P464" t="str">
        <f t="shared" si="44"/>
        <v>4_1979</v>
      </c>
    </row>
    <row r="465" spans="1:16">
      <c r="A465" s="35">
        <v>28953</v>
      </c>
      <c r="H465" s="43"/>
      <c r="I465" s="43"/>
      <c r="J465" s="37"/>
      <c r="K465" s="37"/>
      <c r="L465">
        <f t="shared" si="40"/>
        <v>4</v>
      </c>
      <c r="M465">
        <f t="shared" si="41"/>
        <v>1979</v>
      </c>
      <c r="N465" t="str">
        <f t="shared" si="42"/>
        <v/>
      </c>
      <c r="O465" t="str">
        <f t="shared" si="43"/>
        <v/>
      </c>
      <c r="P465" t="str">
        <f t="shared" si="44"/>
        <v>4_1979</v>
      </c>
    </row>
    <row r="466" spans="1:16">
      <c r="A466" s="35">
        <v>28954</v>
      </c>
      <c r="H466" s="43">
        <v>211.88</v>
      </c>
      <c r="I466" s="43">
        <v>212.92</v>
      </c>
      <c r="J466" s="37"/>
      <c r="K466" s="37"/>
      <c r="L466">
        <f t="shared" si="40"/>
        <v>4</v>
      </c>
      <c r="M466">
        <f t="shared" si="41"/>
        <v>1979</v>
      </c>
      <c r="N466">
        <f t="shared" si="42"/>
        <v>212.39999999999998</v>
      </c>
      <c r="O466" t="str">
        <f t="shared" si="43"/>
        <v/>
      </c>
      <c r="P466" t="str">
        <f t="shared" si="44"/>
        <v>4_1979</v>
      </c>
    </row>
    <row r="467" spans="1:16">
      <c r="A467" s="35">
        <v>28955</v>
      </c>
      <c r="H467" s="43">
        <v>212.209</v>
      </c>
      <c r="I467" s="43">
        <v>213.28700000000001</v>
      </c>
      <c r="J467" s="37"/>
      <c r="K467" s="37"/>
      <c r="L467">
        <f t="shared" si="40"/>
        <v>4</v>
      </c>
      <c r="M467">
        <f t="shared" si="41"/>
        <v>1979</v>
      </c>
      <c r="N467">
        <f t="shared" si="42"/>
        <v>212.74799999999999</v>
      </c>
      <c r="O467" t="str">
        <f t="shared" si="43"/>
        <v/>
      </c>
      <c r="P467" t="str">
        <f t="shared" si="44"/>
        <v>4_1979</v>
      </c>
    </row>
    <row r="468" spans="1:16">
      <c r="A468" s="35">
        <v>28956</v>
      </c>
      <c r="H468" s="43">
        <v>212.58600000000001</v>
      </c>
      <c r="I468" s="43">
        <v>213.529</v>
      </c>
      <c r="J468" s="37"/>
      <c r="K468" s="37"/>
      <c r="L468">
        <f t="shared" si="40"/>
        <v>4</v>
      </c>
      <c r="M468">
        <f t="shared" si="41"/>
        <v>1979</v>
      </c>
      <c r="N468">
        <f t="shared" si="42"/>
        <v>213.0575</v>
      </c>
      <c r="O468" t="str">
        <f t="shared" si="43"/>
        <v/>
      </c>
      <c r="P468" t="str">
        <f t="shared" si="44"/>
        <v>4_1979</v>
      </c>
    </row>
    <row r="469" spans="1:16">
      <c r="A469" s="35">
        <v>28957</v>
      </c>
      <c r="H469" s="44">
        <v>212.93799999999999</v>
      </c>
      <c r="I469" s="44">
        <v>214</v>
      </c>
      <c r="J469" s="37"/>
      <c r="K469" s="37"/>
      <c r="L469">
        <f t="shared" si="40"/>
        <v>4</v>
      </c>
      <c r="M469">
        <f t="shared" si="41"/>
        <v>1979</v>
      </c>
      <c r="N469">
        <f t="shared" si="42"/>
        <v>213.46899999999999</v>
      </c>
      <c r="O469" t="str">
        <f t="shared" si="43"/>
        <v/>
      </c>
      <c r="P469" t="str">
        <f t="shared" si="44"/>
        <v>4_1979</v>
      </c>
    </row>
    <row r="470" spans="1:16">
      <c r="A470" s="35">
        <v>28958</v>
      </c>
      <c r="H470" s="44"/>
      <c r="I470" s="44"/>
      <c r="J470" s="37"/>
      <c r="K470" s="37"/>
      <c r="L470">
        <f t="shared" si="40"/>
        <v>4</v>
      </c>
      <c r="M470">
        <f t="shared" si="41"/>
        <v>1979</v>
      </c>
      <c r="N470" t="str">
        <f t="shared" si="42"/>
        <v/>
      </c>
      <c r="O470" t="str">
        <f t="shared" si="43"/>
        <v/>
      </c>
      <c r="P470" t="str">
        <f t="shared" si="44"/>
        <v>4_1979</v>
      </c>
    </row>
    <row r="471" spans="1:16">
      <c r="A471" s="35">
        <v>28959</v>
      </c>
      <c r="H471" s="43"/>
      <c r="I471" s="43"/>
      <c r="J471" s="37"/>
      <c r="K471" s="37"/>
      <c r="L471">
        <f t="shared" si="40"/>
        <v>4</v>
      </c>
      <c r="M471">
        <f t="shared" si="41"/>
        <v>1979</v>
      </c>
      <c r="N471" t="str">
        <f t="shared" si="42"/>
        <v/>
      </c>
      <c r="O471" t="str">
        <f t="shared" si="43"/>
        <v/>
      </c>
      <c r="P471" t="str">
        <f t="shared" si="44"/>
        <v>4_1979</v>
      </c>
    </row>
    <row r="472" spans="1:16">
      <c r="A472" s="35">
        <v>28960</v>
      </c>
      <c r="H472" s="43"/>
      <c r="I472" s="43"/>
      <c r="J472" s="37"/>
      <c r="K472" s="37"/>
      <c r="L472">
        <f t="shared" si="40"/>
        <v>4</v>
      </c>
      <c r="M472">
        <f t="shared" si="41"/>
        <v>1979</v>
      </c>
      <c r="N472" t="str">
        <f t="shared" si="42"/>
        <v/>
      </c>
      <c r="O472" t="str">
        <f t="shared" si="43"/>
        <v/>
      </c>
      <c r="P472" t="str">
        <f t="shared" si="44"/>
        <v>4_1979</v>
      </c>
    </row>
    <row r="473" spans="1:16">
      <c r="A473" s="35">
        <v>28961</v>
      </c>
      <c r="H473" s="44">
        <v>213.297</v>
      </c>
      <c r="I473" s="44">
        <v>214.36799999999999</v>
      </c>
      <c r="J473" s="37"/>
      <c r="K473" s="37"/>
      <c r="L473">
        <f t="shared" si="40"/>
        <v>4</v>
      </c>
      <c r="M473">
        <f t="shared" si="41"/>
        <v>1979</v>
      </c>
      <c r="N473">
        <f t="shared" si="42"/>
        <v>213.83249999999998</v>
      </c>
      <c r="O473" t="str">
        <f t="shared" si="43"/>
        <v/>
      </c>
      <c r="P473" t="str">
        <f t="shared" si="44"/>
        <v>4_1979</v>
      </c>
    </row>
    <row r="474" spans="1:16">
      <c r="A474" s="35">
        <v>28962</v>
      </c>
      <c r="H474" s="43">
        <v>213.298</v>
      </c>
      <c r="I474" s="43">
        <v>214.37</v>
      </c>
      <c r="J474" s="37"/>
      <c r="K474" s="37"/>
      <c r="L474">
        <f t="shared" si="40"/>
        <v>4</v>
      </c>
      <c r="M474">
        <f t="shared" si="41"/>
        <v>1979</v>
      </c>
      <c r="N474">
        <f t="shared" si="42"/>
        <v>213.834</v>
      </c>
      <c r="O474" t="str">
        <f t="shared" si="43"/>
        <v/>
      </c>
      <c r="P474" t="str">
        <f t="shared" si="44"/>
        <v>4_1979</v>
      </c>
    </row>
    <row r="475" spans="1:16">
      <c r="A475" s="35">
        <v>28963</v>
      </c>
      <c r="H475" s="43">
        <v>213.62299999999999</v>
      </c>
      <c r="I475" s="43">
        <v>214.684</v>
      </c>
      <c r="J475" s="37"/>
      <c r="K475" s="37"/>
      <c r="L475">
        <f t="shared" si="40"/>
        <v>4</v>
      </c>
      <c r="M475">
        <f t="shared" si="41"/>
        <v>1979</v>
      </c>
      <c r="N475">
        <f t="shared" si="42"/>
        <v>214.15350000000001</v>
      </c>
      <c r="O475" t="str">
        <f t="shared" si="43"/>
        <v/>
      </c>
      <c r="P475" t="str">
        <f t="shared" si="44"/>
        <v>4_1979</v>
      </c>
    </row>
    <row r="476" spans="1:16">
      <c r="A476" s="35">
        <v>28964</v>
      </c>
      <c r="H476" s="44">
        <v>213.959</v>
      </c>
      <c r="I476" s="44">
        <v>215.029</v>
      </c>
      <c r="J476" s="37"/>
      <c r="K476" s="37"/>
      <c r="L476">
        <f t="shared" si="40"/>
        <v>4</v>
      </c>
      <c r="M476">
        <f t="shared" si="41"/>
        <v>1979</v>
      </c>
      <c r="N476">
        <f t="shared" si="42"/>
        <v>214.494</v>
      </c>
      <c r="O476" t="str">
        <f t="shared" si="43"/>
        <v/>
      </c>
      <c r="P476" t="str">
        <f t="shared" si="44"/>
        <v>4_1979</v>
      </c>
    </row>
    <row r="477" spans="1:16">
      <c r="A477" s="35">
        <v>28965</v>
      </c>
      <c r="H477" s="44">
        <v>214.30699999999999</v>
      </c>
      <c r="I477" s="44">
        <v>215.37700000000001</v>
      </c>
      <c r="J477" s="37"/>
      <c r="K477" s="37"/>
      <c r="L477">
        <f t="shared" si="40"/>
        <v>4</v>
      </c>
      <c r="M477">
        <f t="shared" si="41"/>
        <v>1979</v>
      </c>
      <c r="N477">
        <f t="shared" si="42"/>
        <v>214.84199999999998</v>
      </c>
      <c r="O477" t="str">
        <f t="shared" si="43"/>
        <v/>
      </c>
      <c r="P477" t="str">
        <f t="shared" si="44"/>
        <v>4_1979</v>
      </c>
    </row>
    <row r="478" spans="1:16">
      <c r="A478" s="35">
        <v>28966</v>
      </c>
      <c r="H478" s="43"/>
      <c r="I478" s="43"/>
      <c r="J478" s="37"/>
      <c r="K478" s="37"/>
      <c r="L478">
        <f t="shared" si="40"/>
        <v>4</v>
      </c>
      <c r="M478">
        <f t="shared" si="41"/>
        <v>1979</v>
      </c>
      <c r="N478" t="str">
        <f t="shared" si="42"/>
        <v/>
      </c>
      <c r="O478" t="str">
        <f t="shared" si="43"/>
        <v/>
      </c>
      <c r="P478" t="str">
        <f t="shared" si="44"/>
        <v>4_1979</v>
      </c>
    </row>
    <row r="479" spans="1:16">
      <c r="A479" s="35">
        <v>28967</v>
      </c>
      <c r="H479" s="43"/>
      <c r="I479" s="43"/>
      <c r="J479" s="37"/>
      <c r="K479" s="37"/>
      <c r="L479">
        <f t="shared" si="40"/>
        <v>4</v>
      </c>
      <c r="M479">
        <f t="shared" si="41"/>
        <v>1979</v>
      </c>
      <c r="N479" t="str">
        <f t="shared" si="42"/>
        <v/>
      </c>
      <c r="O479" t="str">
        <f t="shared" si="43"/>
        <v/>
      </c>
      <c r="P479" t="str">
        <f t="shared" si="44"/>
        <v>4_1979</v>
      </c>
    </row>
    <row r="480" spans="1:16">
      <c r="A480" s="35">
        <v>28968</v>
      </c>
      <c r="H480" s="43">
        <v>214.309</v>
      </c>
      <c r="I480" s="43">
        <v>215.37700000000001</v>
      </c>
      <c r="J480" s="37"/>
      <c r="K480" s="37"/>
      <c r="L480">
        <f t="shared" si="40"/>
        <v>4</v>
      </c>
      <c r="M480">
        <f t="shared" si="41"/>
        <v>1979</v>
      </c>
      <c r="N480">
        <f t="shared" si="42"/>
        <v>214.84300000000002</v>
      </c>
      <c r="O480" t="str">
        <f t="shared" si="43"/>
        <v/>
      </c>
      <c r="P480" t="str">
        <f t="shared" si="44"/>
        <v>4_1979</v>
      </c>
    </row>
    <row r="481" spans="1:16">
      <c r="A481" s="35">
        <v>28969</v>
      </c>
      <c r="H481" s="43">
        <v>214.62799999999999</v>
      </c>
      <c r="I481" s="43">
        <v>215.71</v>
      </c>
      <c r="J481" s="37"/>
      <c r="K481" s="37"/>
      <c r="L481">
        <f t="shared" si="40"/>
        <v>4</v>
      </c>
      <c r="M481">
        <f t="shared" si="41"/>
        <v>1979</v>
      </c>
      <c r="N481">
        <f t="shared" si="42"/>
        <v>215.16899999999998</v>
      </c>
      <c r="O481" t="str">
        <f t="shared" si="43"/>
        <v/>
      </c>
      <c r="P481" t="str">
        <f t="shared" si="44"/>
        <v>4_1979</v>
      </c>
    </row>
    <row r="482" spans="1:16">
      <c r="A482" s="35">
        <v>28970</v>
      </c>
      <c r="H482" s="43">
        <v>214.97900000000001</v>
      </c>
      <c r="I482" s="43">
        <v>216.05799999999999</v>
      </c>
      <c r="J482" s="37"/>
      <c r="K482" s="37"/>
      <c r="L482">
        <f t="shared" si="40"/>
        <v>4</v>
      </c>
      <c r="M482">
        <f t="shared" si="41"/>
        <v>1979</v>
      </c>
      <c r="N482">
        <f t="shared" si="42"/>
        <v>215.51850000000002</v>
      </c>
      <c r="O482" t="str">
        <f t="shared" si="43"/>
        <v/>
      </c>
      <c r="P482" t="str">
        <f t="shared" si="44"/>
        <v>4_1979</v>
      </c>
    </row>
    <row r="483" spans="1:16">
      <c r="A483" s="35">
        <v>28971</v>
      </c>
      <c r="H483" s="44">
        <v>215.316</v>
      </c>
      <c r="I483" s="44">
        <v>216.398</v>
      </c>
      <c r="J483" s="37"/>
      <c r="K483" s="37"/>
      <c r="L483">
        <f t="shared" si="40"/>
        <v>4</v>
      </c>
      <c r="M483">
        <f t="shared" si="41"/>
        <v>1979</v>
      </c>
      <c r="N483">
        <f t="shared" si="42"/>
        <v>215.857</v>
      </c>
      <c r="O483" t="str">
        <f t="shared" si="43"/>
        <v/>
      </c>
      <c r="P483" t="str">
        <f t="shared" si="44"/>
        <v>4_1979</v>
      </c>
    </row>
    <row r="484" spans="1:16">
      <c r="A484" s="35">
        <v>28972</v>
      </c>
      <c r="H484" s="44">
        <v>215.31899999999999</v>
      </c>
      <c r="I484" s="44">
        <v>216.4</v>
      </c>
      <c r="J484" s="37"/>
      <c r="K484" s="37"/>
      <c r="L484">
        <f t="shared" si="40"/>
        <v>4</v>
      </c>
      <c r="M484">
        <f t="shared" si="41"/>
        <v>1979</v>
      </c>
      <c r="N484">
        <f t="shared" si="42"/>
        <v>215.8595</v>
      </c>
      <c r="O484" t="str">
        <f t="shared" si="43"/>
        <v/>
      </c>
      <c r="P484" t="str">
        <f t="shared" si="44"/>
        <v>4_1979</v>
      </c>
    </row>
    <row r="485" spans="1:16">
      <c r="A485" s="35">
        <v>28973</v>
      </c>
      <c r="H485" s="43"/>
      <c r="I485" s="43"/>
      <c r="J485" s="37"/>
      <c r="K485" s="37"/>
      <c r="L485">
        <f t="shared" si="40"/>
        <v>4</v>
      </c>
      <c r="M485">
        <f t="shared" si="41"/>
        <v>1979</v>
      </c>
      <c r="N485" t="str">
        <f t="shared" si="42"/>
        <v/>
      </c>
      <c r="O485" t="str">
        <f t="shared" si="43"/>
        <v/>
      </c>
      <c r="P485" t="str">
        <f t="shared" si="44"/>
        <v>4_1979</v>
      </c>
    </row>
    <row r="486" spans="1:16">
      <c r="A486" s="35">
        <v>28974</v>
      </c>
      <c r="H486" s="43"/>
      <c r="I486" s="43"/>
      <c r="J486" s="37"/>
      <c r="K486" s="37"/>
      <c r="L486">
        <f t="shared" si="40"/>
        <v>4</v>
      </c>
      <c r="M486">
        <f t="shared" si="41"/>
        <v>1979</v>
      </c>
      <c r="N486" t="str">
        <f t="shared" si="42"/>
        <v/>
      </c>
      <c r="O486" t="str">
        <f t="shared" si="43"/>
        <v/>
      </c>
      <c r="P486" t="str">
        <f t="shared" si="44"/>
        <v>4_1979</v>
      </c>
    </row>
    <row r="487" spans="1:16">
      <c r="A487" s="35">
        <v>28975</v>
      </c>
      <c r="H487" s="43">
        <v>215.661</v>
      </c>
      <c r="I487" s="43">
        <v>216.649</v>
      </c>
      <c r="J487" s="37"/>
      <c r="K487" s="37"/>
      <c r="L487">
        <f t="shared" si="40"/>
        <v>4</v>
      </c>
      <c r="M487">
        <f t="shared" si="41"/>
        <v>1979</v>
      </c>
      <c r="N487">
        <f t="shared" si="42"/>
        <v>216.155</v>
      </c>
      <c r="O487" t="str">
        <f t="shared" si="43"/>
        <v/>
      </c>
      <c r="P487" t="str">
        <f t="shared" si="44"/>
        <v>4_1979</v>
      </c>
    </row>
    <row r="488" spans="1:16">
      <c r="A488" s="35">
        <v>28976</v>
      </c>
      <c r="H488" s="44"/>
      <c r="I488" s="44"/>
      <c r="J488" s="37"/>
      <c r="K488" s="37"/>
      <c r="L488">
        <f t="shared" si="40"/>
        <v>5</v>
      </c>
      <c r="M488">
        <f t="shared" si="41"/>
        <v>1979</v>
      </c>
      <c r="N488" t="str">
        <f t="shared" si="42"/>
        <v/>
      </c>
      <c r="O488" t="str">
        <f t="shared" si="43"/>
        <v/>
      </c>
      <c r="P488" t="str">
        <f t="shared" si="44"/>
        <v>5_1979</v>
      </c>
    </row>
    <row r="489" spans="1:16">
      <c r="A489" s="35">
        <v>28977</v>
      </c>
      <c r="H489" s="43">
        <v>215.99700000000001</v>
      </c>
      <c r="I489" s="43">
        <v>217.078</v>
      </c>
      <c r="J489" s="37"/>
      <c r="K489" s="37"/>
      <c r="L489">
        <f t="shared" si="40"/>
        <v>5</v>
      </c>
      <c r="M489">
        <f t="shared" si="41"/>
        <v>1979</v>
      </c>
      <c r="N489">
        <f t="shared" si="42"/>
        <v>216.53750000000002</v>
      </c>
      <c r="O489" t="str">
        <f t="shared" si="43"/>
        <v/>
      </c>
      <c r="P489" t="str">
        <f t="shared" si="44"/>
        <v>5_1979</v>
      </c>
    </row>
    <row r="490" spans="1:16">
      <c r="A490" s="35">
        <v>28978</v>
      </c>
      <c r="H490" s="44">
        <v>215.99799999999999</v>
      </c>
      <c r="I490" s="44">
        <v>217.07300000000001</v>
      </c>
      <c r="J490" s="37"/>
      <c r="K490" s="37"/>
      <c r="L490">
        <f t="shared" si="40"/>
        <v>5</v>
      </c>
      <c r="M490">
        <f t="shared" si="41"/>
        <v>1979</v>
      </c>
      <c r="N490">
        <f t="shared" si="42"/>
        <v>216.53550000000001</v>
      </c>
      <c r="O490" t="str">
        <f t="shared" si="43"/>
        <v/>
      </c>
      <c r="P490" t="str">
        <f t="shared" si="44"/>
        <v>5_1979</v>
      </c>
    </row>
    <row r="491" spans="1:16">
      <c r="A491" s="35">
        <v>28979</v>
      </c>
      <c r="H491" s="44">
        <v>216.334</v>
      </c>
      <c r="I491" s="44">
        <v>217.42</v>
      </c>
      <c r="J491" s="37"/>
      <c r="K491" s="37"/>
      <c r="L491">
        <f t="shared" si="40"/>
        <v>5</v>
      </c>
      <c r="M491">
        <f t="shared" si="41"/>
        <v>1979</v>
      </c>
      <c r="N491">
        <f t="shared" si="42"/>
        <v>216.87700000000001</v>
      </c>
      <c r="O491" t="str">
        <f t="shared" si="43"/>
        <v/>
      </c>
      <c r="P491" t="str">
        <f t="shared" si="44"/>
        <v>5_1979</v>
      </c>
    </row>
    <row r="492" spans="1:16">
      <c r="A492" s="35">
        <v>28980</v>
      </c>
      <c r="H492" s="43"/>
      <c r="I492" s="43"/>
      <c r="J492" s="37"/>
      <c r="K492" s="37"/>
      <c r="L492">
        <f t="shared" si="40"/>
        <v>5</v>
      </c>
      <c r="M492">
        <f t="shared" si="41"/>
        <v>1979</v>
      </c>
      <c r="N492" t="str">
        <f t="shared" si="42"/>
        <v/>
      </c>
      <c r="O492" t="str">
        <f t="shared" si="43"/>
        <v/>
      </c>
      <c r="P492" t="str">
        <f t="shared" si="44"/>
        <v>5_1979</v>
      </c>
    </row>
    <row r="493" spans="1:16">
      <c r="A493" s="35">
        <v>28981</v>
      </c>
      <c r="H493" s="43"/>
      <c r="I493" s="43"/>
      <c r="J493" s="37"/>
      <c r="K493" s="37"/>
      <c r="L493">
        <f t="shared" si="40"/>
        <v>5</v>
      </c>
      <c r="M493">
        <f t="shared" si="41"/>
        <v>1979</v>
      </c>
      <c r="N493" t="str">
        <f t="shared" si="42"/>
        <v/>
      </c>
      <c r="O493" t="str">
        <f t="shared" si="43"/>
        <v/>
      </c>
      <c r="P493" t="str">
        <f t="shared" si="44"/>
        <v>5_1979</v>
      </c>
    </row>
    <row r="494" spans="1:16">
      <c r="A494" s="35">
        <v>28982</v>
      </c>
      <c r="H494" s="43">
        <v>216.33199999999999</v>
      </c>
      <c r="I494" s="43">
        <v>217.39400000000001</v>
      </c>
      <c r="J494" s="37"/>
      <c r="K494" s="37"/>
      <c r="L494">
        <f t="shared" si="40"/>
        <v>5</v>
      </c>
      <c r="M494">
        <f t="shared" si="41"/>
        <v>1979</v>
      </c>
      <c r="N494">
        <f t="shared" si="42"/>
        <v>216.863</v>
      </c>
      <c r="O494" t="str">
        <f t="shared" si="43"/>
        <v/>
      </c>
      <c r="P494" t="str">
        <f t="shared" si="44"/>
        <v>5_1979</v>
      </c>
    </row>
    <row r="495" spans="1:16">
      <c r="A495" s="35">
        <v>28983</v>
      </c>
      <c r="H495" s="43">
        <v>216.673</v>
      </c>
      <c r="I495" s="43">
        <v>217.77</v>
      </c>
      <c r="J495" s="37"/>
      <c r="K495" s="37"/>
      <c r="L495">
        <f t="shared" si="40"/>
        <v>5</v>
      </c>
      <c r="M495">
        <f t="shared" si="41"/>
        <v>1979</v>
      </c>
      <c r="N495">
        <f t="shared" si="42"/>
        <v>217.22149999999999</v>
      </c>
      <c r="O495" t="str">
        <f t="shared" si="43"/>
        <v/>
      </c>
      <c r="P495" t="str">
        <f t="shared" si="44"/>
        <v>5_1979</v>
      </c>
    </row>
    <row r="496" spans="1:16">
      <c r="A496" s="35">
        <v>28984</v>
      </c>
      <c r="H496" s="43">
        <v>217.036</v>
      </c>
      <c r="I496" s="43">
        <v>218.12899999999999</v>
      </c>
      <c r="J496" s="37"/>
      <c r="K496" s="37"/>
      <c r="L496">
        <f t="shared" si="40"/>
        <v>5</v>
      </c>
      <c r="M496">
        <f t="shared" si="41"/>
        <v>1979</v>
      </c>
      <c r="N496">
        <f t="shared" si="42"/>
        <v>217.58249999999998</v>
      </c>
      <c r="O496" t="str">
        <f t="shared" si="43"/>
        <v/>
      </c>
      <c r="P496" t="str">
        <f t="shared" si="44"/>
        <v>5_1979</v>
      </c>
    </row>
    <row r="497" spans="1:16">
      <c r="A497" s="35">
        <v>28985</v>
      </c>
      <c r="H497" s="44">
        <v>217.36500000000001</v>
      </c>
      <c r="I497" s="44">
        <v>218.46799999999999</v>
      </c>
      <c r="J497" s="37"/>
      <c r="K497" s="37"/>
      <c r="L497">
        <f t="shared" si="40"/>
        <v>5</v>
      </c>
      <c r="M497">
        <f t="shared" si="41"/>
        <v>1979</v>
      </c>
      <c r="N497">
        <f t="shared" si="42"/>
        <v>217.91649999999998</v>
      </c>
      <c r="O497" t="str">
        <f t="shared" si="43"/>
        <v/>
      </c>
      <c r="P497" t="str">
        <f t="shared" si="44"/>
        <v>5_1979</v>
      </c>
    </row>
    <row r="498" spans="1:16">
      <c r="A498" s="35">
        <v>28986</v>
      </c>
      <c r="H498" s="44">
        <v>217.37899999999999</v>
      </c>
      <c r="I498" s="44">
        <v>218.471</v>
      </c>
      <c r="J498" s="37"/>
      <c r="K498" s="37"/>
      <c r="L498">
        <f t="shared" si="40"/>
        <v>5</v>
      </c>
      <c r="M498">
        <f t="shared" si="41"/>
        <v>1979</v>
      </c>
      <c r="N498">
        <f t="shared" si="42"/>
        <v>217.92500000000001</v>
      </c>
      <c r="O498" t="str">
        <f t="shared" si="43"/>
        <v/>
      </c>
      <c r="P498" t="str">
        <f t="shared" si="44"/>
        <v>5_1979</v>
      </c>
    </row>
    <row r="499" spans="1:16">
      <c r="A499" s="35">
        <v>28987</v>
      </c>
      <c r="H499" s="43"/>
      <c r="I499" s="43"/>
      <c r="J499" s="37"/>
      <c r="K499" s="37"/>
      <c r="L499">
        <f t="shared" si="40"/>
        <v>5</v>
      </c>
      <c r="M499">
        <f t="shared" si="41"/>
        <v>1979</v>
      </c>
      <c r="N499" t="str">
        <f t="shared" si="42"/>
        <v/>
      </c>
      <c r="O499" t="str">
        <f t="shared" si="43"/>
        <v/>
      </c>
      <c r="P499" t="str">
        <f t="shared" si="44"/>
        <v>5_1979</v>
      </c>
    </row>
    <row r="500" spans="1:16">
      <c r="A500" s="35">
        <v>28988</v>
      </c>
      <c r="H500" s="43"/>
      <c r="I500" s="43"/>
      <c r="J500" s="37"/>
      <c r="K500" s="37"/>
      <c r="L500">
        <f t="shared" si="40"/>
        <v>5</v>
      </c>
      <c r="M500">
        <f t="shared" si="41"/>
        <v>1979</v>
      </c>
      <c r="N500" t="str">
        <f t="shared" si="42"/>
        <v/>
      </c>
      <c r="O500" t="str">
        <f t="shared" si="43"/>
        <v/>
      </c>
      <c r="P500" t="str">
        <f t="shared" si="44"/>
        <v>5_1979</v>
      </c>
    </row>
    <row r="501" spans="1:16">
      <c r="A501" s="35">
        <v>28989</v>
      </c>
      <c r="H501" s="43">
        <v>217.72900000000001</v>
      </c>
      <c r="I501" s="43">
        <v>218.8</v>
      </c>
      <c r="J501" s="37"/>
      <c r="K501" s="37"/>
      <c r="L501">
        <f t="shared" si="40"/>
        <v>5</v>
      </c>
      <c r="M501">
        <f t="shared" si="41"/>
        <v>1979</v>
      </c>
      <c r="N501">
        <f t="shared" si="42"/>
        <v>218.2645</v>
      </c>
      <c r="O501" t="str">
        <f t="shared" si="43"/>
        <v/>
      </c>
      <c r="P501" t="str">
        <f t="shared" si="44"/>
        <v>5_1979</v>
      </c>
    </row>
    <row r="502" spans="1:16">
      <c r="A502" s="35">
        <v>28990</v>
      </c>
      <c r="H502" s="43">
        <v>218.06399999999999</v>
      </c>
      <c r="I502" s="43">
        <v>219.16</v>
      </c>
      <c r="J502" s="37"/>
      <c r="K502" s="37"/>
      <c r="L502">
        <f t="shared" si="40"/>
        <v>5</v>
      </c>
      <c r="M502">
        <f t="shared" si="41"/>
        <v>1979</v>
      </c>
      <c r="N502">
        <f t="shared" si="42"/>
        <v>218.61199999999999</v>
      </c>
      <c r="O502" t="str">
        <f t="shared" si="43"/>
        <v/>
      </c>
      <c r="P502" t="str">
        <f t="shared" si="44"/>
        <v>5_1979</v>
      </c>
    </row>
    <row r="503" spans="1:16">
      <c r="A503" s="35">
        <v>28991</v>
      </c>
      <c r="H503" s="43">
        <v>218.06800000000001</v>
      </c>
      <c r="I503" s="43">
        <v>219.15899999999999</v>
      </c>
      <c r="J503" s="37"/>
      <c r="K503" s="37"/>
      <c r="L503">
        <f t="shared" si="40"/>
        <v>5</v>
      </c>
      <c r="M503">
        <f t="shared" si="41"/>
        <v>1979</v>
      </c>
      <c r="N503">
        <f t="shared" si="42"/>
        <v>218.61349999999999</v>
      </c>
      <c r="O503" t="str">
        <f t="shared" si="43"/>
        <v/>
      </c>
      <c r="P503" t="str">
        <f t="shared" si="44"/>
        <v>5_1979</v>
      </c>
    </row>
    <row r="504" spans="1:16">
      <c r="A504" s="35">
        <v>28992</v>
      </c>
      <c r="H504" s="44">
        <v>218.39500000000001</v>
      </c>
      <c r="I504" s="44">
        <v>219.489</v>
      </c>
      <c r="J504" s="37"/>
      <c r="K504" s="37"/>
      <c r="L504">
        <f t="shared" si="40"/>
        <v>5</v>
      </c>
      <c r="M504">
        <f t="shared" si="41"/>
        <v>1979</v>
      </c>
      <c r="N504">
        <f t="shared" si="42"/>
        <v>218.94200000000001</v>
      </c>
      <c r="O504" t="str">
        <f t="shared" si="43"/>
        <v/>
      </c>
      <c r="P504" t="str">
        <f t="shared" si="44"/>
        <v>5_1979</v>
      </c>
    </row>
    <row r="505" spans="1:16">
      <c r="A505" s="35">
        <v>28993</v>
      </c>
      <c r="H505" s="44">
        <v>218.72800000000001</v>
      </c>
      <c r="I505" s="44">
        <v>219.82900000000001</v>
      </c>
      <c r="J505" s="37"/>
      <c r="K505" s="37"/>
      <c r="L505">
        <f t="shared" si="40"/>
        <v>5</v>
      </c>
      <c r="M505">
        <f t="shared" si="41"/>
        <v>1979</v>
      </c>
      <c r="N505">
        <f t="shared" si="42"/>
        <v>219.27850000000001</v>
      </c>
      <c r="O505" t="str">
        <f t="shared" si="43"/>
        <v/>
      </c>
      <c r="P505" t="str">
        <f t="shared" si="44"/>
        <v>5_1979</v>
      </c>
    </row>
    <row r="506" spans="1:16">
      <c r="A506" s="35">
        <v>28994</v>
      </c>
      <c r="H506" s="43"/>
      <c r="I506" s="43"/>
      <c r="J506" s="37"/>
      <c r="K506" s="37"/>
      <c r="L506">
        <f t="shared" si="40"/>
        <v>5</v>
      </c>
      <c r="M506">
        <f t="shared" si="41"/>
        <v>1979</v>
      </c>
      <c r="N506" t="str">
        <f t="shared" si="42"/>
        <v/>
      </c>
      <c r="O506" t="str">
        <f t="shared" si="43"/>
        <v/>
      </c>
      <c r="P506" t="str">
        <f t="shared" si="44"/>
        <v>5_1979</v>
      </c>
    </row>
    <row r="507" spans="1:16">
      <c r="A507" s="35">
        <v>28995</v>
      </c>
      <c r="H507" s="43"/>
      <c r="I507" s="43"/>
      <c r="J507" s="37"/>
      <c r="K507" s="37"/>
      <c r="L507">
        <f t="shared" si="40"/>
        <v>5</v>
      </c>
      <c r="M507">
        <f t="shared" si="41"/>
        <v>1979</v>
      </c>
      <c r="N507" t="str">
        <f t="shared" si="42"/>
        <v/>
      </c>
      <c r="O507" t="str">
        <f t="shared" si="43"/>
        <v/>
      </c>
      <c r="P507" t="str">
        <f t="shared" si="44"/>
        <v>5_1979</v>
      </c>
    </row>
    <row r="508" spans="1:16">
      <c r="A508" s="35">
        <v>28996</v>
      </c>
      <c r="H508" s="43">
        <v>219.08500000000001</v>
      </c>
      <c r="I508" s="43">
        <v>220.18100000000001</v>
      </c>
      <c r="J508" s="37"/>
      <c r="K508" s="37"/>
      <c r="L508">
        <f t="shared" si="40"/>
        <v>5</v>
      </c>
      <c r="M508">
        <f t="shared" si="41"/>
        <v>1979</v>
      </c>
      <c r="N508">
        <f t="shared" si="42"/>
        <v>219.63300000000001</v>
      </c>
      <c r="O508" t="str">
        <f t="shared" si="43"/>
        <v/>
      </c>
      <c r="P508" t="str">
        <f t="shared" si="44"/>
        <v>5_1979</v>
      </c>
    </row>
    <row r="509" spans="1:16">
      <c r="A509" s="35">
        <v>28997</v>
      </c>
      <c r="H509" s="43">
        <v>219.07900000000001</v>
      </c>
      <c r="I509" s="43">
        <v>220.19</v>
      </c>
      <c r="J509" s="37"/>
      <c r="K509" s="37"/>
      <c r="L509">
        <f t="shared" si="40"/>
        <v>5</v>
      </c>
      <c r="M509">
        <f t="shared" si="41"/>
        <v>1979</v>
      </c>
      <c r="N509">
        <f t="shared" si="42"/>
        <v>219.6345</v>
      </c>
      <c r="O509" t="str">
        <f t="shared" si="43"/>
        <v/>
      </c>
      <c r="P509" t="str">
        <f t="shared" si="44"/>
        <v>5_1979</v>
      </c>
    </row>
    <row r="510" spans="1:16">
      <c r="A510" s="35">
        <v>28998</v>
      </c>
      <c r="H510" s="43">
        <v>219.40899999999999</v>
      </c>
      <c r="I510" s="43">
        <v>220.51599999999999</v>
      </c>
      <c r="J510" s="37"/>
      <c r="K510" s="37"/>
      <c r="L510">
        <f t="shared" si="40"/>
        <v>5</v>
      </c>
      <c r="M510">
        <f t="shared" si="41"/>
        <v>1979</v>
      </c>
      <c r="N510">
        <f t="shared" si="42"/>
        <v>219.96249999999998</v>
      </c>
      <c r="O510" t="str">
        <f t="shared" si="43"/>
        <v/>
      </c>
      <c r="P510" t="str">
        <f t="shared" si="44"/>
        <v>5_1979</v>
      </c>
    </row>
    <row r="511" spans="1:16">
      <c r="A511" s="35">
        <v>28999</v>
      </c>
      <c r="H511" s="44">
        <v>219.42</v>
      </c>
      <c r="I511" s="44">
        <v>220.52</v>
      </c>
      <c r="J511" s="37"/>
      <c r="K511" s="37"/>
      <c r="L511">
        <f t="shared" si="40"/>
        <v>5</v>
      </c>
      <c r="M511">
        <f t="shared" si="41"/>
        <v>1979</v>
      </c>
      <c r="N511">
        <f t="shared" si="42"/>
        <v>219.97</v>
      </c>
      <c r="O511" t="str">
        <f t="shared" si="43"/>
        <v/>
      </c>
      <c r="P511" t="str">
        <f t="shared" si="44"/>
        <v>5_1979</v>
      </c>
    </row>
    <row r="512" spans="1:16">
      <c r="A512" s="35">
        <v>29000</v>
      </c>
      <c r="H512" s="44">
        <v>219.76300000000001</v>
      </c>
      <c r="I512" s="44">
        <v>220.839</v>
      </c>
      <c r="J512" s="37"/>
      <c r="K512" s="37"/>
      <c r="L512">
        <f t="shared" si="40"/>
        <v>5</v>
      </c>
      <c r="M512">
        <f t="shared" si="41"/>
        <v>1979</v>
      </c>
      <c r="N512">
        <f t="shared" si="42"/>
        <v>220.30099999999999</v>
      </c>
      <c r="O512" t="str">
        <f t="shared" si="43"/>
        <v/>
      </c>
      <c r="P512" t="str">
        <f t="shared" si="44"/>
        <v>5_1979</v>
      </c>
    </row>
    <row r="513" spans="1:16">
      <c r="A513" s="35">
        <v>29001</v>
      </c>
      <c r="H513" s="43"/>
      <c r="I513" s="43"/>
      <c r="J513" s="37"/>
      <c r="K513" s="37"/>
      <c r="L513">
        <f t="shared" si="40"/>
        <v>5</v>
      </c>
      <c r="M513">
        <f t="shared" si="41"/>
        <v>1979</v>
      </c>
      <c r="N513" t="str">
        <f t="shared" si="42"/>
        <v/>
      </c>
      <c r="O513" t="str">
        <f t="shared" si="43"/>
        <v/>
      </c>
      <c r="P513" t="str">
        <f t="shared" si="44"/>
        <v>5_1979</v>
      </c>
    </row>
    <row r="514" spans="1:16">
      <c r="A514" s="35">
        <v>29002</v>
      </c>
      <c r="H514" s="43"/>
      <c r="I514" s="43"/>
      <c r="J514" s="37"/>
      <c r="K514" s="37"/>
      <c r="L514">
        <f t="shared" si="40"/>
        <v>5</v>
      </c>
      <c r="M514">
        <f t="shared" si="41"/>
        <v>1979</v>
      </c>
      <c r="N514" t="str">
        <f t="shared" si="42"/>
        <v/>
      </c>
      <c r="O514" t="str">
        <f t="shared" si="43"/>
        <v/>
      </c>
      <c r="P514" t="str">
        <f t="shared" si="44"/>
        <v>5_1979</v>
      </c>
    </row>
    <row r="515" spans="1:16">
      <c r="A515" s="35">
        <v>29003</v>
      </c>
      <c r="H515" s="43">
        <v>219.76499999999999</v>
      </c>
      <c r="I515" s="43">
        <v>220.87</v>
      </c>
      <c r="J515" s="37"/>
      <c r="K515" s="37"/>
      <c r="L515">
        <f t="shared" si="40"/>
        <v>5</v>
      </c>
      <c r="M515">
        <f t="shared" si="41"/>
        <v>1979</v>
      </c>
      <c r="N515">
        <f t="shared" si="42"/>
        <v>220.3175</v>
      </c>
      <c r="O515" t="str">
        <f t="shared" si="43"/>
        <v/>
      </c>
      <c r="P515" t="str">
        <f t="shared" si="44"/>
        <v>5_1979</v>
      </c>
    </row>
    <row r="516" spans="1:16">
      <c r="A516" s="35">
        <v>29004</v>
      </c>
      <c r="H516" s="43">
        <v>220.06700000000001</v>
      </c>
      <c r="I516" s="43">
        <v>221.18700000000001</v>
      </c>
      <c r="J516" s="37"/>
      <c r="K516" s="37"/>
      <c r="L516">
        <f t="shared" ref="L516:L579" si="45">+MONTH(A516)</f>
        <v>5</v>
      </c>
      <c r="M516">
        <f t="shared" ref="M516:M579" si="46">+YEAR(A516)</f>
        <v>1979</v>
      </c>
      <c r="N516">
        <f t="shared" ref="N516:N579" si="47">+IF(H516="","",AVERAGE(H516:I516))</f>
        <v>220.62700000000001</v>
      </c>
      <c r="O516" t="str">
        <f t="shared" ref="O516:O579" si="48">+IF(J516="","",AVERAGE(J516:K516))</f>
        <v/>
      </c>
      <c r="P516" t="str">
        <f t="shared" ref="P516:P579" si="49">+L516&amp;"_"&amp;M516</f>
        <v>5_1979</v>
      </c>
    </row>
    <row r="517" spans="1:16">
      <c r="A517" s="35">
        <v>29005</v>
      </c>
      <c r="H517" s="43">
        <v>220.428</v>
      </c>
      <c r="I517" s="43">
        <v>221.53299999999999</v>
      </c>
      <c r="J517" s="37"/>
      <c r="K517" s="37"/>
      <c r="L517">
        <f t="shared" si="45"/>
        <v>5</v>
      </c>
      <c r="M517">
        <f t="shared" si="46"/>
        <v>1979</v>
      </c>
      <c r="N517">
        <f t="shared" si="47"/>
        <v>220.98050000000001</v>
      </c>
      <c r="O517" t="str">
        <f t="shared" si="48"/>
        <v/>
      </c>
      <c r="P517" t="str">
        <f t="shared" si="49"/>
        <v>5_1979</v>
      </c>
    </row>
    <row r="518" spans="1:16">
      <c r="A518" s="35">
        <v>29006</v>
      </c>
      <c r="H518" s="44">
        <v>220.45</v>
      </c>
      <c r="I518" s="44">
        <v>221.54900000000001</v>
      </c>
      <c r="J518" s="37"/>
      <c r="K518" s="37"/>
      <c r="L518">
        <f t="shared" si="45"/>
        <v>5</v>
      </c>
      <c r="M518">
        <f t="shared" si="46"/>
        <v>1979</v>
      </c>
      <c r="N518">
        <f t="shared" si="47"/>
        <v>220.99950000000001</v>
      </c>
      <c r="O518" t="str">
        <f t="shared" si="48"/>
        <v/>
      </c>
      <c r="P518" t="str">
        <f t="shared" si="49"/>
        <v>5_1979</v>
      </c>
    </row>
    <row r="519" spans="1:16">
      <c r="A519" s="35">
        <v>29007</v>
      </c>
      <c r="H519" s="44">
        <v>220.786</v>
      </c>
      <c r="I519" s="44">
        <v>221.85499999999999</v>
      </c>
      <c r="J519" s="37"/>
      <c r="K519" s="37"/>
      <c r="L519">
        <f t="shared" si="45"/>
        <v>6</v>
      </c>
      <c r="M519">
        <f t="shared" si="46"/>
        <v>1979</v>
      </c>
      <c r="N519">
        <f t="shared" si="47"/>
        <v>221.32049999999998</v>
      </c>
      <c r="O519" t="str">
        <f t="shared" si="48"/>
        <v/>
      </c>
      <c r="P519" t="str">
        <f t="shared" si="49"/>
        <v>6_1979</v>
      </c>
    </row>
    <row r="520" spans="1:16">
      <c r="A520" s="35">
        <v>29008</v>
      </c>
      <c r="H520" s="43"/>
      <c r="I520" s="43"/>
      <c r="J520" s="37"/>
      <c r="K520" s="37"/>
      <c r="L520">
        <f t="shared" si="45"/>
        <v>6</v>
      </c>
      <c r="M520">
        <f t="shared" si="46"/>
        <v>1979</v>
      </c>
      <c r="N520" t="str">
        <f t="shared" si="47"/>
        <v/>
      </c>
      <c r="O520" t="str">
        <f t="shared" si="48"/>
        <v/>
      </c>
      <c r="P520" t="str">
        <f t="shared" si="49"/>
        <v>6_1979</v>
      </c>
    </row>
    <row r="521" spans="1:16">
      <c r="A521" s="35">
        <v>29009</v>
      </c>
      <c r="H521" s="43"/>
      <c r="I521" s="43"/>
      <c r="J521" s="37"/>
      <c r="K521" s="37"/>
      <c r="L521">
        <f t="shared" si="45"/>
        <v>6</v>
      </c>
      <c r="M521">
        <f t="shared" si="46"/>
        <v>1979</v>
      </c>
      <c r="N521" t="str">
        <f t="shared" si="47"/>
        <v/>
      </c>
      <c r="O521" t="str">
        <f t="shared" si="48"/>
        <v/>
      </c>
      <c r="P521" t="str">
        <f t="shared" si="49"/>
        <v>6_1979</v>
      </c>
    </row>
    <row r="522" spans="1:16">
      <c r="A522" s="35">
        <v>29010</v>
      </c>
      <c r="H522" s="43">
        <v>220.78399999999999</v>
      </c>
      <c r="I522" s="43">
        <v>221.89</v>
      </c>
      <c r="J522" s="37"/>
      <c r="K522" s="37"/>
      <c r="L522">
        <f t="shared" si="45"/>
        <v>6</v>
      </c>
      <c r="M522">
        <f t="shared" si="46"/>
        <v>1979</v>
      </c>
      <c r="N522">
        <f t="shared" si="47"/>
        <v>221.33699999999999</v>
      </c>
      <c r="O522" t="str">
        <f t="shared" si="48"/>
        <v/>
      </c>
      <c r="P522" t="str">
        <f t="shared" si="49"/>
        <v>6_1979</v>
      </c>
    </row>
    <row r="523" spans="1:16">
      <c r="A523" s="35">
        <v>29011</v>
      </c>
      <c r="H523" s="47">
        <v>187.7</v>
      </c>
      <c r="I523" s="43">
        <v>191.28800000000001</v>
      </c>
      <c r="J523" s="37"/>
      <c r="K523" s="37"/>
      <c r="L523">
        <f t="shared" si="45"/>
        <v>6</v>
      </c>
      <c r="M523">
        <f t="shared" si="46"/>
        <v>1979</v>
      </c>
      <c r="N523">
        <f t="shared" si="47"/>
        <v>189.494</v>
      </c>
      <c r="O523" t="str">
        <f t="shared" si="48"/>
        <v/>
      </c>
      <c r="P523" t="str">
        <f t="shared" si="49"/>
        <v>6_1979</v>
      </c>
    </row>
    <row r="524" spans="1:16">
      <c r="A524" s="35">
        <v>29012</v>
      </c>
      <c r="H524" s="43">
        <v>221.43199999999999</v>
      </c>
      <c r="I524" s="43">
        <v>222.559</v>
      </c>
      <c r="J524" s="37"/>
      <c r="K524" s="37"/>
      <c r="L524">
        <f t="shared" si="45"/>
        <v>6</v>
      </c>
      <c r="M524">
        <f t="shared" si="46"/>
        <v>1979</v>
      </c>
      <c r="N524">
        <f t="shared" si="47"/>
        <v>221.99549999999999</v>
      </c>
      <c r="O524" t="str">
        <f t="shared" si="48"/>
        <v/>
      </c>
      <c r="P524" t="str">
        <f t="shared" si="49"/>
        <v>6_1979</v>
      </c>
    </row>
    <row r="525" spans="1:16">
      <c r="A525" s="35">
        <v>29013</v>
      </c>
      <c r="H525" s="44">
        <v>221.45400000000001</v>
      </c>
      <c r="I525" s="44">
        <v>222.57</v>
      </c>
      <c r="J525" s="37"/>
      <c r="K525" s="37"/>
      <c r="L525">
        <f t="shared" si="45"/>
        <v>6</v>
      </c>
      <c r="M525">
        <f t="shared" si="46"/>
        <v>1979</v>
      </c>
      <c r="N525">
        <f t="shared" si="47"/>
        <v>222.012</v>
      </c>
      <c r="O525" t="str">
        <f t="shared" si="48"/>
        <v/>
      </c>
      <c r="P525" t="str">
        <f t="shared" si="49"/>
        <v>6_1979</v>
      </c>
    </row>
    <row r="526" spans="1:16">
      <c r="A526" s="35">
        <v>29014</v>
      </c>
      <c r="H526" s="44">
        <v>221.79499999999999</v>
      </c>
      <c r="I526" s="44">
        <v>222.91</v>
      </c>
      <c r="J526" s="37"/>
      <c r="K526" s="37"/>
      <c r="L526">
        <f t="shared" si="45"/>
        <v>6</v>
      </c>
      <c r="M526">
        <f t="shared" si="46"/>
        <v>1979</v>
      </c>
      <c r="N526">
        <f t="shared" si="47"/>
        <v>222.35249999999999</v>
      </c>
      <c r="O526" t="str">
        <f t="shared" si="48"/>
        <v/>
      </c>
      <c r="P526" t="str">
        <f t="shared" si="49"/>
        <v>6_1979</v>
      </c>
    </row>
    <row r="527" spans="1:16">
      <c r="A527" s="35">
        <v>29015</v>
      </c>
      <c r="H527" s="43"/>
      <c r="I527" s="43"/>
      <c r="J527" s="37"/>
      <c r="K527" s="37"/>
      <c r="L527">
        <f t="shared" si="45"/>
        <v>6</v>
      </c>
      <c r="M527">
        <f t="shared" si="46"/>
        <v>1979</v>
      </c>
      <c r="N527" t="str">
        <f t="shared" si="47"/>
        <v/>
      </c>
      <c r="O527" t="str">
        <f t="shared" si="48"/>
        <v/>
      </c>
      <c r="P527" t="str">
        <f t="shared" si="49"/>
        <v>6_1979</v>
      </c>
    </row>
    <row r="528" spans="1:16">
      <c r="A528" s="35">
        <v>29016</v>
      </c>
      <c r="H528" s="43"/>
      <c r="I528" s="43"/>
      <c r="J528" s="37"/>
      <c r="K528" s="37"/>
      <c r="L528">
        <f t="shared" si="45"/>
        <v>6</v>
      </c>
      <c r="M528">
        <f t="shared" si="46"/>
        <v>1979</v>
      </c>
      <c r="N528" t="str">
        <f t="shared" si="47"/>
        <v/>
      </c>
      <c r="O528" t="str">
        <f t="shared" si="48"/>
        <v/>
      </c>
      <c r="P528" t="str">
        <f t="shared" si="49"/>
        <v>6_1979</v>
      </c>
    </row>
    <row r="529" spans="1:16">
      <c r="A529" s="35">
        <v>29017</v>
      </c>
      <c r="H529" s="43">
        <v>221.8</v>
      </c>
      <c r="I529" s="43">
        <v>222.911</v>
      </c>
      <c r="J529" s="37"/>
      <c r="K529" s="37"/>
      <c r="L529">
        <f t="shared" si="45"/>
        <v>6</v>
      </c>
      <c r="M529">
        <f t="shared" si="46"/>
        <v>1979</v>
      </c>
      <c r="N529">
        <f t="shared" si="47"/>
        <v>222.35550000000001</v>
      </c>
      <c r="O529" t="str">
        <f t="shared" si="48"/>
        <v/>
      </c>
      <c r="P529" t="str">
        <f t="shared" si="49"/>
        <v>6_1979</v>
      </c>
    </row>
    <row r="530" spans="1:16">
      <c r="A530" s="35">
        <v>29018</v>
      </c>
      <c r="H530" s="43">
        <v>222.12799999999999</v>
      </c>
      <c r="I530" s="43">
        <v>223.23500000000001</v>
      </c>
      <c r="J530" s="37"/>
      <c r="K530" s="37"/>
      <c r="L530">
        <f t="shared" si="45"/>
        <v>6</v>
      </c>
      <c r="M530">
        <f t="shared" si="46"/>
        <v>1979</v>
      </c>
      <c r="N530">
        <f t="shared" si="47"/>
        <v>222.6815</v>
      </c>
      <c r="O530" t="str">
        <f t="shared" si="48"/>
        <v/>
      </c>
      <c r="P530" t="str">
        <f t="shared" si="49"/>
        <v>6_1979</v>
      </c>
    </row>
    <row r="531" spans="1:16">
      <c r="A531" s="35">
        <v>29019</v>
      </c>
      <c r="H531" s="43">
        <v>222.14599999999999</v>
      </c>
      <c r="I531" s="43">
        <v>223.208</v>
      </c>
      <c r="J531" s="37"/>
      <c r="K531" s="37"/>
      <c r="L531">
        <f t="shared" si="45"/>
        <v>6</v>
      </c>
      <c r="M531">
        <f t="shared" si="46"/>
        <v>1979</v>
      </c>
      <c r="N531">
        <f t="shared" si="47"/>
        <v>222.67699999999999</v>
      </c>
      <c r="O531" t="str">
        <f t="shared" si="48"/>
        <v/>
      </c>
      <c r="P531" t="str">
        <f t="shared" si="49"/>
        <v>6_1979</v>
      </c>
    </row>
    <row r="532" spans="1:16">
      <c r="A532" s="35">
        <v>29020</v>
      </c>
      <c r="H532" s="44">
        <v>222.471</v>
      </c>
      <c r="I532" s="44">
        <v>223.59899999999999</v>
      </c>
      <c r="J532" s="37"/>
      <c r="K532" s="37"/>
      <c r="L532">
        <f t="shared" si="45"/>
        <v>6</v>
      </c>
      <c r="M532">
        <f t="shared" si="46"/>
        <v>1979</v>
      </c>
      <c r="N532">
        <f t="shared" si="47"/>
        <v>223.035</v>
      </c>
      <c r="O532" t="str">
        <f t="shared" si="48"/>
        <v/>
      </c>
      <c r="P532" t="str">
        <f t="shared" si="49"/>
        <v>6_1979</v>
      </c>
    </row>
    <row r="533" spans="1:16">
      <c r="A533" s="35">
        <v>29021</v>
      </c>
      <c r="H533" s="44">
        <v>222.81100000000001</v>
      </c>
      <c r="I533" s="44">
        <v>223.922</v>
      </c>
      <c r="J533" s="37"/>
      <c r="K533" s="37"/>
      <c r="L533">
        <f t="shared" si="45"/>
        <v>6</v>
      </c>
      <c r="M533">
        <f t="shared" si="46"/>
        <v>1979</v>
      </c>
      <c r="N533">
        <f t="shared" si="47"/>
        <v>223.3665</v>
      </c>
      <c r="O533" t="str">
        <f t="shared" si="48"/>
        <v/>
      </c>
      <c r="P533" t="str">
        <f t="shared" si="49"/>
        <v>6_1979</v>
      </c>
    </row>
    <row r="534" spans="1:16">
      <c r="A534" s="35">
        <v>29022</v>
      </c>
      <c r="H534" s="43"/>
      <c r="I534" s="43"/>
      <c r="J534" s="37"/>
      <c r="K534" s="37"/>
      <c r="L534">
        <f t="shared" si="45"/>
        <v>6</v>
      </c>
      <c r="M534">
        <f t="shared" si="46"/>
        <v>1979</v>
      </c>
      <c r="N534" t="str">
        <f t="shared" si="47"/>
        <v/>
      </c>
      <c r="O534" t="str">
        <f t="shared" si="48"/>
        <v/>
      </c>
      <c r="P534" t="str">
        <f t="shared" si="49"/>
        <v>6_1979</v>
      </c>
    </row>
    <row r="535" spans="1:16">
      <c r="A535" s="35">
        <v>29023</v>
      </c>
      <c r="H535" s="43"/>
      <c r="I535" s="43"/>
      <c r="J535" s="37"/>
      <c r="K535" s="37"/>
      <c r="L535">
        <f t="shared" si="45"/>
        <v>6</v>
      </c>
      <c r="M535">
        <f t="shared" si="46"/>
        <v>1979</v>
      </c>
      <c r="N535" t="str">
        <f t="shared" si="47"/>
        <v/>
      </c>
      <c r="O535" t="str">
        <f t="shared" si="48"/>
        <v/>
      </c>
      <c r="P535" t="str">
        <f t="shared" si="49"/>
        <v>6_1979</v>
      </c>
    </row>
    <row r="536" spans="1:16">
      <c r="A536" s="35">
        <v>29024</v>
      </c>
      <c r="H536" s="43">
        <v>223.161</v>
      </c>
      <c r="I536" s="43">
        <v>224.28700000000001</v>
      </c>
      <c r="J536" s="37"/>
      <c r="K536" s="37"/>
      <c r="L536">
        <f t="shared" si="45"/>
        <v>6</v>
      </c>
      <c r="M536">
        <f t="shared" si="46"/>
        <v>1979</v>
      </c>
      <c r="N536">
        <f t="shared" si="47"/>
        <v>223.72399999999999</v>
      </c>
      <c r="O536" t="str">
        <f t="shared" si="48"/>
        <v/>
      </c>
      <c r="P536" t="str">
        <f t="shared" si="49"/>
        <v>6_1979</v>
      </c>
    </row>
    <row r="537" spans="1:16">
      <c r="A537" s="35">
        <v>29025</v>
      </c>
      <c r="H537" s="43">
        <v>223.16900000000001</v>
      </c>
      <c r="I537" s="43">
        <v>224.29</v>
      </c>
      <c r="J537" s="37"/>
      <c r="K537" s="37"/>
      <c r="L537">
        <f t="shared" si="45"/>
        <v>6</v>
      </c>
      <c r="M537">
        <f t="shared" si="46"/>
        <v>1979</v>
      </c>
      <c r="N537">
        <f t="shared" si="47"/>
        <v>223.7295</v>
      </c>
      <c r="O537" t="str">
        <f t="shared" si="48"/>
        <v/>
      </c>
      <c r="P537" t="str">
        <f t="shared" si="49"/>
        <v>6_1979</v>
      </c>
    </row>
    <row r="538" spans="1:16">
      <c r="A538" s="35">
        <v>29026</v>
      </c>
      <c r="H538" s="43">
        <v>223.477</v>
      </c>
      <c r="I538" s="43">
        <v>224.619</v>
      </c>
      <c r="J538" s="37"/>
      <c r="K538" s="37"/>
      <c r="L538">
        <f t="shared" si="45"/>
        <v>6</v>
      </c>
      <c r="M538">
        <f t="shared" si="46"/>
        <v>1979</v>
      </c>
      <c r="N538">
        <f t="shared" si="47"/>
        <v>224.048</v>
      </c>
      <c r="O538" t="str">
        <f t="shared" si="48"/>
        <v/>
      </c>
      <c r="P538" t="str">
        <f t="shared" si="49"/>
        <v>6_1979</v>
      </c>
    </row>
    <row r="539" spans="1:16">
      <c r="A539" s="35">
        <v>29027</v>
      </c>
      <c r="H539" s="44">
        <v>223.84399999999999</v>
      </c>
      <c r="I539" s="44">
        <v>224.923</v>
      </c>
      <c r="J539" s="37"/>
      <c r="K539" s="37"/>
      <c r="L539">
        <f t="shared" si="45"/>
        <v>6</v>
      </c>
      <c r="M539">
        <f t="shared" si="46"/>
        <v>1979</v>
      </c>
      <c r="N539">
        <f t="shared" si="47"/>
        <v>224.3835</v>
      </c>
      <c r="O539" t="str">
        <f t="shared" si="48"/>
        <v/>
      </c>
      <c r="P539" t="str">
        <f t="shared" si="49"/>
        <v>6_1979</v>
      </c>
    </row>
    <row r="540" spans="1:16">
      <c r="A540" s="35">
        <v>29028</v>
      </c>
      <c r="H540" s="44">
        <v>224.173</v>
      </c>
      <c r="I540" s="44">
        <v>225.3</v>
      </c>
      <c r="J540" s="37"/>
      <c r="K540" s="37"/>
      <c r="L540">
        <f t="shared" si="45"/>
        <v>6</v>
      </c>
      <c r="M540">
        <f t="shared" si="46"/>
        <v>1979</v>
      </c>
      <c r="N540">
        <f t="shared" si="47"/>
        <v>224.73650000000001</v>
      </c>
      <c r="O540" t="str">
        <f t="shared" si="48"/>
        <v/>
      </c>
      <c r="P540" t="str">
        <f t="shared" si="49"/>
        <v>6_1979</v>
      </c>
    </row>
    <row r="541" spans="1:16">
      <c r="A541" s="35">
        <v>29029</v>
      </c>
      <c r="H541" s="43"/>
      <c r="I541" s="43"/>
      <c r="J541" s="37"/>
      <c r="K541" s="37"/>
      <c r="L541">
        <f t="shared" si="45"/>
        <v>6</v>
      </c>
      <c r="M541">
        <f t="shared" si="46"/>
        <v>1979</v>
      </c>
      <c r="N541" t="str">
        <f t="shared" si="47"/>
        <v/>
      </c>
      <c r="O541" t="str">
        <f t="shared" si="48"/>
        <v/>
      </c>
      <c r="P541" t="str">
        <f t="shared" si="49"/>
        <v>6_1979</v>
      </c>
    </row>
    <row r="542" spans="1:16">
      <c r="A542" s="35">
        <v>29030</v>
      </c>
      <c r="H542" s="43"/>
      <c r="I542" s="43"/>
      <c r="J542" s="37"/>
      <c r="K542" s="37"/>
      <c r="L542">
        <f t="shared" si="45"/>
        <v>6</v>
      </c>
      <c r="M542">
        <f t="shared" si="46"/>
        <v>1979</v>
      </c>
      <c r="N542" t="str">
        <f t="shared" si="47"/>
        <v/>
      </c>
      <c r="O542" t="str">
        <f t="shared" si="48"/>
        <v/>
      </c>
      <c r="P542" t="str">
        <f t="shared" si="49"/>
        <v>6_1979</v>
      </c>
    </row>
    <row r="543" spans="1:16">
      <c r="A543" s="35">
        <v>29031</v>
      </c>
      <c r="H543" s="43">
        <v>224.18</v>
      </c>
      <c r="I543" s="43">
        <v>225.3</v>
      </c>
      <c r="J543" s="37"/>
      <c r="K543" s="37"/>
      <c r="L543">
        <f t="shared" si="45"/>
        <v>6</v>
      </c>
      <c r="M543">
        <f t="shared" si="46"/>
        <v>1979</v>
      </c>
      <c r="N543">
        <f t="shared" si="47"/>
        <v>224.74</v>
      </c>
      <c r="O543" t="str">
        <f t="shared" si="48"/>
        <v/>
      </c>
      <c r="P543" t="str">
        <f t="shared" si="49"/>
        <v>6_1979</v>
      </c>
    </row>
    <row r="544" spans="1:16">
      <c r="A544" s="35">
        <v>29032</v>
      </c>
      <c r="H544" s="43">
        <v>224.51599999999999</v>
      </c>
      <c r="I544" s="43">
        <v>225.636</v>
      </c>
      <c r="J544" s="37"/>
      <c r="K544" s="37"/>
      <c r="L544">
        <f t="shared" si="45"/>
        <v>6</v>
      </c>
      <c r="M544">
        <f t="shared" si="46"/>
        <v>1979</v>
      </c>
      <c r="N544">
        <f t="shared" si="47"/>
        <v>225.07599999999999</v>
      </c>
      <c r="O544" t="str">
        <f t="shared" si="48"/>
        <v/>
      </c>
      <c r="P544" t="str">
        <f t="shared" si="49"/>
        <v>6_1979</v>
      </c>
    </row>
    <row r="545" spans="1:16">
      <c r="A545" s="35">
        <v>29033</v>
      </c>
      <c r="H545" s="43">
        <v>224.82300000000001</v>
      </c>
      <c r="I545" s="43">
        <v>225.959</v>
      </c>
      <c r="J545" s="37"/>
      <c r="K545" s="37"/>
      <c r="L545">
        <f t="shared" si="45"/>
        <v>6</v>
      </c>
      <c r="M545">
        <f t="shared" si="46"/>
        <v>1979</v>
      </c>
      <c r="N545">
        <f t="shared" si="47"/>
        <v>225.39100000000002</v>
      </c>
      <c r="O545" t="str">
        <f t="shared" si="48"/>
        <v/>
      </c>
      <c r="P545" t="str">
        <f t="shared" si="49"/>
        <v>6_1979</v>
      </c>
    </row>
    <row r="546" spans="1:16">
      <c r="A546" s="35">
        <v>29034</v>
      </c>
      <c r="H546" s="44">
        <v>225.18</v>
      </c>
      <c r="I546" s="44">
        <v>225.18</v>
      </c>
      <c r="J546" s="37"/>
      <c r="K546" s="37"/>
      <c r="L546">
        <f t="shared" si="45"/>
        <v>6</v>
      </c>
      <c r="M546">
        <f t="shared" si="46"/>
        <v>1979</v>
      </c>
      <c r="N546">
        <f t="shared" si="47"/>
        <v>225.18</v>
      </c>
      <c r="O546" t="str">
        <f t="shared" si="48"/>
        <v/>
      </c>
      <c r="P546" t="str">
        <f t="shared" si="49"/>
        <v>6_1979</v>
      </c>
    </row>
    <row r="547" spans="1:16">
      <c r="A547" s="35">
        <v>29035</v>
      </c>
      <c r="H547" s="44"/>
      <c r="I547" s="44"/>
      <c r="J547" s="37"/>
      <c r="K547" s="37"/>
      <c r="L547">
        <f t="shared" si="45"/>
        <v>6</v>
      </c>
      <c r="M547">
        <f t="shared" si="46"/>
        <v>1979</v>
      </c>
      <c r="N547" t="str">
        <f t="shared" si="47"/>
        <v/>
      </c>
      <c r="O547" t="str">
        <f t="shared" si="48"/>
        <v/>
      </c>
      <c r="P547" t="str">
        <f t="shared" si="49"/>
        <v>6_1979</v>
      </c>
    </row>
    <row r="548" spans="1:16">
      <c r="A548" s="35">
        <v>29036</v>
      </c>
      <c r="H548" s="43"/>
      <c r="I548" s="43"/>
      <c r="J548" s="37"/>
      <c r="K548" s="37"/>
      <c r="L548">
        <f t="shared" si="45"/>
        <v>6</v>
      </c>
      <c r="M548">
        <f t="shared" si="46"/>
        <v>1979</v>
      </c>
      <c r="N548" t="str">
        <f t="shared" si="47"/>
        <v/>
      </c>
      <c r="O548" t="str">
        <f t="shared" si="48"/>
        <v/>
      </c>
      <c r="P548" t="str">
        <f t="shared" si="49"/>
        <v>6_1979</v>
      </c>
    </row>
    <row r="549" spans="1:16">
      <c r="A549" s="35">
        <v>29037</v>
      </c>
      <c r="H549" s="43"/>
      <c r="I549" s="43"/>
      <c r="J549" s="37"/>
      <c r="K549" s="37"/>
      <c r="L549">
        <f t="shared" si="45"/>
        <v>7</v>
      </c>
      <c r="M549">
        <f t="shared" si="46"/>
        <v>1979</v>
      </c>
      <c r="N549" t="str">
        <f t="shared" si="47"/>
        <v/>
      </c>
      <c r="O549" t="str">
        <f t="shared" si="48"/>
        <v/>
      </c>
      <c r="P549" t="str">
        <f t="shared" si="49"/>
        <v>7_1979</v>
      </c>
    </row>
    <row r="550" spans="1:16">
      <c r="A550" s="35">
        <v>29038</v>
      </c>
      <c r="H550" s="43">
        <v>225.172</v>
      </c>
      <c r="I550" s="43">
        <v>226.31</v>
      </c>
      <c r="J550" s="37"/>
      <c r="K550" s="37"/>
      <c r="L550">
        <f t="shared" si="45"/>
        <v>7</v>
      </c>
      <c r="M550">
        <f t="shared" si="46"/>
        <v>1979</v>
      </c>
      <c r="N550">
        <f t="shared" si="47"/>
        <v>225.74099999999999</v>
      </c>
      <c r="O550" t="str">
        <f t="shared" si="48"/>
        <v/>
      </c>
      <c r="P550" t="str">
        <f t="shared" si="49"/>
        <v>7_1979</v>
      </c>
    </row>
    <row r="551" spans="1:16">
      <c r="A551" s="35">
        <v>29039</v>
      </c>
      <c r="H551" s="43">
        <v>225.453</v>
      </c>
      <c r="I551" s="43">
        <v>226.60900000000001</v>
      </c>
      <c r="J551" s="37"/>
      <c r="K551" s="37"/>
      <c r="L551">
        <f t="shared" si="45"/>
        <v>7</v>
      </c>
      <c r="M551">
        <f t="shared" si="46"/>
        <v>1979</v>
      </c>
      <c r="N551">
        <f t="shared" si="47"/>
        <v>226.03100000000001</v>
      </c>
      <c r="O551" t="str">
        <f t="shared" si="48"/>
        <v/>
      </c>
      <c r="P551" t="str">
        <f t="shared" si="49"/>
        <v>7_1979</v>
      </c>
    </row>
    <row r="552" spans="1:16">
      <c r="A552" s="35">
        <v>29040</v>
      </c>
      <c r="H552" s="43">
        <v>225.673</v>
      </c>
      <c r="I552" s="43">
        <v>226.898</v>
      </c>
      <c r="J552" s="37"/>
      <c r="K552" s="37"/>
      <c r="L552">
        <f t="shared" si="45"/>
        <v>7</v>
      </c>
      <c r="M552">
        <f t="shared" si="46"/>
        <v>1979</v>
      </c>
      <c r="N552">
        <f t="shared" si="47"/>
        <v>226.28550000000001</v>
      </c>
      <c r="O552" t="str">
        <f t="shared" si="48"/>
        <v/>
      </c>
      <c r="P552" t="str">
        <f t="shared" si="49"/>
        <v>7_1979</v>
      </c>
    </row>
    <row r="553" spans="1:16">
      <c r="A553" s="35">
        <v>29041</v>
      </c>
      <c r="H553" s="44">
        <v>226.07</v>
      </c>
      <c r="I553" s="44">
        <v>227.23</v>
      </c>
      <c r="J553" s="37"/>
      <c r="K553" s="37"/>
      <c r="L553">
        <f t="shared" si="45"/>
        <v>7</v>
      </c>
      <c r="M553">
        <f t="shared" si="46"/>
        <v>1979</v>
      </c>
      <c r="N553">
        <f t="shared" si="47"/>
        <v>226.64999999999998</v>
      </c>
      <c r="O553" t="str">
        <f t="shared" si="48"/>
        <v/>
      </c>
      <c r="P553" t="str">
        <f t="shared" si="49"/>
        <v>7_1979</v>
      </c>
    </row>
    <row r="554" spans="1:16">
      <c r="A554" s="35">
        <v>29042</v>
      </c>
      <c r="H554" s="44">
        <v>226.09899999999999</v>
      </c>
      <c r="I554" s="44">
        <v>227.23</v>
      </c>
      <c r="J554" s="37"/>
      <c r="K554" s="37"/>
      <c r="L554">
        <f t="shared" si="45"/>
        <v>7</v>
      </c>
      <c r="M554">
        <f t="shared" si="46"/>
        <v>1979</v>
      </c>
      <c r="N554">
        <f t="shared" si="47"/>
        <v>226.66449999999998</v>
      </c>
      <c r="O554" t="str">
        <f t="shared" si="48"/>
        <v/>
      </c>
      <c r="P554" t="str">
        <f t="shared" si="49"/>
        <v>7_1979</v>
      </c>
    </row>
    <row r="555" spans="1:16">
      <c r="A555" s="35">
        <v>29043</v>
      </c>
      <c r="H555" s="43"/>
      <c r="I555" s="43"/>
      <c r="J555" s="37"/>
      <c r="K555" s="37"/>
      <c r="L555">
        <f t="shared" si="45"/>
        <v>7</v>
      </c>
      <c r="M555">
        <f t="shared" si="46"/>
        <v>1979</v>
      </c>
      <c r="N555" t="str">
        <f t="shared" si="47"/>
        <v/>
      </c>
      <c r="O555" t="str">
        <f t="shared" si="48"/>
        <v/>
      </c>
      <c r="P555" t="str">
        <f t="shared" si="49"/>
        <v>7_1979</v>
      </c>
    </row>
    <row r="556" spans="1:16">
      <c r="A556" s="35">
        <v>29044</v>
      </c>
      <c r="H556" s="43"/>
      <c r="I556" s="43"/>
      <c r="J556" s="37"/>
      <c r="K556" s="37"/>
      <c r="L556">
        <f t="shared" si="45"/>
        <v>7</v>
      </c>
      <c r="M556">
        <f t="shared" si="46"/>
        <v>1979</v>
      </c>
      <c r="N556" t="str">
        <f t="shared" si="47"/>
        <v/>
      </c>
      <c r="O556" t="str">
        <f t="shared" si="48"/>
        <v/>
      </c>
      <c r="P556" t="str">
        <f t="shared" si="49"/>
        <v>7_1979</v>
      </c>
    </row>
    <row r="557" spans="1:16">
      <c r="A557" s="35">
        <v>29045</v>
      </c>
      <c r="H557" s="43">
        <v>226.37700000000001</v>
      </c>
      <c r="I557" s="43">
        <v>227.517</v>
      </c>
      <c r="J557" s="37"/>
      <c r="K557" s="37"/>
      <c r="L557">
        <f t="shared" si="45"/>
        <v>7</v>
      </c>
      <c r="M557">
        <f t="shared" si="46"/>
        <v>1979</v>
      </c>
      <c r="N557">
        <f t="shared" si="47"/>
        <v>226.947</v>
      </c>
      <c r="O557" t="str">
        <f t="shared" si="48"/>
        <v/>
      </c>
      <c r="P557" t="str">
        <f t="shared" si="49"/>
        <v>7_1979</v>
      </c>
    </row>
    <row r="558" spans="1:16">
      <c r="A558" s="35">
        <v>29046</v>
      </c>
      <c r="H558" s="43">
        <v>226.70099999999999</v>
      </c>
      <c r="I558" s="43">
        <v>227.84800000000001</v>
      </c>
      <c r="J558" s="37"/>
      <c r="K558" s="37"/>
      <c r="L558">
        <f t="shared" si="45"/>
        <v>7</v>
      </c>
      <c r="M558">
        <f t="shared" si="46"/>
        <v>1979</v>
      </c>
      <c r="N558">
        <f t="shared" si="47"/>
        <v>227.27449999999999</v>
      </c>
      <c r="O558" t="str">
        <f t="shared" si="48"/>
        <v/>
      </c>
      <c r="P558" t="str">
        <f t="shared" si="49"/>
        <v>7_1979</v>
      </c>
    </row>
    <row r="559" spans="1:16">
      <c r="A559" s="35">
        <v>29047</v>
      </c>
      <c r="H559" s="43">
        <v>226.69399999999999</v>
      </c>
      <c r="I559" s="43">
        <v>227.85</v>
      </c>
      <c r="J559" s="37"/>
      <c r="K559" s="37"/>
      <c r="L559">
        <f t="shared" si="45"/>
        <v>7</v>
      </c>
      <c r="M559">
        <f t="shared" si="46"/>
        <v>1979</v>
      </c>
      <c r="N559">
        <f t="shared" si="47"/>
        <v>227.27199999999999</v>
      </c>
      <c r="O559" t="str">
        <f t="shared" si="48"/>
        <v/>
      </c>
      <c r="P559" t="str">
        <f t="shared" si="49"/>
        <v>7_1979</v>
      </c>
    </row>
    <row r="560" spans="1:16">
      <c r="A560" s="35">
        <v>29048</v>
      </c>
      <c r="H560" s="44">
        <v>227.01499999999999</v>
      </c>
      <c r="I560" s="44">
        <v>228.161</v>
      </c>
      <c r="J560" s="37"/>
      <c r="K560" s="37"/>
      <c r="L560">
        <f t="shared" si="45"/>
        <v>7</v>
      </c>
      <c r="M560">
        <f t="shared" si="46"/>
        <v>1979</v>
      </c>
      <c r="N560">
        <f t="shared" si="47"/>
        <v>227.58799999999999</v>
      </c>
      <c r="O560" t="str">
        <f t="shared" si="48"/>
        <v/>
      </c>
      <c r="P560" t="str">
        <f t="shared" si="49"/>
        <v>7_1979</v>
      </c>
    </row>
    <row r="561" spans="1:16">
      <c r="A561" s="35">
        <v>29049</v>
      </c>
      <c r="H561" s="44">
        <v>227.31</v>
      </c>
      <c r="I561" s="44">
        <v>228.44</v>
      </c>
      <c r="J561" s="37"/>
      <c r="K561" s="37"/>
      <c r="L561">
        <f t="shared" si="45"/>
        <v>7</v>
      </c>
      <c r="M561">
        <f t="shared" si="46"/>
        <v>1979</v>
      </c>
      <c r="N561">
        <f t="shared" si="47"/>
        <v>227.875</v>
      </c>
      <c r="O561" t="str">
        <f t="shared" si="48"/>
        <v/>
      </c>
      <c r="P561" t="str">
        <f t="shared" si="49"/>
        <v>7_1979</v>
      </c>
    </row>
    <row r="562" spans="1:16">
      <c r="A562" s="35">
        <v>29050</v>
      </c>
      <c r="H562" s="43"/>
      <c r="I562" s="43"/>
      <c r="J562" s="37"/>
      <c r="K562" s="37"/>
      <c r="L562">
        <f t="shared" si="45"/>
        <v>7</v>
      </c>
      <c r="M562">
        <f t="shared" si="46"/>
        <v>1979</v>
      </c>
      <c r="N562" t="str">
        <f t="shared" si="47"/>
        <v/>
      </c>
      <c r="O562" t="str">
        <f t="shared" si="48"/>
        <v/>
      </c>
      <c r="P562" t="str">
        <f t="shared" si="49"/>
        <v>7_1979</v>
      </c>
    </row>
    <row r="563" spans="1:16">
      <c r="A563" s="35">
        <v>29051</v>
      </c>
      <c r="H563" s="43"/>
      <c r="I563" s="43"/>
      <c r="J563" s="37"/>
      <c r="K563" s="37"/>
      <c r="L563">
        <f t="shared" si="45"/>
        <v>7</v>
      </c>
      <c r="M563">
        <f t="shared" si="46"/>
        <v>1979</v>
      </c>
      <c r="N563" t="str">
        <f t="shared" si="47"/>
        <v/>
      </c>
      <c r="O563" t="str">
        <f t="shared" si="48"/>
        <v/>
      </c>
      <c r="P563" t="str">
        <f t="shared" si="49"/>
        <v>7_1979</v>
      </c>
    </row>
    <row r="564" spans="1:16">
      <c r="A564" s="35">
        <v>29052</v>
      </c>
      <c r="H564" s="43">
        <v>227.32</v>
      </c>
      <c r="I564" s="43">
        <v>228.45500000000001</v>
      </c>
      <c r="J564" s="37"/>
      <c r="K564" s="37"/>
      <c r="L564">
        <f t="shared" si="45"/>
        <v>7</v>
      </c>
      <c r="M564">
        <f t="shared" si="46"/>
        <v>1979</v>
      </c>
      <c r="N564">
        <f t="shared" si="47"/>
        <v>227.88749999999999</v>
      </c>
      <c r="O564" t="str">
        <f t="shared" si="48"/>
        <v/>
      </c>
      <c r="P564" t="str">
        <f t="shared" si="49"/>
        <v>7_1979</v>
      </c>
    </row>
    <row r="565" spans="1:16">
      <c r="A565" s="35">
        <v>29053</v>
      </c>
      <c r="H565" s="43">
        <v>227.63499999999999</v>
      </c>
      <c r="I565" s="43">
        <v>228.78800000000001</v>
      </c>
      <c r="J565" s="37"/>
      <c r="K565" s="37"/>
      <c r="L565">
        <f t="shared" si="45"/>
        <v>7</v>
      </c>
      <c r="M565">
        <f t="shared" si="46"/>
        <v>1979</v>
      </c>
      <c r="N565">
        <f t="shared" si="47"/>
        <v>228.2115</v>
      </c>
      <c r="O565" t="str">
        <f t="shared" si="48"/>
        <v/>
      </c>
      <c r="P565" t="str">
        <f t="shared" si="49"/>
        <v>7_1979</v>
      </c>
    </row>
    <row r="566" spans="1:16">
      <c r="A566" s="35">
        <v>29054</v>
      </c>
      <c r="H566" s="43">
        <v>227.94900000000001</v>
      </c>
      <c r="I566" s="43">
        <v>229.10599999999999</v>
      </c>
      <c r="J566" s="37"/>
      <c r="K566" s="37"/>
      <c r="L566">
        <f t="shared" si="45"/>
        <v>7</v>
      </c>
      <c r="M566">
        <f t="shared" si="46"/>
        <v>1979</v>
      </c>
      <c r="N566">
        <f t="shared" si="47"/>
        <v>228.5275</v>
      </c>
      <c r="O566" t="str">
        <f t="shared" si="48"/>
        <v/>
      </c>
      <c r="P566" t="str">
        <f t="shared" si="49"/>
        <v>7_1979</v>
      </c>
    </row>
    <row r="567" spans="1:16">
      <c r="A567" s="35">
        <v>29055</v>
      </c>
      <c r="H567" s="44">
        <v>227.97</v>
      </c>
      <c r="I567" s="44">
        <v>229.11</v>
      </c>
      <c r="J567" s="37"/>
      <c r="K567" s="37"/>
      <c r="L567">
        <f t="shared" si="45"/>
        <v>7</v>
      </c>
      <c r="M567">
        <f t="shared" si="46"/>
        <v>1979</v>
      </c>
      <c r="N567">
        <f t="shared" si="47"/>
        <v>228.54000000000002</v>
      </c>
      <c r="O567" t="str">
        <f t="shared" si="48"/>
        <v/>
      </c>
      <c r="P567" t="str">
        <f t="shared" si="49"/>
        <v>7_1979</v>
      </c>
    </row>
    <row r="568" spans="1:16">
      <c r="A568" s="35">
        <v>29056</v>
      </c>
      <c r="H568" s="44">
        <v>228.26900000000001</v>
      </c>
      <c r="I568" s="44">
        <v>229.416</v>
      </c>
      <c r="J568" s="37"/>
      <c r="K568" s="37"/>
      <c r="L568">
        <f t="shared" si="45"/>
        <v>7</v>
      </c>
      <c r="M568">
        <f t="shared" si="46"/>
        <v>1979</v>
      </c>
      <c r="N568">
        <f t="shared" si="47"/>
        <v>228.8425</v>
      </c>
      <c r="O568" t="str">
        <f t="shared" si="48"/>
        <v/>
      </c>
      <c r="P568" t="str">
        <f t="shared" si="49"/>
        <v>7_1979</v>
      </c>
    </row>
    <row r="569" spans="1:16">
      <c r="A569" s="35">
        <v>29057</v>
      </c>
      <c r="H569" s="43"/>
      <c r="I569" s="43"/>
      <c r="J569" s="37"/>
      <c r="K569" s="37"/>
      <c r="L569">
        <f t="shared" si="45"/>
        <v>7</v>
      </c>
      <c r="M569">
        <f t="shared" si="46"/>
        <v>1979</v>
      </c>
      <c r="N569" t="str">
        <f t="shared" si="47"/>
        <v/>
      </c>
      <c r="O569" t="str">
        <f t="shared" si="48"/>
        <v/>
      </c>
      <c r="P569" t="str">
        <f t="shared" si="49"/>
        <v>7_1979</v>
      </c>
    </row>
    <row r="570" spans="1:16">
      <c r="A570" s="35">
        <v>29058</v>
      </c>
      <c r="H570" s="43"/>
      <c r="I570" s="43"/>
      <c r="J570" s="37"/>
      <c r="K570" s="37"/>
      <c r="L570">
        <f t="shared" si="45"/>
        <v>7</v>
      </c>
      <c r="M570">
        <f t="shared" si="46"/>
        <v>1979</v>
      </c>
      <c r="N570" t="str">
        <f t="shared" si="47"/>
        <v/>
      </c>
      <c r="O570" t="str">
        <f t="shared" si="48"/>
        <v/>
      </c>
      <c r="P570" t="str">
        <f t="shared" si="49"/>
        <v>7_1979</v>
      </c>
    </row>
    <row r="571" spans="1:16">
      <c r="A571" s="35">
        <v>29059</v>
      </c>
      <c r="H571" s="43">
        <v>228.279</v>
      </c>
      <c r="I571" s="43">
        <v>229.417</v>
      </c>
      <c r="J571" s="37"/>
      <c r="K571" s="37"/>
      <c r="L571">
        <f t="shared" si="45"/>
        <v>7</v>
      </c>
      <c r="M571">
        <f t="shared" si="46"/>
        <v>1979</v>
      </c>
      <c r="N571">
        <f t="shared" si="47"/>
        <v>228.84800000000001</v>
      </c>
      <c r="O571" t="str">
        <f t="shared" si="48"/>
        <v/>
      </c>
      <c r="P571" t="str">
        <f t="shared" si="49"/>
        <v>7_1979</v>
      </c>
    </row>
    <row r="572" spans="1:16">
      <c r="A572" s="35">
        <v>29060</v>
      </c>
      <c r="H572" s="43">
        <v>228.56899999999999</v>
      </c>
      <c r="I572" s="43">
        <v>229.70599999999999</v>
      </c>
      <c r="J572" s="37"/>
      <c r="K572" s="37"/>
      <c r="L572">
        <f t="shared" si="45"/>
        <v>7</v>
      </c>
      <c r="M572">
        <f t="shared" si="46"/>
        <v>1979</v>
      </c>
      <c r="N572">
        <f t="shared" si="47"/>
        <v>229.13749999999999</v>
      </c>
      <c r="O572" t="str">
        <f t="shared" si="48"/>
        <v/>
      </c>
      <c r="P572" t="str">
        <f t="shared" si="49"/>
        <v>7_1979</v>
      </c>
    </row>
    <row r="573" spans="1:16">
      <c r="A573" s="35">
        <v>29061</v>
      </c>
      <c r="H573" s="43">
        <v>228.88800000000001</v>
      </c>
      <c r="I573" s="43">
        <v>230.03399999999999</v>
      </c>
      <c r="J573" s="37"/>
      <c r="K573" s="37"/>
      <c r="L573">
        <f t="shared" si="45"/>
        <v>7</v>
      </c>
      <c r="M573">
        <f t="shared" si="46"/>
        <v>1979</v>
      </c>
      <c r="N573">
        <f t="shared" si="47"/>
        <v>229.46100000000001</v>
      </c>
      <c r="O573" t="str">
        <f t="shared" si="48"/>
        <v/>
      </c>
      <c r="P573" t="str">
        <f t="shared" si="49"/>
        <v>7_1979</v>
      </c>
    </row>
    <row r="574" spans="1:16">
      <c r="A574" s="35">
        <v>29062</v>
      </c>
      <c r="H574" s="44">
        <v>229.18700000000001</v>
      </c>
      <c r="I574" s="44">
        <v>230.345</v>
      </c>
      <c r="J574" s="37"/>
      <c r="K574" s="37"/>
      <c r="L574">
        <f t="shared" si="45"/>
        <v>7</v>
      </c>
      <c r="M574">
        <f t="shared" si="46"/>
        <v>1979</v>
      </c>
      <c r="N574">
        <f t="shared" si="47"/>
        <v>229.76600000000002</v>
      </c>
      <c r="O574" t="str">
        <f t="shared" si="48"/>
        <v/>
      </c>
      <c r="P574" t="str">
        <f t="shared" si="49"/>
        <v>7_1979</v>
      </c>
    </row>
    <row r="575" spans="1:16">
      <c r="A575" s="35">
        <v>29063</v>
      </c>
      <c r="H575" s="44">
        <v>229.2</v>
      </c>
      <c r="I575" s="44">
        <v>230.32599999999999</v>
      </c>
      <c r="J575" s="37"/>
      <c r="K575" s="37"/>
      <c r="L575">
        <f t="shared" si="45"/>
        <v>7</v>
      </c>
      <c r="M575">
        <f t="shared" si="46"/>
        <v>1979</v>
      </c>
      <c r="N575">
        <f t="shared" si="47"/>
        <v>229.76299999999998</v>
      </c>
      <c r="O575" t="str">
        <f t="shared" si="48"/>
        <v/>
      </c>
      <c r="P575" t="str">
        <f t="shared" si="49"/>
        <v>7_1979</v>
      </c>
    </row>
    <row r="576" spans="1:16">
      <c r="A576" s="35">
        <v>29064</v>
      </c>
      <c r="H576" s="44"/>
      <c r="I576" s="44"/>
      <c r="J576" s="37"/>
      <c r="K576" s="37"/>
      <c r="L576">
        <f t="shared" si="45"/>
        <v>7</v>
      </c>
      <c r="M576">
        <f t="shared" si="46"/>
        <v>1979</v>
      </c>
      <c r="N576" t="str">
        <f t="shared" si="47"/>
        <v/>
      </c>
      <c r="O576" t="str">
        <f t="shared" si="48"/>
        <v/>
      </c>
      <c r="P576" t="str">
        <f t="shared" si="49"/>
        <v>7_1979</v>
      </c>
    </row>
    <row r="577" spans="1:16">
      <c r="A577" s="35">
        <v>29065</v>
      </c>
      <c r="H577" s="44"/>
      <c r="I577" s="44"/>
      <c r="J577" s="37"/>
      <c r="K577" s="37"/>
      <c r="L577">
        <f t="shared" si="45"/>
        <v>7</v>
      </c>
      <c r="M577">
        <f t="shared" si="46"/>
        <v>1979</v>
      </c>
      <c r="N577" t="str">
        <f t="shared" si="47"/>
        <v/>
      </c>
      <c r="O577" t="str">
        <f t="shared" si="48"/>
        <v/>
      </c>
      <c r="P577" t="str">
        <f t="shared" si="49"/>
        <v>7_1979</v>
      </c>
    </row>
    <row r="578" spans="1:16">
      <c r="A578" s="35">
        <v>29066</v>
      </c>
      <c r="H578" s="43">
        <v>229.50200000000001</v>
      </c>
      <c r="I578" s="43">
        <v>230.65100000000001</v>
      </c>
      <c r="J578" s="37"/>
      <c r="K578" s="37"/>
      <c r="L578">
        <f t="shared" si="45"/>
        <v>7</v>
      </c>
      <c r="M578">
        <f t="shared" si="46"/>
        <v>1979</v>
      </c>
      <c r="N578">
        <f t="shared" si="47"/>
        <v>230.07650000000001</v>
      </c>
      <c r="O578" t="str">
        <f t="shared" si="48"/>
        <v/>
      </c>
      <c r="P578" t="str">
        <f t="shared" si="49"/>
        <v>7_1979</v>
      </c>
    </row>
    <row r="579" spans="1:16">
      <c r="A579" s="35">
        <v>29067</v>
      </c>
      <c r="H579" s="43">
        <v>229.51</v>
      </c>
      <c r="I579" s="43">
        <v>230.65899999999999</v>
      </c>
      <c r="J579" s="37"/>
      <c r="K579" s="37"/>
      <c r="L579">
        <f t="shared" si="45"/>
        <v>7</v>
      </c>
      <c r="M579">
        <f t="shared" si="46"/>
        <v>1979</v>
      </c>
      <c r="N579">
        <f t="shared" si="47"/>
        <v>230.08449999999999</v>
      </c>
      <c r="O579" t="str">
        <f t="shared" si="48"/>
        <v/>
      </c>
      <c r="P579" t="str">
        <f t="shared" si="49"/>
        <v>7_1979</v>
      </c>
    </row>
    <row r="580" spans="1:16">
      <c r="A580" s="35">
        <v>29068</v>
      </c>
      <c r="H580" s="43">
        <v>229.77199999999999</v>
      </c>
      <c r="I580" s="43">
        <v>230.95400000000001</v>
      </c>
      <c r="J580" s="37"/>
      <c r="K580" s="37"/>
      <c r="L580">
        <f t="shared" ref="L580:L643" si="50">+MONTH(A580)</f>
        <v>8</v>
      </c>
      <c r="M580">
        <f t="shared" ref="M580:M643" si="51">+YEAR(A580)</f>
        <v>1979</v>
      </c>
      <c r="N580">
        <f t="shared" ref="N580:N643" si="52">+IF(H580="","",AVERAGE(H580:I580))</f>
        <v>230.363</v>
      </c>
      <c r="O580" t="str">
        <f t="shared" ref="O580:O643" si="53">+IF(J580="","",AVERAGE(J580:K580))</f>
        <v/>
      </c>
      <c r="P580" t="str">
        <f t="shared" ref="P580:P643" si="54">+L580&amp;"_"&amp;M580</f>
        <v>8_1979</v>
      </c>
    </row>
    <row r="581" spans="1:16">
      <c r="A581" s="35">
        <v>29069</v>
      </c>
      <c r="H581" s="44">
        <v>230.05799999999999</v>
      </c>
      <c r="I581" s="44">
        <v>231.226</v>
      </c>
      <c r="J581" s="37"/>
      <c r="K581" s="37"/>
      <c r="L581">
        <f t="shared" si="50"/>
        <v>8</v>
      </c>
      <c r="M581">
        <f t="shared" si="51"/>
        <v>1979</v>
      </c>
      <c r="N581">
        <f t="shared" si="52"/>
        <v>230.642</v>
      </c>
      <c r="O581" t="str">
        <f t="shared" si="53"/>
        <v/>
      </c>
      <c r="P581" t="str">
        <f t="shared" si="54"/>
        <v>8_1979</v>
      </c>
    </row>
    <row r="582" spans="1:16">
      <c r="A582" s="35">
        <v>29070</v>
      </c>
      <c r="H582" s="44">
        <v>230.07499999999999</v>
      </c>
      <c r="I582" s="44">
        <v>231.227</v>
      </c>
      <c r="J582" s="37"/>
      <c r="K582" s="37"/>
      <c r="L582">
        <f t="shared" si="50"/>
        <v>8</v>
      </c>
      <c r="M582">
        <f t="shared" si="51"/>
        <v>1979</v>
      </c>
      <c r="N582">
        <f t="shared" si="52"/>
        <v>230.65100000000001</v>
      </c>
      <c r="O582" t="str">
        <f t="shared" si="53"/>
        <v/>
      </c>
      <c r="P582" t="str">
        <f t="shared" si="54"/>
        <v>8_1979</v>
      </c>
    </row>
    <row r="583" spans="1:16">
      <c r="A583" s="35">
        <v>29071</v>
      </c>
      <c r="H583" s="43"/>
      <c r="I583" s="43"/>
      <c r="J583" s="37"/>
      <c r="K583" s="37"/>
      <c r="L583">
        <f t="shared" si="50"/>
        <v>8</v>
      </c>
      <c r="M583">
        <f t="shared" si="51"/>
        <v>1979</v>
      </c>
      <c r="N583" t="str">
        <f t="shared" si="52"/>
        <v/>
      </c>
      <c r="O583" t="str">
        <f t="shared" si="53"/>
        <v/>
      </c>
      <c r="P583" t="str">
        <f t="shared" si="54"/>
        <v>8_1979</v>
      </c>
    </row>
    <row r="584" spans="1:16">
      <c r="A584" s="35">
        <v>29072</v>
      </c>
      <c r="H584" s="43"/>
      <c r="I584" s="43"/>
      <c r="J584" s="37"/>
      <c r="K584" s="37"/>
      <c r="L584">
        <f t="shared" si="50"/>
        <v>8</v>
      </c>
      <c r="M584">
        <f t="shared" si="51"/>
        <v>1979</v>
      </c>
      <c r="N584" t="str">
        <f t="shared" si="52"/>
        <v/>
      </c>
      <c r="O584" t="str">
        <f t="shared" si="53"/>
        <v/>
      </c>
      <c r="P584" t="str">
        <f t="shared" si="54"/>
        <v>8_1979</v>
      </c>
    </row>
    <row r="585" spans="1:16">
      <c r="A585" s="35">
        <v>29073</v>
      </c>
      <c r="H585" s="43">
        <v>230.37899999999999</v>
      </c>
      <c r="I585" s="43">
        <v>231.53200000000001</v>
      </c>
      <c r="J585" s="37"/>
      <c r="K585" s="37"/>
      <c r="L585">
        <f t="shared" si="50"/>
        <v>8</v>
      </c>
      <c r="M585">
        <f t="shared" si="51"/>
        <v>1979</v>
      </c>
      <c r="N585">
        <f t="shared" si="52"/>
        <v>230.9555</v>
      </c>
      <c r="O585" t="str">
        <f t="shared" si="53"/>
        <v/>
      </c>
      <c r="P585" t="str">
        <f t="shared" si="54"/>
        <v>8_1979</v>
      </c>
    </row>
    <row r="586" spans="1:16">
      <c r="A586" s="35">
        <v>29074</v>
      </c>
      <c r="H586" s="43">
        <v>230.62200000000001</v>
      </c>
      <c r="I586" s="43">
        <v>231.79499999999999</v>
      </c>
      <c r="J586" s="37"/>
      <c r="K586" s="37"/>
      <c r="L586">
        <f t="shared" si="50"/>
        <v>8</v>
      </c>
      <c r="M586">
        <f t="shared" si="51"/>
        <v>1979</v>
      </c>
      <c r="N586">
        <f t="shared" si="52"/>
        <v>231.20850000000002</v>
      </c>
      <c r="O586" t="str">
        <f t="shared" si="53"/>
        <v/>
      </c>
      <c r="P586" t="str">
        <f t="shared" si="54"/>
        <v>8_1979</v>
      </c>
    </row>
    <row r="587" spans="1:16">
      <c r="A587" s="35">
        <v>29075</v>
      </c>
      <c r="H587" s="43">
        <v>230.648</v>
      </c>
      <c r="I587" s="43">
        <v>231.77199999999999</v>
      </c>
      <c r="J587" s="37"/>
      <c r="K587" s="37"/>
      <c r="L587">
        <f t="shared" si="50"/>
        <v>8</v>
      </c>
      <c r="M587">
        <f t="shared" si="51"/>
        <v>1979</v>
      </c>
      <c r="N587">
        <f t="shared" si="52"/>
        <v>231.20999999999998</v>
      </c>
      <c r="O587" t="str">
        <f t="shared" si="53"/>
        <v/>
      </c>
      <c r="P587" t="str">
        <f t="shared" si="54"/>
        <v>8_1979</v>
      </c>
    </row>
    <row r="588" spans="1:16">
      <c r="A588" s="35">
        <v>29076</v>
      </c>
      <c r="H588" s="44">
        <v>230.959</v>
      </c>
      <c r="I588" s="44">
        <v>232.10900000000001</v>
      </c>
      <c r="J588" s="37"/>
      <c r="K588" s="37"/>
      <c r="L588">
        <f t="shared" si="50"/>
        <v>8</v>
      </c>
      <c r="M588">
        <f t="shared" si="51"/>
        <v>1979</v>
      </c>
      <c r="N588">
        <f t="shared" si="52"/>
        <v>231.53399999999999</v>
      </c>
      <c r="O588" t="str">
        <f t="shared" si="53"/>
        <v/>
      </c>
      <c r="P588" t="str">
        <f t="shared" si="54"/>
        <v>8_1979</v>
      </c>
    </row>
    <row r="589" spans="1:16">
      <c r="A589" s="35">
        <v>29077</v>
      </c>
      <c r="H589" s="44">
        <v>231.23500000000001</v>
      </c>
      <c r="I589" s="44">
        <v>232.40899999999999</v>
      </c>
      <c r="J589" s="37"/>
      <c r="K589" s="37"/>
      <c r="L589">
        <f t="shared" si="50"/>
        <v>8</v>
      </c>
      <c r="M589">
        <f t="shared" si="51"/>
        <v>1979</v>
      </c>
      <c r="N589">
        <f t="shared" si="52"/>
        <v>231.822</v>
      </c>
      <c r="O589" t="str">
        <f t="shared" si="53"/>
        <v/>
      </c>
      <c r="P589" t="str">
        <f t="shared" si="54"/>
        <v>8_1979</v>
      </c>
    </row>
    <row r="590" spans="1:16">
      <c r="A590" s="35">
        <v>29078</v>
      </c>
      <c r="H590" s="43"/>
      <c r="I590" s="43"/>
      <c r="J590" s="37"/>
      <c r="K590" s="37"/>
      <c r="L590">
        <f t="shared" si="50"/>
        <v>8</v>
      </c>
      <c r="M590">
        <f t="shared" si="51"/>
        <v>1979</v>
      </c>
      <c r="N590" t="str">
        <f t="shared" si="52"/>
        <v/>
      </c>
      <c r="O590" t="str">
        <f t="shared" si="53"/>
        <v/>
      </c>
      <c r="P590" t="str">
        <f t="shared" si="54"/>
        <v>8_1979</v>
      </c>
    </row>
    <row r="591" spans="1:16">
      <c r="A591" s="35">
        <v>29079</v>
      </c>
      <c r="H591" s="43"/>
      <c r="I591" s="43"/>
      <c r="J591" s="37"/>
      <c r="K591" s="37"/>
      <c r="L591">
        <f t="shared" si="50"/>
        <v>8</v>
      </c>
      <c r="M591">
        <f t="shared" si="51"/>
        <v>1979</v>
      </c>
      <c r="N591" t="str">
        <f t="shared" si="52"/>
        <v/>
      </c>
      <c r="O591" t="str">
        <f t="shared" si="53"/>
        <v/>
      </c>
      <c r="P591" t="str">
        <f t="shared" si="54"/>
        <v>8_1979</v>
      </c>
    </row>
    <row r="592" spans="1:16">
      <c r="A592" s="35">
        <v>29080</v>
      </c>
      <c r="H592" s="43">
        <v>231.249</v>
      </c>
      <c r="I592" s="43">
        <v>232.40899999999999</v>
      </c>
      <c r="J592" s="37"/>
      <c r="K592" s="37"/>
      <c r="L592">
        <f t="shared" si="50"/>
        <v>8</v>
      </c>
      <c r="M592">
        <f t="shared" si="51"/>
        <v>1979</v>
      </c>
      <c r="N592">
        <f t="shared" si="52"/>
        <v>231.82900000000001</v>
      </c>
      <c r="O592" t="str">
        <f t="shared" si="53"/>
        <v/>
      </c>
      <c r="P592" t="str">
        <f t="shared" si="54"/>
        <v>8_1979</v>
      </c>
    </row>
    <row r="593" spans="1:16">
      <c r="A593" s="35">
        <v>29081</v>
      </c>
      <c r="H593" s="43">
        <v>231.48599999999999</v>
      </c>
      <c r="I593" s="43">
        <v>232.637</v>
      </c>
      <c r="J593" s="37"/>
      <c r="K593" s="37"/>
      <c r="L593">
        <f t="shared" si="50"/>
        <v>8</v>
      </c>
      <c r="M593">
        <f t="shared" si="51"/>
        <v>1979</v>
      </c>
      <c r="N593">
        <f t="shared" si="52"/>
        <v>232.0615</v>
      </c>
      <c r="O593" t="str">
        <f t="shared" si="53"/>
        <v/>
      </c>
      <c r="P593" t="str">
        <f t="shared" si="54"/>
        <v>8_1979</v>
      </c>
    </row>
    <row r="594" spans="1:16">
      <c r="A594" s="35">
        <v>29082</v>
      </c>
      <c r="H594" s="43">
        <v>231.81800000000001</v>
      </c>
      <c r="I594" s="43">
        <v>232.989</v>
      </c>
      <c r="J594" s="37"/>
      <c r="K594" s="37"/>
      <c r="L594">
        <f t="shared" si="50"/>
        <v>8</v>
      </c>
      <c r="M594">
        <f t="shared" si="51"/>
        <v>1979</v>
      </c>
      <c r="N594">
        <f t="shared" si="52"/>
        <v>232.40350000000001</v>
      </c>
      <c r="O594" t="str">
        <f t="shared" si="53"/>
        <v/>
      </c>
      <c r="P594" t="str">
        <f t="shared" si="54"/>
        <v>8_1979</v>
      </c>
    </row>
    <row r="595" spans="1:16">
      <c r="A595" s="35">
        <v>29083</v>
      </c>
      <c r="H595" s="44">
        <v>232.107</v>
      </c>
      <c r="I595" s="44">
        <v>233.27799999999999</v>
      </c>
      <c r="J595" s="37"/>
      <c r="K595" s="37"/>
      <c r="L595">
        <f t="shared" si="50"/>
        <v>8</v>
      </c>
      <c r="M595">
        <f t="shared" si="51"/>
        <v>1979</v>
      </c>
      <c r="N595">
        <f t="shared" si="52"/>
        <v>232.6925</v>
      </c>
      <c r="O595" t="str">
        <f t="shared" si="53"/>
        <v/>
      </c>
      <c r="P595" t="str">
        <f t="shared" si="54"/>
        <v>8_1979</v>
      </c>
    </row>
    <row r="596" spans="1:16">
      <c r="A596" s="35">
        <v>29084</v>
      </c>
      <c r="H596" s="44">
        <v>232.11799999999999</v>
      </c>
      <c r="I596" s="44">
        <v>233.279</v>
      </c>
      <c r="J596" s="37"/>
      <c r="K596" s="37"/>
      <c r="L596">
        <f t="shared" si="50"/>
        <v>8</v>
      </c>
      <c r="M596">
        <f t="shared" si="51"/>
        <v>1979</v>
      </c>
      <c r="N596">
        <f t="shared" si="52"/>
        <v>232.6985</v>
      </c>
      <c r="O596" t="str">
        <f t="shared" si="53"/>
        <v/>
      </c>
      <c r="P596" t="str">
        <f t="shared" si="54"/>
        <v>8_1979</v>
      </c>
    </row>
    <row r="597" spans="1:16">
      <c r="A597" s="35">
        <v>29085</v>
      </c>
      <c r="H597" s="43"/>
      <c r="I597" s="43"/>
      <c r="J597" s="37"/>
      <c r="K597" s="37"/>
      <c r="L597">
        <f t="shared" si="50"/>
        <v>8</v>
      </c>
      <c r="M597">
        <f t="shared" si="51"/>
        <v>1979</v>
      </c>
      <c r="N597" t="str">
        <f t="shared" si="52"/>
        <v/>
      </c>
      <c r="O597" t="str">
        <f t="shared" si="53"/>
        <v/>
      </c>
      <c r="P597" t="str">
        <f t="shared" si="54"/>
        <v>8_1979</v>
      </c>
    </row>
    <row r="598" spans="1:16">
      <c r="A598" s="35">
        <v>29086</v>
      </c>
      <c r="H598" s="43"/>
      <c r="I598" s="43"/>
      <c r="J598" s="37"/>
      <c r="K598" s="37"/>
      <c r="L598">
        <f t="shared" si="50"/>
        <v>8</v>
      </c>
      <c r="M598">
        <f t="shared" si="51"/>
        <v>1979</v>
      </c>
      <c r="N598" t="str">
        <f t="shared" si="52"/>
        <v/>
      </c>
      <c r="O598" t="str">
        <f t="shared" si="53"/>
        <v/>
      </c>
      <c r="P598" t="str">
        <f t="shared" si="54"/>
        <v>8_1979</v>
      </c>
    </row>
    <row r="599" spans="1:16">
      <c r="A599" s="35">
        <v>29087</v>
      </c>
      <c r="H599" s="43">
        <v>232.405</v>
      </c>
      <c r="I599" s="43">
        <v>233.57599999999999</v>
      </c>
      <c r="J599" s="37"/>
      <c r="K599" s="37"/>
      <c r="L599">
        <f t="shared" si="50"/>
        <v>8</v>
      </c>
      <c r="M599">
        <f t="shared" si="51"/>
        <v>1979</v>
      </c>
      <c r="N599">
        <f t="shared" si="52"/>
        <v>232.9905</v>
      </c>
      <c r="O599" t="str">
        <f t="shared" si="53"/>
        <v/>
      </c>
      <c r="P599" t="str">
        <f t="shared" si="54"/>
        <v>8_1979</v>
      </c>
    </row>
    <row r="600" spans="1:16">
      <c r="A600" s="35">
        <v>29088</v>
      </c>
      <c r="H600" s="43">
        <v>232.42</v>
      </c>
      <c r="I600" s="43">
        <v>233.57900000000001</v>
      </c>
      <c r="J600" s="37"/>
      <c r="K600" s="37"/>
      <c r="L600">
        <f t="shared" si="50"/>
        <v>8</v>
      </c>
      <c r="M600">
        <f t="shared" si="51"/>
        <v>1979</v>
      </c>
      <c r="N600">
        <f t="shared" si="52"/>
        <v>232.99950000000001</v>
      </c>
      <c r="O600" t="str">
        <f t="shared" si="53"/>
        <v/>
      </c>
      <c r="P600" t="str">
        <f t="shared" si="54"/>
        <v>8_1979</v>
      </c>
    </row>
    <row r="601" spans="1:16">
      <c r="A601" s="35">
        <v>29089</v>
      </c>
      <c r="H601" s="43">
        <v>232.68600000000001</v>
      </c>
      <c r="I601" s="43">
        <v>233.84899999999999</v>
      </c>
      <c r="J601" s="37"/>
      <c r="K601" s="37"/>
      <c r="L601">
        <f t="shared" si="50"/>
        <v>8</v>
      </c>
      <c r="M601">
        <f t="shared" si="51"/>
        <v>1979</v>
      </c>
      <c r="N601">
        <f t="shared" si="52"/>
        <v>233.26749999999998</v>
      </c>
      <c r="O601" t="str">
        <f t="shared" si="53"/>
        <v/>
      </c>
      <c r="P601" t="str">
        <f t="shared" si="54"/>
        <v>8_1979</v>
      </c>
    </row>
    <row r="602" spans="1:16">
      <c r="A602" s="35">
        <v>29090</v>
      </c>
      <c r="H602" s="44">
        <v>232.69</v>
      </c>
      <c r="I602" s="44">
        <v>233.846</v>
      </c>
      <c r="J602" s="37"/>
      <c r="K602" s="37"/>
      <c r="L602">
        <f t="shared" si="50"/>
        <v>8</v>
      </c>
      <c r="M602">
        <f t="shared" si="51"/>
        <v>1979</v>
      </c>
      <c r="N602">
        <f t="shared" si="52"/>
        <v>233.268</v>
      </c>
      <c r="O602" t="str">
        <f t="shared" si="53"/>
        <v/>
      </c>
      <c r="P602" t="str">
        <f t="shared" si="54"/>
        <v>8_1979</v>
      </c>
    </row>
    <row r="603" spans="1:16">
      <c r="A603" s="35">
        <v>29091</v>
      </c>
      <c r="H603" s="44">
        <v>232.94800000000001</v>
      </c>
      <c r="I603" s="44">
        <v>234.167</v>
      </c>
      <c r="J603" s="37"/>
      <c r="K603" s="37"/>
      <c r="L603">
        <f t="shared" si="50"/>
        <v>8</v>
      </c>
      <c r="M603">
        <f t="shared" si="51"/>
        <v>1979</v>
      </c>
      <c r="N603">
        <f t="shared" si="52"/>
        <v>233.5575</v>
      </c>
      <c r="O603" t="str">
        <f t="shared" si="53"/>
        <v/>
      </c>
      <c r="P603" t="str">
        <f t="shared" si="54"/>
        <v>8_1979</v>
      </c>
    </row>
    <row r="604" spans="1:16">
      <c r="A604" s="35">
        <v>29092</v>
      </c>
      <c r="H604" s="43"/>
      <c r="I604" s="43"/>
      <c r="J604" s="37"/>
      <c r="K604" s="37"/>
      <c r="L604">
        <f t="shared" si="50"/>
        <v>8</v>
      </c>
      <c r="M604">
        <f t="shared" si="51"/>
        <v>1979</v>
      </c>
      <c r="N604" t="str">
        <f t="shared" si="52"/>
        <v/>
      </c>
      <c r="O604" t="str">
        <f t="shared" si="53"/>
        <v/>
      </c>
      <c r="P604" t="str">
        <f t="shared" si="54"/>
        <v>8_1979</v>
      </c>
    </row>
    <row r="605" spans="1:16">
      <c r="A605" s="35">
        <v>29093</v>
      </c>
      <c r="H605" s="43"/>
      <c r="I605" s="43"/>
      <c r="J605" s="37"/>
      <c r="K605" s="37"/>
      <c r="L605">
        <f t="shared" si="50"/>
        <v>8</v>
      </c>
      <c r="M605">
        <f t="shared" si="51"/>
        <v>1979</v>
      </c>
      <c r="N605" t="str">
        <f t="shared" si="52"/>
        <v/>
      </c>
      <c r="O605" t="str">
        <f t="shared" si="53"/>
        <v/>
      </c>
      <c r="P605" t="str">
        <f t="shared" si="54"/>
        <v>8_1979</v>
      </c>
    </row>
    <row r="606" spans="1:16">
      <c r="A606" s="35">
        <v>29094</v>
      </c>
      <c r="H606" s="43">
        <v>233.286</v>
      </c>
      <c r="I606" s="43">
        <v>234.459</v>
      </c>
      <c r="J606" s="37"/>
      <c r="K606" s="37"/>
      <c r="L606">
        <f t="shared" si="50"/>
        <v>8</v>
      </c>
      <c r="M606">
        <f t="shared" si="51"/>
        <v>1979</v>
      </c>
      <c r="N606">
        <f t="shared" si="52"/>
        <v>233.8725</v>
      </c>
      <c r="O606" t="str">
        <f t="shared" si="53"/>
        <v/>
      </c>
      <c r="P606" t="str">
        <f t="shared" si="54"/>
        <v>8_1979</v>
      </c>
    </row>
    <row r="607" spans="1:16">
      <c r="A607" s="35">
        <v>29095</v>
      </c>
      <c r="H607" s="43">
        <v>233.28899999999999</v>
      </c>
      <c r="I607" s="43">
        <v>234.459</v>
      </c>
      <c r="J607" s="37"/>
      <c r="K607" s="37"/>
      <c r="L607">
        <f t="shared" si="50"/>
        <v>8</v>
      </c>
      <c r="M607">
        <f t="shared" si="51"/>
        <v>1979</v>
      </c>
      <c r="N607">
        <f t="shared" si="52"/>
        <v>233.874</v>
      </c>
      <c r="O607" t="str">
        <f t="shared" si="53"/>
        <v/>
      </c>
      <c r="P607" t="str">
        <f t="shared" si="54"/>
        <v>8_1979</v>
      </c>
    </row>
    <row r="608" spans="1:16">
      <c r="A608" s="35">
        <v>29096</v>
      </c>
      <c r="H608" s="43">
        <v>233.59700000000001</v>
      </c>
      <c r="I608" s="43">
        <v>234.76900000000001</v>
      </c>
      <c r="J608" s="37"/>
      <c r="K608" s="37"/>
      <c r="L608">
        <f t="shared" si="50"/>
        <v>8</v>
      </c>
      <c r="M608">
        <f t="shared" si="51"/>
        <v>1979</v>
      </c>
      <c r="N608">
        <f t="shared" si="52"/>
        <v>234.18299999999999</v>
      </c>
      <c r="O608" t="str">
        <f t="shared" si="53"/>
        <v/>
      </c>
      <c r="P608" t="str">
        <f t="shared" si="54"/>
        <v>8_1979</v>
      </c>
    </row>
    <row r="609" spans="1:16">
      <c r="A609" s="35">
        <v>29097</v>
      </c>
      <c r="H609" s="44"/>
      <c r="I609" s="44"/>
      <c r="J609" s="37"/>
      <c r="K609" s="37"/>
      <c r="L609">
        <f t="shared" si="50"/>
        <v>8</v>
      </c>
      <c r="M609">
        <f t="shared" si="51"/>
        <v>1979</v>
      </c>
      <c r="N609" t="str">
        <f t="shared" si="52"/>
        <v/>
      </c>
      <c r="O609" t="str">
        <f t="shared" si="53"/>
        <v/>
      </c>
      <c r="P609" t="str">
        <f t="shared" si="54"/>
        <v>8_1979</v>
      </c>
    </row>
    <row r="610" spans="1:16">
      <c r="A610" s="35">
        <v>29098</v>
      </c>
      <c r="H610" s="44">
        <v>233.59899999999999</v>
      </c>
      <c r="I610" s="44">
        <v>234.768</v>
      </c>
      <c r="J610" s="37"/>
      <c r="K610" s="37"/>
      <c r="L610">
        <f t="shared" si="50"/>
        <v>8</v>
      </c>
      <c r="M610">
        <f t="shared" si="51"/>
        <v>1979</v>
      </c>
      <c r="N610">
        <f t="shared" si="52"/>
        <v>234.18349999999998</v>
      </c>
      <c r="O610" t="str">
        <f t="shared" si="53"/>
        <v/>
      </c>
      <c r="P610" t="str">
        <f t="shared" si="54"/>
        <v>8_1979</v>
      </c>
    </row>
    <row r="611" spans="1:16">
      <c r="A611" s="35">
        <v>29099</v>
      </c>
      <c r="H611" s="43"/>
      <c r="I611" s="43"/>
      <c r="J611" s="37"/>
      <c r="K611" s="37"/>
      <c r="L611">
        <f t="shared" si="50"/>
        <v>9</v>
      </c>
      <c r="M611">
        <f t="shared" si="51"/>
        <v>1979</v>
      </c>
      <c r="N611" t="str">
        <f t="shared" si="52"/>
        <v/>
      </c>
      <c r="O611" t="str">
        <f t="shared" si="53"/>
        <v/>
      </c>
      <c r="P611" t="str">
        <f t="shared" si="54"/>
        <v>9_1979</v>
      </c>
    </row>
    <row r="612" spans="1:16">
      <c r="A612" s="35">
        <v>29100</v>
      </c>
      <c r="H612" s="43"/>
      <c r="I612" s="43"/>
      <c r="J612" s="37"/>
      <c r="K612" s="37"/>
      <c r="L612">
        <f t="shared" si="50"/>
        <v>9</v>
      </c>
      <c r="M612">
        <f t="shared" si="51"/>
        <v>1979</v>
      </c>
      <c r="N612" t="str">
        <f t="shared" si="52"/>
        <v/>
      </c>
      <c r="O612" t="str">
        <f t="shared" si="53"/>
        <v/>
      </c>
      <c r="P612" t="str">
        <f t="shared" si="54"/>
        <v>9_1979</v>
      </c>
    </row>
    <row r="613" spans="1:16">
      <c r="A613" s="35">
        <v>29101</v>
      </c>
      <c r="H613" s="43">
        <v>233.88900000000001</v>
      </c>
      <c r="I613" s="43">
        <v>235.05799999999999</v>
      </c>
      <c r="J613" s="37"/>
      <c r="K613" s="37"/>
      <c r="L613">
        <f t="shared" si="50"/>
        <v>9</v>
      </c>
      <c r="M613">
        <f t="shared" si="51"/>
        <v>1979</v>
      </c>
      <c r="N613">
        <f t="shared" si="52"/>
        <v>234.4735</v>
      </c>
      <c r="O613" t="str">
        <f t="shared" si="53"/>
        <v/>
      </c>
      <c r="P613" t="str">
        <f t="shared" si="54"/>
        <v>9_1979</v>
      </c>
    </row>
    <row r="614" spans="1:16">
      <c r="A614" s="35">
        <v>29102</v>
      </c>
      <c r="H614" s="43">
        <v>234.149</v>
      </c>
      <c r="I614" s="43">
        <v>235.31700000000001</v>
      </c>
      <c r="J614" s="37"/>
      <c r="K614" s="37"/>
      <c r="L614">
        <f t="shared" si="50"/>
        <v>9</v>
      </c>
      <c r="M614">
        <f t="shared" si="51"/>
        <v>1979</v>
      </c>
      <c r="N614">
        <f t="shared" si="52"/>
        <v>234.733</v>
      </c>
      <c r="O614" t="str">
        <f t="shared" si="53"/>
        <v/>
      </c>
      <c r="P614" t="str">
        <f t="shared" si="54"/>
        <v>9_1979</v>
      </c>
    </row>
    <row r="615" spans="1:16">
      <c r="A615" s="35">
        <v>29103</v>
      </c>
      <c r="H615" s="43">
        <v>234.149</v>
      </c>
      <c r="I615" s="43">
        <v>235.31899999999999</v>
      </c>
      <c r="J615" s="37"/>
      <c r="K615" s="37"/>
      <c r="L615">
        <f t="shared" si="50"/>
        <v>9</v>
      </c>
      <c r="M615">
        <f t="shared" si="51"/>
        <v>1979</v>
      </c>
      <c r="N615">
        <f t="shared" si="52"/>
        <v>234.73399999999998</v>
      </c>
      <c r="O615" t="str">
        <f t="shared" si="53"/>
        <v/>
      </c>
      <c r="P615" t="str">
        <f t="shared" si="54"/>
        <v>9_1979</v>
      </c>
    </row>
    <row r="616" spans="1:16">
      <c r="A616" s="35">
        <v>29104</v>
      </c>
      <c r="H616" s="44">
        <v>234.42400000000001</v>
      </c>
      <c r="I616" s="44">
        <v>235.595</v>
      </c>
      <c r="J616" s="37"/>
      <c r="K616" s="37"/>
      <c r="L616">
        <f t="shared" si="50"/>
        <v>9</v>
      </c>
      <c r="M616">
        <f t="shared" si="51"/>
        <v>1979</v>
      </c>
      <c r="N616">
        <f t="shared" si="52"/>
        <v>235.0095</v>
      </c>
      <c r="O616" t="str">
        <f t="shared" si="53"/>
        <v/>
      </c>
      <c r="P616" t="str">
        <f t="shared" si="54"/>
        <v>9_1979</v>
      </c>
    </row>
    <row r="617" spans="1:16">
      <c r="A617" s="35">
        <v>29105</v>
      </c>
      <c r="H617" s="44">
        <v>234.68899999999999</v>
      </c>
      <c r="I617" s="44">
        <v>235.86</v>
      </c>
      <c r="J617" s="37"/>
      <c r="K617" s="37"/>
      <c r="L617">
        <f t="shared" si="50"/>
        <v>9</v>
      </c>
      <c r="M617">
        <f t="shared" si="51"/>
        <v>1979</v>
      </c>
      <c r="N617">
        <f t="shared" si="52"/>
        <v>235.27449999999999</v>
      </c>
      <c r="O617" t="str">
        <f t="shared" si="53"/>
        <v/>
      </c>
      <c r="P617" t="str">
        <f t="shared" si="54"/>
        <v>9_1979</v>
      </c>
    </row>
    <row r="618" spans="1:16">
      <c r="A618" s="35">
        <v>29106</v>
      </c>
      <c r="H618" s="43"/>
      <c r="I618" s="43"/>
      <c r="J618" s="37"/>
      <c r="K618" s="37"/>
      <c r="L618">
        <f t="shared" si="50"/>
        <v>9</v>
      </c>
      <c r="M618">
        <f t="shared" si="51"/>
        <v>1979</v>
      </c>
      <c r="N618" t="str">
        <f t="shared" si="52"/>
        <v/>
      </c>
      <c r="O618" t="str">
        <f t="shared" si="53"/>
        <v/>
      </c>
      <c r="P618" t="str">
        <f t="shared" si="54"/>
        <v>9_1979</v>
      </c>
    </row>
    <row r="619" spans="1:16">
      <c r="A619" s="35">
        <v>29107</v>
      </c>
      <c r="H619" s="43"/>
      <c r="I619" s="43"/>
      <c r="J619" s="37"/>
      <c r="K619" s="37"/>
      <c r="L619">
        <f t="shared" si="50"/>
        <v>9</v>
      </c>
      <c r="M619">
        <f t="shared" si="51"/>
        <v>1979</v>
      </c>
      <c r="N619" t="str">
        <f t="shared" si="52"/>
        <v/>
      </c>
      <c r="O619" t="str">
        <f t="shared" si="53"/>
        <v/>
      </c>
      <c r="P619" t="str">
        <f t="shared" si="54"/>
        <v>9_1979</v>
      </c>
    </row>
    <row r="620" spans="1:16">
      <c r="A620" s="35">
        <v>29108</v>
      </c>
      <c r="H620" s="43">
        <v>234.691</v>
      </c>
      <c r="I620" s="43">
        <v>235.86</v>
      </c>
      <c r="J620" s="37"/>
      <c r="K620" s="37"/>
      <c r="L620">
        <f t="shared" si="50"/>
        <v>9</v>
      </c>
      <c r="M620">
        <f t="shared" si="51"/>
        <v>1979</v>
      </c>
      <c r="N620">
        <f t="shared" si="52"/>
        <v>235.27550000000002</v>
      </c>
      <c r="O620" t="str">
        <f t="shared" si="53"/>
        <v/>
      </c>
      <c r="P620" t="str">
        <f t="shared" si="54"/>
        <v>9_1979</v>
      </c>
    </row>
    <row r="621" spans="1:16">
      <c r="A621" s="35">
        <v>29109</v>
      </c>
      <c r="H621" s="43">
        <v>234.97900000000001</v>
      </c>
      <c r="I621" s="43">
        <v>236.15</v>
      </c>
      <c r="J621" s="37"/>
      <c r="K621" s="37"/>
      <c r="L621">
        <f t="shared" si="50"/>
        <v>9</v>
      </c>
      <c r="M621">
        <f t="shared" si="51"/>
        <v>1979</v>
      </c>
      <c r="N621">
        <f t="shared" si="52"/>
        <v>235.56450000000001</v>
      </c>
      <c r="O621" t="str">
        <f t="shared" si="53"/>
        <v/>
      </c>
      <c r="P621" t="str">
        <f t="shared" si="54"/>
        <v>9_1979</v>
      </c>
    </row>
    <row r="622" spans="1:16">
      <c r="A622" s="35">
        <v>29110</v>
      </c>
      <c r="H622" s="43">
        <v>235.221</v>
      </c>
      <c r="I622" s="43">
        <v>236.376</v>
      </c>
      <c r="J622" s="37"/>
      <c r="K622" s="37"/>
      <c r="L622">
        <f t="shared" si="50"/>
        <v>9</v>
      </c>
      <c r="M622">
        <f t="shared" si="51"/>
        <v>1979</v>
      </c>
      <c r="N622">
        <f t="shared" si="52"/>
        <v>235.79849999999999</v>
      </c>
      <c r="O622" t="str">
        <f t="shared" si="53"/>
        <v/>
      </c>
      <c r="P622" t="str">
        <f t="shared" si="54"/>
        <v>9_1979</v>
      </c>
    </row>
    <row r="623" spans="1:16">
      <c r="A623" s="35">
        <v>29111</v>
      </c>
      <c r="H623" s="44">
        <v>235.52600000000001</v>
      </c>
      <c r="I623" s="44">
        <v>236.7</v>
      </c>
      <c r="J623" s="37"/>
      <c r="K623" s="37"/>
      <c r="L623">
        <f t="shared" si="50"/>
        <v>9</v>
      </c>
      <c r="M623">
        <f t="shared" si="51"/>
        <v>1979</v>
      </c>
      <c r="N623">
        <f t="shared" si="52"/>
        <v>236.113</v>
      </c>
      <c r="O623" t="str">
        <f t="shared" si="53"/>
        <v/>
      </c>
      <c r="P623" t="str">
        <f t="shared" si="54"/>
        <v>9_1979</v>
      </c>
    </row>
    <row r="624" spans="1:16">
      <c r="A624" s="35">
        <v>29112</v>
      </c>
      <c r="H624" s="44">
        <v>235.529</v>
      </c>
      <c r="I624" s="44">
        <v>236.71</v>
      </c>
      <c r="J624" s="37"/>
      <c r="K624" s="37"/>
      <c r="L624">
        <f t="shared" si="50"/>
        <v>9</v>
      </c>
      <c r="M624">
        <f t="shared" si="51"/>
        <v>1979</v>
      </c>
      <c r="N624">
        <f t="shared" si="52"/>
        <v>236.11950000000002</v>
      </c>
      <c r="O624" t="str">
        <f t="shared" si="53"/>
        <v/>
      </c>
      <c r="P624" t="str">
        <f t="shared" si="54"/>
        <v>9_1979</v>
      </c>
    </row>
    <row r="625" spans="1:16">
      <c r="A625" s="35">
        <v>29113</v>
      </c>
      <c r="H625" s="43"/>
      <c r="I625" s="43"/>
      <c r="J625" s="37"/>
      <c r="K625" s="37"/>
      <c r="L625">
        <f t="shared" si="50"/>
        <v>9</v>
      </c>
      <c r="M625">
        <f t="shared" si="51"/>
        <v>1979</v>
      </c>
      <c r="N625" t="str">
        <f t="shared" si="52"/>
        <v/>
      </c>
      <c r="O625" t="str">
        <f t="shared" si="53"/>
        <v/>
      </c>
      <c r="P625" t="str">
        <f t="shared" si="54"/>
        <v>9_1979</v>
      </c>
    </row>
    <row r="626" spans="1:16">
      <c r="A626" s="35">
        <v>29114</v>
      </c>
      <c r="H626" s="43"/>
      <c r="I626" s="43"/>
      <c r="J626" s="37"/>
      <c r="K626" s="37"/>
      <c r="L626">
        <f t="shared" si="50"/>
        <v>9</v>
      </c>
      <c r="M626">
        <f t="shared" si="51"/>
        <v>1979</v>
      </c>
      <c r="N626" t="str">
        <f t="shared" si="52"/>
        <v/>
      </c>
      <c r="O626" t="str">
        <f t="shared" si="53"/>
        <v/>
      </c>
      <c r="P626" t="str">
        <f t="shared" si="54"/>
        <v>9_1979</v>
      </c>
    </row>
    <row r="627" spans="1:16">
      <c r="A627" s="35">
        <v>29115</v>
      </c>
      <c r="H627" s="43">
        <v>235.80099999999999</v>
      </c>
      <c r="I627" s="43">
        <v>236.988</v>
      </c>
      <c r="J627" s="37"/>
      <c r="K627" s="37"/>
      <c r="L627">
        <f t="shared" si="50"/>
        <v>9</v>
      </c>
      <c r="M627">
        <f t="shared" si="51"/>
        <v>1979</v>
      </c>
      <c r="N627">
        <f t="shared" si="52"/>
        <v>236.39449999999999</v>
      </c>
      <c r="O627" t="str">
        <f t="shared" si="53"/>
        <v/>
      </c>
      <c r="P627" t="str">
        <f t="shared" si="54"/>
        <v>9_1979</v>
      </c>
    </row>
    <row r="628" spans="1:16">
      <c r="A628" s="35">
        <v>29116</v>
      </c>
      <c r="H628" s="43">
        <v>236.09899999999999</v>
      </c>
      <c r="I628" s="43">
        <v>237.23</v>
      </c>
      <c r="J628" s="37"/>
      <c r="K628" s="37"/>
      <c r="L628">
        <f t="shared" si="50"/>
        <v>9</v>
      </c>
      <c r="M628">
        <f t="shared" si="51"/>
        <v>1979</v>
      </c>
      <c r="N628">
        <f t="shared" si="52"/>
        <v>236.66449999999998</v>
      </c>
      <c r="O628" t="str">
        <f t="shared" si="53"/>
        <v/>
      </c>
      <c r="P628" t="str">
        <f t="shared" si="54"/>
        <v>9_1979</v>
      </c>
    </row>
    <row r="629" spans="1:16">
      <c r="A629" s="35">
        <v>29117</v>
      </c>
      <c r="H629" s="43">
        <v>236.096</v>
      </c>
      <c r="I629" s="43">
        <v>237.26400000000001</v>
      </c>
      <c r="J629" s="37"/>
      <c r="K629" s="37"/>
      <c r="L629">
        <f t="shared" si="50"/>
        <v>9</v>
      </c>
      <c r="M629">
        <f t="shared" si="51"/>
        <v>1979</v>
      </c>
      <c r="N629">
        <f t="shared" si="52"/>
        <v>236.68</v>
      </c>
      <c r="O629" t="str">
        <f t="shared" si="53"/>
        <v/>
      </c>
      <c r="P629" t="str">
        <f t="shared" si="54"/>
        <v>9_1979</v>
      </c>
    </row>
    <row r="630" spans="1:16">
      <c r="A630" s="35">
        <v>29118</v>
      </c>
      <c r="H630" s="44">
        <v>236.35300000000001</v>
      </c>
      <c r="I630" s="44">
        <v>237.55</v>
      </c>
      <c r="J630" s="37"/>
      <c r="K630" s="37"/>
      <c r="L630">
        <f t="shared" si="50"/>
        <v>9</v>
      </c>
      <c r="M630">
        <f t="shared" si="51"/>
        <v>1979</v>
      </c>
      <c r="N630">
        <f t="shared" si="52"/>
        <v>236.95150000000001</v>
      </c>
      <c r="O630" t="str">
        <f t="shared" si="53"/>
        <v/>
      </c>
      <c r="P630" t="str">
        <f t="shared" si="54"/>
        <v>9_1979</v>
      </c>
    </row>
    <row r="631" spans="1:16">
      <c r="A631" s="35">
        <v>29119</v>
      </c>
      <c r="H631" s="44">
        <v>236.649</v>
      </c>
      <c r="I631" s="44">
        <v>237.84</v>
      </c>
      <c r="J631" s="37"/>
      <c r="K631" s="37"/>
      <c r="L631">
        <f t="shared" si="50"/>
        <v>9</v>
      </c>
      <c r="M631">
        <f t="shared" si="51"/>
        <v>1979</v>
      </c>
      <c r="N631">
        <f t="shared" si="52"/>
        <v>237.24450000000002</v>
      </c>
      <c r="O631" t="str">
        <f t="shared" si="53"/>
        <v/>
      </c>
      <c r="P631" t="str">
        <f t="shared" si="54"/>
        <v>9_1979</v>
      </c>
    </row>
    <row r="632" spans="1:16">
      <c r="A632" s="35">
        <v>29120</v>
      </c>
      <c r="H632" s="43"/>
      <c r="I632" s="43"/>
      <c r="J632" s="37"/>
      <c r="K632" s="37"/>
      <c r="L632">
        <f t="shared" si="50"/>
        <v>9</v>
      </c>
      <c r="M632">
        <f t="shared" si="51"/>
        <v>1979</v>
      </c>
      <c r="N632" t="str">
        <f t="shared" si="52"/>
        <v/>
      </c>
      <c r="O632" t="str">
        <f t="shared" si="53"/>
        <v/>
      </c>
      <c r="P632" t="str">
        <f t="shared" si="54"/>
        <v>9_1979</v>
      </c>
    </row>
    <row r="633" spans="1:16">
      <c r="A633" s="35">
        <v>29121</v>
      </c>
      <c r="H633" s="43"/>
      <c r="I633" s="43"/>
      <c r="J633" s="37"/>
      <c r="K633" s="37"/>
      <c r="L633">
        <f t="shared" si="50"/>
        <v>9</v>
      </c>
      <c r="M633">
        <f t="shared" si="51"/>
        <v>1979</v>
      </c>
      <c r="N633" t="str">
        <f t="shared" si="52"/>
        <v/>
      </c>
      <c r="O633" t="str">
        <f t="shared" si="53"/>
        <v/>
      </c>
      <c r="P633" t="str">
        <f t="shared" si="54"/>
        <v>9_1979</v>
      </c>
    </row>
    <row r="634" spans="1:16">
      <c r="A634" s="35">
        <v>29122</v>
      </c>
      <c r="H634" s="43">
        <v>236.65899999999999</v>
      </c>
      <c r="I634" s="43">
        <v>237.84</v>
      </c>
      <c r="J634" s="37"/>
      <c r="K634" s="37"/>
      <c r="L634">
        <f t="shared" si="50"/>
        <v>9</v>
      </c>
      <c r="M634">
        <f t="shared" si="51"/>
        <v>1979</v>
      </c>
      <c r="N634">
        <f t="shared" si="52"/>
        <v>237.24950000000001</v>
      </c>
      <c r="O634" t="str">
        <f t="shared" si="53"/>
        <v/>
      </c>
      <c r="P634" t="str">
        <f t="shared" si="54"/>
        <v>9_1979</v>
      </c>
    </row>
    <row r="635" spans="1:16">
      <c r="A635" s="35">
        <v>29123</v>
      </c>
      <c r="H635" s="43">
        <v>236.928</v>
      </c>
      <c r="I635" s="43">
        <v>238.12</v>
      </c>
      <c r="J635" s="37"/>
      <c r="K635" s="37"/>
      <c r="L635">
        <f t="shared" si="50"/>
        <v>9</v>
      </c>
      <c r="M635">
        <f t="shared" si="51"/>
        <v>1979</v>
      </c>
      <c r="N635">
        <f t="shared" si="52"/>
        <v>237.524</v>
      </c>
      <c r="O635" t="str">
        <f t="shared" si="53"/>
        <v/>
      </c>
      <c r="P635" t="str">
        <f t="shared" si="54"/>
        <v>9_1979</v>
      </c>
    </row>
    <row r="636" spans="1:16">
      <c r="A636" s="35">
        <v>29124</v>
      </c>
      <c r="H636" s="43">
        <v>237.22900000000001</v>
      </c>
      <c r="I636" s="43">
        <v>238.41900000000001</v>
      </c>
      <c r="J636" s="37"/>
      <c r="K636" s="37"/>
      <c r="L636">
        <f t="shared" si="50"/>
        <v>9</v>
      </c>
      <c r="M636">
        <f t="shared" si="51"/>
        <v>1979</v>
      </c>
      <c r="N636">
        <f t="shared" si="52"/>
        <v>237.82400000000001</v>
      </c>
      <c r="O636" t="str">
        <f t="shared" si="53"/>
        <v/>
      </c>
      <c r="P636" t="str">
        <f t="shared" si="54"/>
        <v>9_1979</v>
      </c>
    </row>
    <row r="637" spans="1:16">
      <c r="A637" s="35">
        <v>29125</v>
      </c>
      <c r="H637" s="44">
        <v>237.22900000000001</v>
      </c>
      <c r="I637" s="44">
        <v>238.42</v>
      </c>
      <c r="J637" s="37"/>
      <c r="K637" s="37"/>
      <c r="L637">
        <f t="shared" si="50"/>
        <v>9</v>
      </c>
      <c r="M637">
        <f t="shared" si="51"/>
        <v>1979</v>
      </c>
      <c r="N637">
        <f t="shared" si="52"/>
        <v>237.8245</v>
      </c>
      <c r="O637" t="str">
        <f t="shared" si="53"/>
        <v/>
      </c>
      <c r="P637" t="str">
        <f t="shared" si="54"/>
        <v>9_1979</v>
      </c>
    </row>
    <row r="638" spans="1:16">
      <c r="A638" s="35">
        <v>29126</v>
      </c>
      <c r="H638" s="44">
        <v>237.49799999999999</v>
      </c>
      <c r="I638" s="44">
        <v>238.68600000000001</v>
      </c>
      <c r="J638" s="37"/>
      <c r="K638" s="37"/>
      <c r="L638">
        <f t="shared" si="50"/>
        <v>9</v>
      </c>
      <c r="M638">
        <f t="shared" si="51"/>
        <v>1979</v>
      </c>
      <c r="N638">
        <f t="shared" si="52"/>
        <v>238.09199999999998</v>
      </c>
      <c r="O638" t="str">
        <f t="shared" si="53"/>
        <v/>
      </c>
      <c r="P638" t="str">
        <f t="shared" si="54"/>
        <v>9_1979</v>
      </c>
    </row>
    <row r="639" spans="1:16">
      <c r="A639" s="35">
        <v>29127</v>
      </c>
      <c r="H639" s="43"/>
      <c r="I639" s="43"/>
      <c r="J639" s="37"/>
      <c r="K639" s="37"/>
      <c r="L639">
        <f t="shared" si="50"/>
        <v>9</v>
      </c>
      <c r="M639">
        <f t="shared" si="51"/>
        <v>1979</v>
      </c>
      <c r="N639" t="str">
        <f t="shared" si="52"/>
        <v/>
      </c>
      <c r="O639" t="str">
        <f t="shared" si="53"/>
        <v/>
      </c>
      <c r="P639" t="str">
        <f t="shared" si="54"/>
        <v>9_1979</v>
      </c>
    </row>
    <row r="640" spans="1:16">
      <c r="A640" s="35">
        <v>29128</v>
      </c>
      <c r="H640" s="43"/>
      <c r="I640" s="43"/>
      <c r="J640" s="37"/>
      <c r="K640" s="37"/>
      <c r="L640">
        <f t="shared" si="50"/>
        <v>9</v>
      </c>
      <c r="M640">
        <f t="shared" si="51"/>
        <v>1979</v>
      </c>
      <c r="N640" t="str">
        <f t="shared" si="52"/>
        <v/>
      </c>
      <c r="O640" t="str">
        <f t="shared" si="53"/>
        <v/>
      </c>
      <c r="P640" t="str">
        <f t="shared" si="54"/>
        <v>9_1979</v>
      </c>
    </row>
    <row r="641" spans="1:16">
      <c r="A641" s="35">
        <v>29129</v>
      </c>
      <c r="H641" s="43">
        <v>237.5</v>
      </c>
      <c r="I641" s="43">
        <v>238.69</v>
      </c>
      <c r="J641" s="37"/>
      <c r="K641" s="37"/>
      <c r="L641">
        <f t="shared" si="50"/>
        <v>10</v>
      </c>
      <c r="M641">
        <f t="shared" si="51"/>
        <v>1979</v>
      </c>
      <c r="N641">
        <f t="shared" si="52"/>
        <v>238.095</v>
      </c>
      <c r="O641" t="str">
        <f t="shared" si="53"/>
        <v/>
      </c>
      <c r="P641" t="str">
        <f t="shared" si="54"/>
        <v>10_1979</v>
      </c>
    </row>
    <row r="642" spans="1:16">
      <c r="A642" s="35">
        <v>29130</v>
      </c>
      <c r="H642" s="43">
        <v>237.774</v>
      </c>
      <c r="I642" s="43">
        <v>238.96899999999999</v>
      </c>
      <c r="J642" s="37"/>
      <c r="K642" s="37"/>
      <c r="L642">
        <f t="shared" si="50"/>
        <v>10</v>
      </c>
      <c r="M642">
        <f t="shared" si="51"/>
        <v>1979</v>
      </c>
      <c r="N642">
        <f t="shared" si="52"/>
        <v>238.3715</v>
      </c>
      <c r="O642" t="str">
        <f t="shared" si="53"/>
        <v/>
      </c>
      <c r="P642" t="str">
        <f t="shared" si="54"/>
        <v>10_1979</v>
      </c>
    </row>
    <row r="643" spans="1:16">
      <c r="A643" s="35">
        <v>29131</v>
      </c>
      <c r="H643" s="43">
        <v>238.03800000000001</v>
      </c>
      <c r="I643" s="43">
        <v>239.22800000000001</v>
      </c>
      <c r="J643" s="37"/>
      <c r="K643" s="37"/>
      <c r="L643">
        <f t="shared" si="50"/>
        <v>10</v>
      </c>
      <c r="M643">
        <f t="shared" si="51"/>
        <v>1979</v>
      </c>
      <c r="N643">
        <f t="shared" si="52"/>
        <v>238.63300000000001</v>
      </c>
      <c r="O643" t="str">
        <f t="shared" si="53"/>
        <v/>
      </c>
      <c r="P643" t="str">
        <f t="shared" si="54"/>
        <v>10_1979</v>
      </c>
    </row>
    <row r="644" spans="1:16">
      <c r="A644" s="35">
        <v>29132</v>
      </c>
      <c r="H644" s="44">
        <v>238.316</v>
      </c>
      <c r="I644" s="44">
        <v>239.50800000000001</v>
      </c>
      <c r="J644" s="37"/>
      <c r="K644" s="37"/>
      <c r="L644">
        <f t="shared" ref="L644:L707" si="55">+MONTH(A644)</f>
        <v>10</v>
      </c>
      <c r="M644">
        <f t="shared" ref="M644:M707" si="56">+YEAR(A644)</f>
        <v>1979</v>
      </c>
      <c r="N644">
        <f t="shared" ref="N644:N707" si="57">+IF(H644="","",AVERAGE(H644:I644))</f>
        <v>238.91200000000001</v>
      </c>
      <c r="O644" t="str">
        <f t="shared" ref="O644:O707" si="58">+IF(J644="","",AVERAGE(J644:K644))</f>
        <v/>
      </c>
      <c r="P644" t="str">
        <f t="shared" ref="P644:P707" si="59">+L644&amp;"_"&amp;M644</f>
        <v>10_1979</v>
      </c>
    </row>
    <row r="645" spans="1:16">
      <c r="A645" s="35">
        <v>29133</v>
      </c>
      <c r="H645" s="44">
        <v>238.31700000000001</v>
      </c>
      <c r="I645" s="44">
        <v>239.50700000000001</v>
      </c>
      <c r="J645" s="37"/>
      <c r="K645" s="37"/>
      <c r="L645">
        <f t="shared" si="55"/>
        <v>10</v>
      </c>
      <c r="M645">
        <f t="shared" si="56"/>
        <v>1979</v>
      </c>
      <c r="N645">
        <f t="shared" si="57"/>
        <v>238.91200000000001</v>
      </c>
      <c r="O645" t="str">
        <f t="shared" si="58"/>
        <v/>
      </c>
      <c r="P645" t="str">
        <f t="shared" si="59"/>
        <v>10_1979</v>
      </c>
    </row>
    <row r="646" spans="1:16">
      <c r="A646" s="35">
        <v>29134</v>
      </c>
      <c r="H646" s="43"/>
      <c r="I646" s="43"/>
      <c r="J646" s="37"/>
      <c r="K646" s="37"/>
      <c r="L646">
        <f t="shared" si="55"/>
        <v>10</v>
      </c>
      <c r="M646">
        <f t="shared" si="56"/>
        <v>1979</v>
      </c>
      <c r="N646" t="str">
        <f t="shared" si="57"/>
        <v/>
      </c>
      <c r="O646" t="str">
        <f t="shared" si="58"/>
        <v/>
      </c>
      <c r="P646" t="str">
        <f t="shared" si="59"/>
        <v>10_1979</v>
      </c>
    </row>
    <row r="647" spans="1:16">
      <c r="A647" s="35">
        <v>29135</v>
      </c>
      <c r="H647" s="43"/>
      <c r="I647" s="43"/>
      <c r="J647" s="37"/>
      <c r="K647" s="37"/>
      <c r="L647">
        <f t="shared" si="55"/>
        <v>10</v>
      </c>
      <c r="M647">
        <f t="shared" si="56"/>
        <v>1979</v>
      </c>
      <c r="N647" t="str">
        <f t="shared" si="57"/>
        <v/>
      </c>
      <c r="O647" t="str">
        <f t="shared" si="58"/>
        <v/>
      </c>
      <c r="P647" t="str">
        <f t="shared" si="59"/>
        <v>10_1979</v>
      </c>
    </row>
    <row r="648" spans="1:16">
      <c r="A648" s="35">
        <v>29136</v>
      </c>
      <c r="H648" s="44"/>
      <c r="I648" s="44"/>
      <c r="J648" s="37"/>
      <c r="K648" s="37"/>
      <c r="L648">
        <f t="shared" si="55"/>
        <v>10</v>
      </c>
      <c r="M648">
        <f t="shared" si="56"/>
        <v>1979</v>
      </c>
      <c r="N648" t="str">
        <f t="shared" si="57"/>
        <v/>
      </c>
      <c r="O648" t="str">
        <f t="shared" si="58"/>
        <v/>
      </c>
      <c r="P648" t="str">
        <f t="shared" si="59"/>
        <v>10_1979</v>
      </c>
    </row>
    <row r="649" spans="1:16">
      <c r="A649" s="35">
        <v>29137</v>
      </c>
      <c r="H649" s="43"/>
      <c r="I649" s="43"/>
      <c r="J649" s="37"/>
      <c r="K649" s="37"/>
      <c r="L649">
        <f t="shared" si="55"/>
        <v>10</v>
      </c>
      <c r="M649">
        <f t="shared" si="56"/>
        <v>1979</v>
      </c>
      <c r="N649" t="str">
        <f t="shared" si="57"/>
        <v/>
      </c>
      <c r="O649" t="str">
        <f t="shared" si="58"/>
        <v/>
      </c>
      <c r="P649" t="str">
        <f t="shared" si="59"/>
        <v>10_1979</v>
      </c>
    </row>
    <row r="650" spans="1:16">
      <c r="A650" s="35">
        <v>29138</v>
      </c>
      <c r="H650" s="43">
        <v>238.57900000000001</v>
      </c>
      <c r="I650" s="43">
        <v>239.767</v>
      </c>
      <c r="J650" s="37"/>
      <c r="K650" s="37"/>
      <c r="L650">
        <f t="shared" si="55"/>
        <v>10</v>
      </c>
      <c r="M650">
        <f t="shared" si="56"/>
        <v>1979</v>
      </c>
      <c r="N650">
        <f t="shared" si="57"/>
        <v>239.173</v>
      </c>
      <c r="O650" t="str">
        <f t="shared" si="58"/>
        <v/>
      </c>
      <c r="P650" t="str">
        <f t="shared" si="59"/>
        <v>10_1979</v>
      </c>
    </row>
    <row r="651" spans="1:16">
      <c r="A651" s="35">
        <v>29139</v>
      </c>
      <c r="H651" s="44">
        <v>238.84399999999999</v>
      </c>
      <c r="I651" s="44">
        <v>240.04499999999999</v>
      </c>
      <c r="J651" s="37"/>
      <c r="K651" s="37"/>
      <c r="L651">
        <f t="shared" si="55"/>
        <v>10</v>
      </c>
      <c r="M651">
        <f t="shared" si="56"/>
        <v>1979</v>
      </c>
      <c r="N651">
        <f t="shared" si="57"/>
        <v>239.44450000000001</v>
      </c>
      <c r="O651" t="str">
        <f t="shared" si="58"/>
        <v/>
      </c>
      <c r="P651" t="str">
        <f t="shared" si="59"/>
        <v>10_1979</v>
      </c>
    </row>
    <row r="652" spans="1:16">
      <c r="A652" s="35">
        <v>29140</v>
      </c>
      <c r="H652" s="44">
        <v>239.11</v>
      </c>
      <c r="I652" s="44">
        <v>240.31800000000001</v>
      </c>
      <c r="J652" s="37"/>
      <c r="K652" s="37"/>
      <c r="L652">
        <f t="shared" si="55"/>
        <v>10</v>
      </c>
      <c r="M652">
        <f t="shared" si="56"/>
        <v>1979</v>
      </c>
      <c r="N652">
        <f t="shared" si="57"/>
        <v>239.714</v>
      </c>
      <c r="O652" t="str">
        <f t="shared" si="58"/>
        <v/>
      </c>
      <c r="P652" t="str">
        <f t="shared" si="59"/>
        <v>10_1979</v>
      </c>
    </row>
    <row r="653" spans="1:16">
      <c r="A653" s="35">
        <v>29141</v>
      </c>
      <c r="H653" s="43"/>
      <c r="I653" s="43"/>
      <c r="J653" s="37"/>
      <c r="K653" s="37"/>
      <c r="L653">
        <f t="shared" si="55"/>
        <v>10</v>
      </c>
      <c r="M653">
        <f t="shared" si="56"/>
        <v>1979</v>
      </c>
      <c r="N653" t="str">
        <f t="shared" si="57"/>
        <v/>
      </c>
      <c r="O653" t="str">
        <f t="shared" si="58"/>
        <v/>
      </c>
      <c r="P653" t="str">
        <f t="shared" si="59"/>
        <v>10_1979</v>
      </c>
    </row>
    <row r="654" spans="1:16">
      <c r="A654" s="35">
        <v>29142</v>
      </c>
      <c r="H654" s="43"/>
      <c r="I654" s="43"/>
      <c r="J654" s="37"/>
      <c r="K654" s="37"/>
      <c r="L654">
        <f t="shared" si="55"/>
        <v>10</v>
      </c>
      <c r="M654">
        <f t="shared" si="56"/>
        <v>1979</v>
      </c>
      <c r="N654" t="str">
        <f t="shared" si="57"/>
        <v/>
      </c>
      <c r="O654" t="str">
        <f t="shared" si="58"/>
        <v/>
      </c>
      <c r="P654" t="str">
        <f t="shared" si="59"/>
        <v>10_1979</v>
      </c>
    </row>
    <row r="655" spans="1:16">
      <c r="A655" s="35">
        <v>29143</v>
      </c>
      <c r="H655" s="43">
        <v>239.119</v>
      </c>
      <c r="I655" s="43">
        <v>240.32</v>
      </c>
      <c r="J655" s="37"/>
      <c r="K655" s="37"/>
      <c r="L655">
        <f t="shared" si="55"/>
        <v>10</v>
      </c>
      <c r="M655">
        <f t="shared" si="56"/>
        <v>1979</v>
      </c>
      <c r="N655">
        <f t="shared" si="57"/>
        <v>239.71949999999998</v>
      </c>
      <c r="O655" t="str">
        <f t="shared" si="58"/>
        <v/>
      </c>
      <c r="P655" t="str">
        <f t="shared" si="59"/>
        <v>10_1979</v>
      </c>
    </row>
    <row r="656" spans="1:16">
      <c r="A656" s="35">
        <v>29144</v>
      </c>
      <c r="H656" s="43">
        <v>239.393</v>
      </c>
      <c r="I656" s="43">
        <v>240.59299999999999</v>
      </c>
      <c r="J656" s="37"/>
      <c r="K656" s="37"/>
      <c r="L656">
        <f t="shared" si="55"/>
        <v>10</v>
      </c>
      <c r="M656">
        <f t="shared" si="56"/>
        <v>1979</v>
      </c>
      <c r="N656">
        <f t="shared" si="57"/>
        <v>239.99299999999999</v>
      </c>
      <c r="O656" t="str">
        <f t="shared" si="58"/>
        <v/>
      </c>
      <c r="P656" t="str">
        <f t="shared" si="59"/>
        <v>10_1979</v>
      </c>
    </row>
    <row r="657" spans="1:16">
      <c r="A657" s="35">
        <v>29145</v>
      </c>
      <c r="H657" s="43">
        <v>239.399</v>
      </c>
      <c r="I657" s="43">
        <v>240.59899999999999</v>
      </c>
      <c r="J657" s="37"/>
      <c r="K657" s="37"/>
      <c r="L657">
        <f t="shared" si="55"/>
        <v>10</v>
      </c>
      <c r="M657">
        <f t="shared" si="56"/>
        <v>1979</v>
      </c>
      <c r="N657">
        <f t="shared" si="57"/>
        <v>239.999</v>
      </c>
      <c r="O657" t="str">
        <f t="shared" si="58"/>
        <v/>
      </c>
      <c r="P657" t="str">
        <f t="shared" si="59"/>
        <v>10_1979</v>
      </c>
    </row>
    <row r="658" spans="1:16">
      <c r="A658" s="35">
        <v>29146</v>
      </c>
      <c r="H658" s="44">
        <v>239.679</v>
      </c>
      <c r="I658" s="44">
        <v>240.88</v>
      </c>
      <c r="J658" s="37"/>
      <c r="K658" s="37"/>
      <c r="L658">
        <f t="shared" si="55"/>
        <v>10</v>
      </c>
      <c r="M658">
        <f t="shared" si="56"/>
        <v>1979</v>
      </c>
      <c r="N658">
        <f t="shared" si="57"/>
        <v>240.27949999999998</v>
      </c>
      <c r="O658" t="str">
        <f t="shared" si="58"/>
        <v/>
      </c>
      <c r="P658" t="str">
        <f t="shared" si="59"/>
        <v>10_1979</v>
      </c>
    </row>
    <row r="659" spans="1:16">
      <c r="A659" s="35">
        <v>29147</v>
      </c>
      <c r="H659" s="44">
        <v>239.95500000000001</v>
      </c>
      <c r="I659" s="44">
        <v>241.15799999999999</v>
      </c>
      <c r="J659" s="37"/>
      <c r="K659" s="37"/>
      <c r="L659">
        <f t="shared" si="55"/>
        <v>10</v>
      </c>
      <c r="M659">
        <f t="shared" si="56"/>
        <v>1979</v>
      </c>
      <c r="N659">
        <f t="shared" si="57"/>
        <v>240.5565</v>
      </c>
      <c r="O659" t="str">
        <f t="shared" si="58"/>
        <v/>
      </c>
      <c r="P659" t="str">
        <f t="shared" si="59"/>
        <v>10_1979</v>
      </c>
    </row>
    <row r="660" spans="1:16">
      <c r="A660" s="35">
        <v>29148</v>
      </c>
      <c r="H660" s="43"/>
      <c r="I660" s="43"/>
      <c r="J660" s="37"/>
      <c r="K660" s="37"/>
      <c r="L660">
        <f t="shared" si="55"/>
        <v>10</v>
      </c>
      <c r="M660">
        <f t="shared" si="56"/>
        <v>1979</v>
      </c>
      <c r="N660" t="str">
        <f t="shared" si="57"/>
        <v/>
      </c>
      <c r="O660" t="str">
        <f t="shared" si="58"/>
        <v/>
      </c>
      <c r="P660" t="str">
        <f t="shared" si="59"/>
        <v>10_1979</v>
      </c>
    </row>
    <row r="661" spans="1:16">
      <c r="A661" s="35">
        <v>29149</v>
      </c>
      <c r="H661" s="43"/>
      <c r="I661" s="43"/>
      <c r="J661" s="37"/>
      <c r="K661" s="37"/>
      <c r="L661">
        <f t="shared" si="55"/>
        <v>10</v>
      </c>
      <c r="M661">
        <f t="shared" si="56"/>
        <v>1979</v>
      </c>
      <c r="N661" t="str">
        <f t="shared" si="57"/>
        <v/>
      </c>
      <c r="O661" t="str">
        <f t="shared" si="58"/>
        <v/>
      </c>
      <c r="P661" t="str">
        <f t="shared" si="59"/>
        <v>10_1979</v>
      </c>
    </row>
    <row r="662" spans="1:16">
      <c r="A662" s="35">
        <v>29150</v>
      </c>
      <c r="H662" s="43">
        <v>239.95599999999999</v>
      </c>
      <c r="I662" s="43">
        <v>241.16</v>
      </c>
      <c r="J662" s="37"/>
      <c r="K662" s="37"/>
      <c r="L662">
        <f t="shared" si="55"/>
        <v>10</v>
      </c>
      <c r="M662">
        <f t="shared" si="56"/>
        <v>1979</v>
      </c>
      <c r="N662">
        <f t="shared" si="57"/>
        <v>240.55799999999999</v>
      </c>
      <c r="O662" t="str">
        <f t="shared" si="58"/>
        <v/>
      </c>
      <c r="P662" t="str">
        <f t="shared" si="59"/>
        <v>10_1979</v>
      </c>
    </row>
    <row r="663" spans="1:16">
      <c r="A663" s="35">
        <v>29151</v>
      </c>
      <c r="H663" s="43">
        <v>240.22499999999999</v>
      </c>
      <c r="I663" s="43">
        <v>241.429</v>
      </c>
      <c r="J663" s="37"/>
      <c r="K663" s="37"/>
      <c r="L663">
        <f t="shared" si="55"/>
        <v>10</v>
      </c>
      <c r="M663">
        <f t="shared" si="56"/>
        <v>1979</v>
      </c>
      <c r="N663">
        <f t="shared" si="57"/>
        <v>240.827</v>
      </c>
      <c r="O663" t="str">
        <f t="shared" si="58"/>
        <v/>
      </c>
      <c r="P663" t="str">
        <f t="shared" si="59"/>
        <v>10_1979</v>
      </c>
    </row>
    <row r="664" spans="1:16">
      <c r="A664" s="35">
        <v>29152</v>
      </c>
      <c r="H664" s="43">
        <v>240.50899999999999</v>
      </c>
      <c r="I664" s="43">
        <v>241.714</v>
      </c>
      <c r="J664" s="37"/>
      <c r="K664" s="37"/>
      <c r="L664">
        <f t="shared" si="55"/>
        <v>10</v>
      </c>
      <c r="M664">
        <f t="shared" si="56"/>
        <v>1979</v>
      </c>
      <c r="N664">
        <f t="shared" si="57"/>
        <v>241.11149999999998</v>
      </c>
      <c r="O664" t="str">
        <f t="shared" si="58"/>
        <v/>
      </c>
      <c r="P664" t="str">
        <f t="shared" si="59"/>
        <v>10_1979</v>
      </c>
    </row>
    <row r="665" spans="1:16">
      <c r="A665" s="35">
        <v>29153</v>
      </c>
      <c r="H665" s="44">
        <v>240.51</v>
      </c>
      <c r="I665" s="44">
        <v>241.71</v>
      </c>
      <c r="J665" s="37"/>
      <c r="K665" s="37"/>
      <c r="L665">
        <f t="shared" si="55"/>
        <v>10</v>
      </c>
      <c r="M665">
        <f t="shared" si="56"/>
        <v>1979</v>
      </c>
      <c r="N665">
        <f t="shared" si="57"/>
        <v>241.11</v>
      </c>
      <c r="O665" t="str">
        <f t="shared" si="58"/>
        <v/>
      </c>
      <c r="P665" t="str">
        <f t="shared" si="59"/>
        <v>10_1979</v>
      </c>
    </row>
    <row r="666" spans="1:16">
      <c r="A666" s="35">
        <v>29154</v>
      </c>
      <c r="H666" s="44">
        <v>240.78100000000001</v>
      </c>
      <c r="I666" s="44">
        <v>241.99</v>
      </c>
      <c r="J666" s="37"/>
      <c r="K666" s="37"/>
      <c r="L666">
        <f t="shared" si="55"/>
        <v>10</v>
      </c>
      <c r="M666">
        <f t="shared" si="56"/>
        <v>1979</v>
      </c>
      <c r="N666">
        <f t="shared" si="57"/>
        <v>241.38550000000001</v>
      </c>
      <c r="O666" t="str">
        <f t="shared" si="58"/>
        <v/>
      </c>
      <c r="P666" t="str">
        <f t="shared" si="59"/>
        <v>10_1979</v>
      </c>
    </row>
    <row r="667" spans="1:16">
      <c r="A667" s="35">
        <v>29155</v>
      </c>
      <c r="H667" s="43"/>
      <c r="I667" s="43"/>
      <c r="J667" s="37"/>
      <c r="K667" s="37"/>
      <c r="L667">
        <f t="shared" si="55"/>
        <v>10</v>
      </c>
      <c r="M667">
        <f t="shared" si="56"/>
        <v>1979</v>
      </c>
      <c r="N667" t="str">
        <f t="shared" si="57"/>
        <v/>
      </c>
      <c r="O667" t="str">
        <f t="shared" si="58"/>
        <v/>
      </c>
      <c r="P667" t="str">
        <f t="shared" si="59"/>
        <v>10_1979</v>
      </c>
    </row>
    <row r="668" spans="1:16">
      <c r="A668" s="35">
        <v>29156</v>
      </c>
      <c r="H668" s="43"/>
      <c r="I668" s="43"/>
      <c r="J668" s="37"/>
      <c r="K668" s="37"/>
      <c r="L668">
        <f t="shared" si="55"/>
        <v>10</v>
      </c>
      <c r="M668">
        <f t="shared" si="56"/>
        <v>1979</v>
      </c>
      <c r="N668" t="str">
        <f t="shared" si="57"/>
        <v/>
      </c>
      <c r="O668" t="str">
        <f t="shared" si="58"/>
        <v/>
      </c>
      <c r="P668" t="str">
        <f t="shared" si="59"/>
        <v>10_1979</v>
      </c>
    </row>
    <row r="669" spans="1:16">
      <c r="A669" s="35">
        <v>29157</v>
      </c>
      <c r="H669" s="43">
        <v>240.78800000000001</v>
      </c>
      <c r="I669" s="43">
        <v>241.99</v>
      </c>
      <c r="J669" s="37"/>
      <c r="K669" s="37"/>
      <c r="L669">
        <f t="shared" si="55"/>
        <v>10</v>
      </c>
      <c r="M669">
        <f t="shared" si="56"/>
        <v>1979</v>
      </c>
      <c r="N669">
        <f t="shared" si="57"/>
        <v>241.38900000000001</v>
      </c>
      <c r="O669" t="str">
        <f t="shared" si="58"/>
        <v/>
      </c>
      <c r="P669" t="str">
        <f t="shared" si="59"/>
        <v>10_1979</v>
      </c>
    </row>
    <row r="670" spans="1:16">
      <c r="A670" s="35">
        <v>29158</v>
      </c>
      <c r="H670" s="43">
        <v>241.07499999999999</v>
      </c>
      <c r="I670" s="43">
        <v>242.28800000000001</v>
      </c>
      <c r="J670" s="37"/>
      <c r="K670" s="37"/>
      <c r="L670">
        <f t="shared" si="55"/>
        <v>10</v>
      </c>
      <c r="M670">
        <f t="shared" si="56"/>
        <v>1979</v>
      </c>
      <c r="N670">
        <f t="shared" si="57"/>
        <v>241.6815</v>
      </c>
      <c r="O670" t="str">
        <f t="shared" si="58"/>
        <v/>
      </c>
      <c r="P670" t="str">
        <f t="shared" si="59"/>
        <v>10_1979</v>
      </c>
    </row>
    <row r="671" spans="1:16">
      <c r="A671" s="35">
        <v>29159</v>
      </c>
      <c r="H671" s="43">
        <v>241.345</v>
      </c>
      <c r="I671" s="43">
        <v>242.559</v>
      </c>
      <c r="J671" s="37"/>
      <c r="K671" s="37"/>
      <c r="L671">
        <f t="shared" si="55"/>
        <v>10</v>
      </c>
      <c r="M671">
        <f t="shared" si="56"/>
        <v>1979</v>
      </c>
      <c r="N671">
        <f t="shared" si="57"/>
        <v>241.952</v>
      </c>
      <c r="O671" t="str">
        <f t="shared" si="58"/>
        <v/>
      </c>
      <c r="P671" t="str">
        <f t="shared" si="59"/>
        <v>10_1979</v>
      </c>
    </row>
    <row r="672" spans="1:16">
      <c r="A672" s="35">
        <v>29160</v>
      </c>
      <c r="H672" s="44"/>
      <c r="I672" s="44"/>
      <c r="J672" s="37"/>
      <c r="K672" s="37"/>
      <c r="L672">
        <f t="shared" si="55"/>
        <v>11</v>
      </c>
      <c r="M672">
        <f t="shared" si="56"/>
        <v>1979</v>
      </c>
      <c r="N672" t="str">
        <f t="shared" si="57"/>
        <v/>
      </c>
      <c r="O672" t="str">
        <f t="shared" si="58"/>
        <v/>
      </c>
      <c r="P672" t="str">
        <f t="shared" si="59"/>
        <v>11_1979</v>
      </c>
    </row>
    <row r="673" spans="1:16">
      <c r="A673" s="35">
        <v>29161</v>
      </c>
      <c r="H673" s="44">
        <v>241.607</v>
      </c>
      <c r="I673" s="44">
        <v>242.839</v>
      </c>
      <c r="J673" s="37"/>
      <c r="K673" s="37"/>
      <c r="L673">
        <f t="shared" si="55"/>
        <v>11</v>
      </c>
      <c r="M673">
        <f t="shared" si="56"/>
        <v>1979</v>
      </c>
      <c r="N673">
        <f t="shared" si="57"/>
        <v>242.22300000000001</v>
      </c>
      <c r="O673" t="str">
        <f t="shared" si="58"/>
        <v/>
      </c>
      <c r="P673" t="str">
        <f t="shared" si="59"/>
        <v>11_1979</v>
      </c>
    </row>
    <row r="674" spans="1:16">
      <c r="A674" s="35">
        <v>29162</v>
      </c>
      <c r="H674" s="43"/>
      <c r="I674" s="43"/>
      <c r="J674" s="37"/>
      <c r="K674" s="37"/>
      <c r="L674">
        <f t="shared" si="55"/>
        <v>11</v>
      </c>
      <c r="M674">
        <f t="shared" si="56"/>
        <v>1979</v>
      </c>
      <c r="N674" t="str">
        <f t="shared" si="57"/>
        <v/>
      </c>
      <c r="O674" t="str">
        <f t="shared" si="58"/>
        <v/>
      </c>
      <c r="P674" t="str">
        <f t="shared" si="59"/>
        <v>11_1979</v>
      </c>
    </row>
    <row r="675" spans="1:16">
      <c r="A675" s="35">
        <v>29163</v>
      </c>
      <c r="H675" s="44"/>
      <c r="I675" s="44"/>
      <c r="J675" s="37"/>
      <c r="K675" s="37"/>
      <c r="L675">
        <f t="shared" si="55"/>
        <v>11</v>
      </c>
      <c r="M675">
        <f t="shared" si="56"/>
        <v>1979</v>
      </c>
      <c r="N675" t="str">
        <f t="shared" si="57"/>
        <v/>
      </c>
      <c r="O675" t="str">
        <f t="shared" si="58"/>
        <v/>
      </c>
      <c r="P675" t="str">
        <f t="shared" si="59"/>
        <v>11_1979</v>
      </c>
    </row>
    <row r="676" spans="1:16">
      <c r="A676" s="35">
        <v>29164</v>
      </c>
      <c r="H676" s="43">
        <v>241.62799999999999</v>
      </c>
      <c r="I676" s="43">
        <v>242.84</v>
      </c>
      <c r="J676" s="37"/>
      <c r="K676" s="37"/>
      <c r="L676">
        <f t="shared" si="55"/>
        <v>11</v>
      </c>
      <c r="M676">
        <f t="shared" si="56"/>
        <v>1979</v>
      </c>
      <c r="N676">
        <f t="shared" si="57"/>
        <v>242.23399999999998</v>
      </c>
      <c r="O676" t="str">
        <f t="shared" si="58"/>
        <v/>
      </c>
      <c r="P676" t="str">
        <f t="shared" si="59"/>
        <v>11_1979</v>
      </c>
    </row>
    <row r="677" spans="1:16">
      <c r="A677" s="35">
        <v>29165</v>
      </c>
      <c r="H677" s="43">
        <v>241.88800000000001</v>
      </c>
      <c r="I677" s="43">
        <v>243.06299999999999</v>
      </c>
      <c r="J677" s="37"/>
      <c r="K677" s="37"/>
      <c r="L677">
        <f t="shared" si="55"/>
        <v>11</v>
      </c>
      <c r="M677">
        <f t="shared" si="56"/>
        <v>1979</v>
      </c>
      <c r="N677">
        <f t="shared" si="57"/>
        <v>242.47550000000001</v>
      </c>
      <c r="O677" t="str">
        <f t="shared" si="58"/>
        <v/>
      </c>
      <c r="P677" t="str">
        <f t="shared" si="59"/>
        <v>11_1979</v>
      </c>
    </row>
    <row r="678" spans="1:16">
      <c r="A678" s="35">
        <v>29166</v>
      </c>
      <c r="H678" s="43">
        <v>242.167</v>
      </c>
      <c r="I678" s="43">
        <v>243.37899999999999</v>
      </c>
      <c r="J678" s="37"/>
      <c r="K678" s="37"/>
      <c r="L678">
        <f t="shared" si="55"/>
        <v>11</v>
      </c>
      <c r="M678">
        <f t="shared" si="56"/>
        <v>1979</v>
      </c>
      <c r="N678">
        <f t="shared" si="57"/>
        <v>242.773</v>
      </c>
      <c r="O678" t="str">
        <f t="shared" si="58"/>
        <v/>
      </c>
      <c r="P678" t="str">
        <f t="shared" si="59"/>
        <v>11_1979</v>
      </c>
    </row>
    <row r="679" spans="1:16">
      <c r="A679" s="35">
        <v>29167</v>
      </c>
      <c r="H679" s="44">
        <v>242.423</v>
      </c>
      <c r="I679" s="44">
        <v>243.624</v>
      </c>
      <c r="J679" s="37"/>
      <c r="K679" s="37"/>
      <c r="L679">
        <f t="shared" si="55"/>
        <v>11</v>
      </c>
      <c r="M679">
        <f t="shared" si="56"/>
        <v>1979</v>
      </c>
      <c r="N679">
        <f t="shared" si="57"/>
        <v>243.02350000000001</v>
      </c>
      <c r="O679" t="str">
        <f t="shared" si="58"/>
        <v/>
      </c>
      <c r="P679" t="str">
        <f t="shared" si="59"/>
        <v>11_1979</v>
      </c>
    </row>
    <row r="680" spans="1:16">
      <c r="A680" s="35">
        <v>29168</v>
      </c>
      <c r="H680" s="44">
        <v>242.43</v>
      </c>
      <c r="I680" s="44">
        <v>243.64</v>
      </c>
      <c r="J680" s="37"/>
      <c r="K680" s="37"/>
      <c r="L680">
        <f t="shared" si="55"/>
        <v>11</v>
      </c>
      <c r="M680">
        <f t="shared" si="56"/>
        <v>1979</v>
      </c>
      <c r="N680">
        <f t="shared" si="57"/>
        <v>243.035</v>
      </c>
      <c r="O680" t="str">
        <f t="shared" si="58"/>
        <v/>
      </c>
      <c r="P680" t="str">
        <f t="shared" si="59"/>
        <v>11_1979</v>
      </c>
    </row>
    <row r="681" spans="1:16">
      <c r="A681" s="35">
        <v>29169</v>
      </c>
      <c r="H681" s="43"/>
      <c r="I681" s="43"/>
      <c r="J681" s="37"/>
      <c r="K681" s="37"/>
      <c r="L681">
        <f t="shared" si="55"/>
        <v>11</v>
      </c>
      <c r="M681">
        <f t="shared" si="56"/>
        <v>1979</v>
      </c>
      <c r="N681" t="str">
        <f t="shared" si="57"/>
        <v/>
      </c>
      <c r="O681" t="str">
        <f t="shared" si="58"/>
        <v/>
      </c>
      <c r="P681" t="str">
        <f t="shared" si="59"/>
        <v>11_1979</v>
      </c>
    </row>
    <row r="682" spans="1:16">
      <c r="A682" s="35">
        <v>29170</v>
      </c>
      <c r="H682" s="43"/>
      <c r="I682" s="43"/>
      <c r="J682" s="37"/>
      <c r="K682" s="37"/>
      <c r="L682">
        <f t="shared" si="55"/>
        <v>11</v>
      </c>
      <c r="M682">
        <f t="shared" si="56"/>
        <v>1979</v>
      </c>
      <c r="N682" t="str">
        <f t="shared" si="57"/>
        <v/>
      </c>
      <c r="O682" t="str">
        <f t="shared" si="58"/>
        <v/>
      </c>
      <c r="P682" t="str">
        <f t="shared" si="59"/>
        <v>11_1979</v>
      </c>
    </row>
    <row r="683" spans="1:16">
      <c r="A683" s="35">
        <v>29171</v>
      </c>
      <c r="H683" s="43">
        <v>242.69900000000001</v>
      </c>
      <c r="I683" s="43">
        <v>243.92</v>
      </c>
      <c r="J683" s="37"/>
      <c r="K683" s="37"/>
      <c r="L683">
        <f t="shared" si="55"/>
        <v>11</v>
      </c>
      <c r="M683">
        <f t="shared" si="56"/>
        <v>1979</v>
      </c>
      <c r="N683">
        <f t="shared" si="57"/>
        <v>243.30950000000001</v>
      </c>
      <c r="O683" t="str">
        <f t="shared" si="58"/>
        <v/>
      </c>
      <c r="P683" t="str">
        <f t="shared" si="59"/>
        <v>11_1979</v>
      </c>
    </row>
    <row r="684" spans="1:16">
      <c r="A684" s="35">
        <v>29172</v>
      </c>
      <c r="H684" s="43">
        <v>242.71199999999999</v>
      </c>
      <c r="I684" s="43">
        <v>243.92</v>
      </c>
      <c r="J684" s="37"/>
      <c r="K684" s="37"/>
      <c r="L684">
        <f t="shared" si="55"/>
        <v>11</v>
      </c>
      <c r="M684">
        <f t="shared" si="56"/>
        <v>1979</v>
      </c>
      <c r="N684">
        <f t="shared" si="57"/>
        <v>243.31599999999997</v>
      </c>
      <c r="O684" t="str">
        <f t="shared" si="58"/>
        <v/>
      </c>
      <c r="P684" t="str">
        <f t="shared" si="59"/>
        <v>11_1979</v>
      </c>
    </row>
    <row r="685" spans="1:16">
      <c r="A685" s="35">
        <v>29173</v>
      </c>
      <c r="H685" s="43">
        <v>242.96899999999999</v>
      </c>
      <c r="I685" s="43">
        <v>244.18</v>
      </c>
      <c r="J685" s="37"/>
      <c r="K685" s="37"/>
      <c r="L685">
        <f t="shared" si="55"/>
        <v>11</v>
      </c>
      <c r="M685">
        <f t="shared" si="56"/>
        <v>1979</v>
      </c>
      <c r="N685">
        <f t="shared" si="57"/>
        <v>243.5745</v>
      </c>
      <c r="O685" t="str">
        <f t="shared" si="58"/>
        <v/>
      </c>
      <c r="P685" t="str">
        <f t="shared" si="59"/>
        <v>11_1979</v>
      </c>
    </row>
    <row r="686" spans="1:16">
      <c r="A686" s="35">
        <v>29174</v>
      </c>
      <c r="H686" s="44">
        <v>242.97</v>
      </c>
      <c r="I686" s="44">
        <v>244.18</v>
      </c>
      <c r="J686" s="37"/>
      <c r="K686" s="37"/>
      <c r="L686">
        <f t="shared" si="55"/>
        <v>11</v>
      </c>
      <c r="M686">
        <f t="shared" si="56"/>
        <v>1979</v>
      </c>
      <c r="N686">
        <f t="shared" si="57"/>
        <v>243.57499999999999</v>
      </c>
      <c r="O686" t="str">
        <f t="shared" si="58"/>
        <v/>
      </c>
      <c r="P686" t="str">
        <f t="shared" si="59"/>
        <v>11_1979</v>
      </c>
    </row>
    <row r="687" spans="1:16">
      <c r="A687" s="35">
        <v>29175</v>
      </c>
      <c r="H687" s="44">
        <v>243.249</v>
      </c>
      <c r="I687" s="44">
        <v>244.46600000000001</v>
      </c>
      <c r="J687" s="37"/>
      <c r="K687" s="37"/>
      <c r="L687">
        <f t="shared" si="55"/>
        <v>11</v>
      </c>
      <c r="M687">
        <f t="shared" si="56"/>
        <v>1979</v>
      </c>
      <c r="N687">
        <f t="shared" si="57"/>
        <v>243.85750000000002</v>
      </c>
      <c r="O687" t="str">
        <f t="shared" si="58"/>
        <v/>
      </c>
      <c r="P687" t="str">
        <f t="shared" si="59"/>
        <v>11_1979</v>
      </c>
    </row>
    <row r="688" spans="1:16">
      <c r="A688" s="35">
        <v>29176</v>
      </c>
      <c r="H688" s="43"/>
      <c r="I688" s="43"/>
      <c r="J688" s="37"/>
      <c r="K688" s="37"/>
      <c r="L688">
        <f t="shared" si="55"/>
        <v>11</v>
      </c>
      <c r="M688">
        <f t="shared" si="56"/>
        <v>1979</v>
      </c>
      <c r="N688" t="str">
        <f t="shared" si="57"/>
        <v/>
      </c>
      <c r="O688" t="str">
        <f t="shared" si="58"/>
        <v/>
      </c>
      <c r="P688" t="str">
        <f t="shared" si="59"/>
        <v>11_1979</v>
      </c>
    </row>
    <row r="689" spans="1:16">
      <c r="A689" s="35">
        <v>29177</v>
      </c>
      <c r="H689" s="43"/>
      <c r="I689" s="43"/>
      <c r="J689" s="37"/>
      <c r="K689" s="37"/>
      <c r="L689">
        <f t="shared" si="55"/>
        <v>11</v>
      </c>
      <c r="M689">
        <f t="shared" si="56"/>
        <v>1979</v>
      </c>
      <c r="N689" t="str">
        <f t="shared" si="57"/>
        <v/>
      </c>
      <c r="O689" t="str">
        <f t="shared" si="58"/>
        <v/>
      </c>
      <c r="P689" t="str">
        <f t="shared" si="59"/>
        <v>11_1979</v>
      </c>
    </row>
    <row r="690" spans="1:16">
      <c r="A690" s="35">
        <v>29178</v>
      </c>
      <c r="H690" s="43">
        <v>243.25</v>
      </c>
      <c r="I690" s="43">
        <v>244.47</v>
      </c>
      <c r="J690" s="37"/>
      <c r="K690" s="37"/>
      <c r="L690">
        <f t="shared" si="55"/>
        <v>11</v>
      </c>
      <c r="M690">
        <f t="shared" si="56"/>
        <v>1979</v>
      </c>
      <c r="N690">
        <f t="shared" si="57"/>
        <v>243.86</v>
      </c>
      <c r="O690" t="str">
        <f t="shared" si="58"/>
        <v/>
      </c>
      <c r="P690" t="str">
        <f t="shared" si="59"/>
        <v>11_1979</v>
      </c>
    </row>
    <row r="691" spans="1:16">
      <c r="A691" s="35">
        <v>29179</v>
      </c>
      <c r="H691" s="43">
        <v>243.523</v>
      </c>
      <c r="I691" s="43">
        <v>244.738</v>
      </c>
      <c r="J691" s="37"/>
      <c r="K691" s="37"/>
      <c r="L691">
        <f t="shared" si="55"/>
        <v>11</v>
      </c>
      <c r="M691">
        <f t="shared" si="56"/>
        <v>1979</v>
      </c>
      <c r="N691">
        <f t="shared" si="57"/>
        <v>244.13049999999998</v>
      </c>
      <c r="O691" t="str">
        <f t="shared" si="58"/>
        <v/>
      </c>
      <c r="P691" t="str">
        <f t="shared" si="59"/>
        <v>11_1979</v>
      </c>
    </row>
    <row r="692" spans="1:16">
      <c r="A692" s="35">
        <v>29180</v>
      </c>
      <c r="H692" s="43">
        <v>243.79499999999999</v>
      </c>
      <c r="I692" s="43">
        <v>245.02799999999999</v>
      </c>
      <c r="J692" s="37"/>
      <c r="K692" s="37"/>
      <c r="L692">
        <f t="shared" si="55"/>
        <v>11</v>
      </c>
      <c r="M692">
        <f t="shared" si="56"/>
        <v>1979</v>
      </c>
      <c r="N692">
        <f t="shared" si="57"/>
        <v>244.41149999999999</v>
      </c>
      <c r="O692" t="str">
        <f t="shared" si="58"/>
        <v/>
      </c>
      <c r="P692" t="str">
        <f t="shared" si="59"/>
        <v>11_1979</v>
      </c>
    </row>
    <row r="693" spans="1:16">
      <c r="A693" s="35">
        <v>29181</v>
      </c>
      <c r="H693" s="44">
        <v>244.07900000000001</v>
      </c>
      <c r="I693" s="44">
        <v>245.297</v>
      </c>
      <c r="J693" s="37"/>
      <c r="K693" s="37"/>
      <c r="L693">
        <f t="shared" si="55"/>
        <v>11</v>
      </c>
      <c r="M693">
        <f t="shared" si="56"/>
        <v>1979</v>
      </c>
      <c r="N693">
        <f t="shared" si="57"/>
        <v>244.68799999999999</v>
      </c>
      <c r="O693" t="str">
        <f t="shared" si="58"/>
        <v/>
      </c>
      <c r="P693" t="str">
        <f t="shared" si="59"/>
        <v>11_1979</v>
      </c>
    </row>
    <row r="694" spans="1:16">
      <c r="A694" s="35">
        <v>29182</v>
      </c>
      <c r="H694" s="44">
        <v>244.07900000000001</v>
      </c>
      <c r="I694" s="44">
        <v>245.298</v>
      </c>
      <c r="J694" s="37"/>
      <c r="K694" s="37"/>
      <c r="L694">
        <f t="shared" si="55"/>
        <v>11</v>
      </c>
      <c r="M694">
        <f t="shared" si="56"/>
        <v>1979</v>
      </c>
      <c r="N694">
        <f t="shared" si="57"/>
        <v>244.6885</v>
      </c>
      <c r="O694" t="str">
        <f t="shared" si="58"/>
        <v/>
      </c>
      <c r="P694" t="str">
        <f t="shared" si="59"/>
        <v>11_1979</v>
      </c>
    </row>
    <row r="695" spans="1:16">
      <c r="A695" s="35">
        <v>29183</v>
      </c>
      <c r="H695" s="43"/>
      <c r="I695" s="43"/>
      <c r="J695" s="37"/>
      <c r="K695" s="37"/>
      <c r="L695">
        <f t="shared" si="55"/>
        <v>11</v>
      </c>
      <c r="M695">
        <f t="shared" si="56"/>
        <v>1979</v>
      </c>
      <c r="N695" t="str">
        <f t="shared" si="57"/>
        <v/>
      </c>
      <c r="O695" t="str">
        <f t="shared" si="58"/>
        <v/>
      </c>
      <c r="P695" t="str">
        <f t="shared" si="59"/>
        <v>11_1979</v>
      </c>
    </row>
    <row r="696" spans="1:16">
      <c r="A696" s="35">
        <v>29184</v>
      </c>
      <c r="H696" s="43"/>
      <c r="I696" s="43"/>
      <c r="J696" s="37"/>
      <c r="K696" s="37"/>
      <c r="L696">
        <f t="shared" si="55"/>
        <v>11</v>
      </c>
      <c r="M696">
        <f t="shared" si="56"/>
        <v>1979</v>
      </c>
      <c r="N696" t="str">
        <f t="shared" si="57"/>
        <v/>
      </c>
      <c r="O696" t="str">
        <f t="shared" si="58"/>
        <v/>
      </c>
      <c r="P696" t="str">
        <f t="shared" si="59"/>
        <v>11_1979</v>
      </c>
    </row>
    <row r="697" spans="1:16">
      <c r="A697" s="35">
        <v>29185</v>
      </c>
      <c r="H697" s="43">
        <v>244.35900000000001</v>
      </c>
      <c r="I697" s="43">
        <v>245.578</v>
      </c>
      <c r="J697" s="37"/>
      <c r="K697" s="37"/>
      <c r="L697">
        <f t="shared" si="55"/>
        <v>11</v>
      </c>
      <c r="M697">
        <f t="shared" si="56"/>
        <v>1979</v>
      </c>
      <c r="N697">
        <f t="shared" si="57"/>
        <v>244.96850000000001</v>
      </c>
      <c r="O697" t="str">
        <f t="shared" si="58"/>
        <v/>
      </c>
      <c r="P697" t="str">
        <f t="shared" si="59"/>
        <v>11_1979</v>
      </c>
    </row>
    <row r="698" spans="1:16">
      <c r="A698" s="35">
        <v>29186</v>
      </c>
      <c r="H698" s="43"/>
      <c r="I698" s="43"/>
      <c r="J698" s="37"/>
      <c r="K698" s="37"/>
      <c r="L698">
        <f t="shared" si="55"/>
        <v>11</v>
      </c>
      <c r="M698">
        <f t="shared" si="56"/>
        <v>1979</v>
      </c>
      <c r="N698" t="str">
        <f t="shared" si="57"/>
        <v/>
      </c>
      <c r="O698" t="str">
        <f t="shared" si="58"/>
        <v/>
      </c>
      <c r="P698" t="str">
        <f t="shared" si="59"/>
        <v>11_1979</v>
      </c>
    </row>
    <row r="699" spans="1:16">
      <c r="A699" s="35">
        <v>29187</v>
      </c>
      <c r="H699" s="43">
        <v>244.64</v>
      </c>
      <c r="I699" s="43">
        <v>245.858</v>
      </c>
      <c r="J699" s="37"/>
      <c r="K699" s="37"/>
      <c r="L699">
        <f t="shared" si="55"/>
        <v>11</v>
      </c>
      <c r="M699">
        <f t="shared" si="56"/>
        <v>1979</v>
      </c>
      <c r="N699">
        <f t="shared" si="57"/>
        <v>245.249</v>
      </c>
      <c r="O699" t="str">
        <f t="shared" si="58"/>
        <v/>
      </c>
      <c r="P699" t="str">
        <f t="shared" si="59"/>
        <v>11_1979</v>
      </c>
    </row>
    <row r="700" spans="1:16">
      <c r="A700" s="35">
        <v>29188</v>
      </c>
      <c r="H700" s="44">
        <v>244.92699999999999</v>
      </c>
      <c r="I700" s="44">
        <v>246.14599999999999</v>
      </c>
      <c r="J700" s="37"/>
      <c r="K700" s="37"/>
      <c r="L700">
        <f t="shared" si="55"/>
        <v>11</v>
      </c>
      <c r="M700">
        <f t="shared" si="56"/>
        <v>1979</v>
      </c>
      <c r="N700">
        <f t="shared" si="57"/>
        <v>245.53649999999999</v>
      </c>
      <c r="O700" t="str">
        <f t="shared" si="58"/>
        <v/>
      </c>
      <c r="P700" t="str">
        <f t="shared" si="59"/>
        <v>11_1979</v>
      </c>
    </row>
    <row r="701" spans="1:16">
      <c r="A701" s="35">
        <v>29189</v>
      </c>
      <c r="H701" s="44">
        <v>245.2</v>
      </c>
      <c r="I701" s="44">
        <v>246.428</v>
      </c>
      <c r="J701" s="37"/>
      <c r="K701" s="37"/>
      <c r="L701">
        <f t="shared" si="55"/>
        <v>11</v>
      </c>
      <c r="M701">
        <f t="shared" si="56"/>
        <v>1979</v>
      </c>
      <c r="N701">
        <f t="shared" si="57"/>
        <v>245.81399999999999</v>
      </c>
      <c r="O701" t="str">
        <f t="shared" si="58"/>
        <v/>
      </c>
      <c r="P701" t="str">
        <f t="shared" si="59"/>
        <v>11_1979</v>
      </c>
    </row>
    <row r="702" spans="1:16">
      <c r="A702" s="35">
        <v>29190</v>
      </c>
      <c r="H702" s="43"/>
      <c r="I702" s="43"/>
      <c r="J702" s="37"/>
      <c r="K702" s="37"/>
      <c r="L702">
        <f t="shared" si="55"/>
        <v>12</v>
      </c>
      <c r="M702">
        <f t="shared" si="56"/>
        <v>1979</v>
      </c>
      <c r="N702" t="str">
        <f t="shared" si="57"/>
        <v/>
      </c>
      <c r="O702" t="str">
        <f t="shared" si="58"/>
        <v/>
      </c>
      <c r="P702" t="str">
        <f t="shared" si="59"/>
        <v>12_1979</v>
      </c>
    </row>
    <row r="703" spans="1:16">
      <c r="A703" s="35">
        <v>29191</v>
      </c>
      <c r="H703" s="43"/>
      <c r="I703" s="43"/>
      <c r="J703" s="37"/>
      <c r="K703" s="37"/>
      <c r="L703">
        <f t="shared" si="55"/>
        <v>12</v>
      </c>
      <c r="M703">
        <f t="shared" si="56"/>
        <v>1979</v>
      </c>
      <c r="N703" t="str">
        <f t="shared" si="57"/>
        <v/>
      </c>
      <c r="O703" t="str">
        <f t="shared" si="58"/>
        <v/>
      </c>
      <c r="P703" t="str">
        <f t="shared" si="59"/>
        <v>12_1979</v>
      </c>
    </row>
    <row r="704" spans="1:16">
      <c r="A704" s="35">
        <v>29192</v>
      </c>
      <c r="H704" s="43">
        <v>245.47300000000001</v>
      </c>
      <c r="I704" s="43">
        <v>246.70400000000001</v>
      </c>
      <c r="J704" s="37"/>
      <c r="K704" s="37"/>
      <c r="L704">
        <f t="shared" si="55"/>
        <v>12</v>
      </c>
      <c r="M704">
        <f t="shared" si="56"/>
        <v>1979</v>
      </c>
      <c r="N704">
        <f t="shared" si="57"/>
        <v>246.08850000000001</v>
      </c>
      <c r="O704" t="str">
        <f t="shared" si="58"/>
        <v/>
      </c>
      <c r="P704" t="str">
        <f t="shared" si="59"/>
        <v>12_1979</v>
      </c>
    </row>
    <row r="705" spans="1:16">
      <c r="A705" s="35">
        <v>29193</v>
      </c>
      <c r="H705" s="43">
        <v>245.76499999999999</v>
      </c>
      <c r="I705" s="43">
        <v>247</v>
      </c>
      <c r="J705" s="37"/>
      <c r="K705" s="37"/>
      <c r="L705">
        <f t="shared" si="55"/>
        <v>12</v>
      </c>
      <c r="M705">
        <f t="shared" si="56"/>
        <v>1979</v>
      </c>
      <c r="N705">
        <f t="shared" si="57"/>
        <v>246.38249999999999</v>
      </c>
      <c r="O705" t="str">
        <f t="shared" si="58"/>
        <v/>
      </c>
      <c r="P705" t="str">
        <f t="shared" si="59"/>
        <v>12_1979</v>
      </c>
    </row>
    <row r="706" spans="1:16">
      <c r="A706" s="35">
        <v>29194</v>
      </c>
      <c r="H706" s="43">
        <v>246.05500000000001</v>
      </c>
      <c r="I706" s="43">
        <v>247.28399999999999</v>
      </c>
      <c r="J706" s="37"/>
      <c r="K706" s="37"/>
      <c r="L706">
        <f t="shared" si="55"/>
        <v>12</v>
      </c>
      <c r="M706">
        <f t="shared" si="56"/>
        <v>1979</v>
      </c>
      <c r="N706">
        <f t="shared" si="57"/>
        <v>246.6695</v>
      </c>
      <c r="O706" t="str">
        <f t="shared" si="58"/>
        <v/>
      </c>
      <c r="P706" t="str">
        <f t="shared" si="59"/>
        <v>12_1979</v>
      </c>
    </row>
    <row r="707" spans="1:16">
      <c r="A707" s="35">
        <v>29195</v>
      </c>
      <c r="H707" s="44">
        <v>246.05799999999999</v>
      </c>
      <c r="I707" s="44">
        <v>247.28800000000001</v>
      </c>
      <c r="J707" s="37"/>
      <c r="K707" s="37"/>
      <c r="L707">
        <f t="shared" si="55"/>
        <v>12</v>
      </c>
      <c r="M707">
        <f t="shared" si="56"/>
        <v>1979</v>
      </c>
      <c r="N707">
        <f t="shared" si="57"/>
        <v>246.673</v>
      </c>
      <c r="O707" t="str">
        <f t="shared" si="58"/>
        <v/>
      </c>
      <c r="P707" t="str">
        <f t="shared" si="59"/>
        <v>12_1979</v>
      </c>
    </row>
    <row r="708" spans="1:16">
      <c r="A708" s="35">
        <v>29196</v>
      </c>
      <c r="H708" s="44">
        <v>246.33500000000001</v>
      </c>
      <c r="I708" s="44">
        <v>247.559</v>
      </c>
      <c r="J708" s="37"/>
      <c r="K708" s="37"/>
      <c r="L708">
        <f t="shared" ref="L708:L771" si="60">+MONTH(A708)</f>
        <v>12</v>
      </c>
      <c r="M708">
        <f t="shared" ref="M708:M771" si="61">+YEAR(A708)</f>
        <v>1979</v>
      </c>
      <c r="N708">
        <f t="shared" ref="N708:N771" si="62">+IF(H708="","",AVERAGE(H708:I708))</f>
        <v>246.947</v>
      </c>
      <c r="O708" t="str">
        <f t="shared" ref="O708:O771" si="63">+IF(J708="","",AVERAGE(J708:K708))</f>
        <v/>
      </c>
      <c r="P708" t="str">
        <f t="shared" ref="P708:P771" si="64">+L708&amp;"_"&amp;M708</f>
        <v>12_1979</v>
      </c>
    </row>
    <row r="709" spans="1:16">
      <c r="A709" s="35">
        <v>29197</v>
      </c>
      <c r="H709" s="44"/>
      <c r="I709" s="44"/>
      <c r="J709" s="37"/>
      <c r="K709" s="37"/>
      <c r="L709">
        <f t="shared" si="60"/>
        <v>12</v>
      </c>
      <c r="M709">
        <f t="shared" si="61"/>
        <v>1979</v>
      </c>
      <c r="N709" t="str">
        <f t="shared" si="62"/>
        <v/>
      </c>
      <c r="O709" t="str">
        <f t="shared" si="63"/>
        <v/>
      </c>
      <c r="P709" t="str">
        <f t="shared" si="64"/>
        <v>12_1979</v>
      </c>
    </row>
    <row r="710" spans="1:16">
      <c r="A710" s="35">
        <v>29198</v>
      </c>
      <c r="H710" s="43"/>
      <c r="I710" s="43"/>
      <c r="J710" s="37"/>
      <c r="K710" s="37"/>
      <c r="L710">
        <f t="shared" si="60"/>
        <v>12</v>
      </c>
      <c r="M710">
        <f t="shared" si="61"/>
        <v>1979</v>
      </c>
      <c r="N710" t="str">
        <f t="shared" si="62"/>
        <v/>
      </c>
      <c r="O710" t="str">
        <f t="shared" si="63"/>
        <v/>
      </c>
      <c r="P710" t="str">
        <f t="shared" si="64"/>
        <v>12_1979</v>
      </c>
    </row>
    <row r="711" spans="1:16">
      <c r="A711" s="35">
        <v>29199</v>
      </c>
      <c r="H711" s="43">
        <v>246.60900000000001</v>
      </c>
      <c r="I711" s="43">
        <v>247.846</v>
      </c>
      <c r="J711" s="37"/>
      <c r="K711" s="37"/>
      <c r="L711">
        <f t="shared" si="60"/>
        <v>12</v>
      </c>
      <c r="M711">
        <f t="shared" si="61"/>
        <v>1979</v>
      </c>
      <c r="N711">
        <f t="shared" si="62"/>
        <v>247.22750000000002</v>
      </c>
      <c r="O711" t="str">
        <f t="shared" si="63"/>
        <v/>
      </c>
      <c r="P711" t="str">
        <f t="shared" si="64"/>
        <v>12_1979</v>
      </c>
    </row>
    <row r="712" spans="1:16">
      <c r="A712" s="35">
        <v>29200</v>
      </c>
      <c r="H712" s="43">
        <v>246.91</v>
      </c>
      <c r="I712" s="43">
        <v>248.13900000000001</v>
      </c>
      <c r="J712" s="37"/>
      <c r="K712" s="37"/>
      <c r="L712">
        <f t="shared" si="60"/>
        <v>12</v>
      </c>
      <c r="M712">
        <f t="shared" si="61"/>
        <v>1979</v>
      </c>
      <c r="N712">
        <f t="shared" si="62"/>
        <v>247.52449999999999</v>
      </c>
      <c r="O712" t="str">
        <f t="shared" si="63"/>
        <v/>
      </c>
      <c r="P712" t="str">
        <f t="shared" si="64"/>
        <v>12_1979</v>
      </c>
    </row>
    <row r="713" spans="1:16">
      <c r="A713" s="35">
        <v>29201</v>
      </c>
      <c r="H713" s="43">
        <v>246.90799999999999</v>
      </c>
      <c r="I713" s="43">
        <v>248.13800000000001</v>
      </c>
      <c r="J713" s="37"/>
      <c r="K713" s="37"/>
      <c r="L713">
        <f t="shared" si="60"/>
        <v>12</v>
      </c>
      <c r="M713">
        <f t="shared" si="61"/>
        <v>1979</v>
      </c>
      <c r="N713">
        <f t="shared" si="62"/>
        <v>247.523</v>
      </c>
      <c r="O713" t="str">
        <f t="shared" si="63"/>
        <v/>
      </c>
      <c r="P713" t="str">
        <f t="shared" si="64"/>
        <v>12_1979</v>
      </c>
    </row>
    <row r="714" spans="1:16">
      <c r="A714" s="35">
        <v>29202</v>
      </c>
      <c r="H714" s="44">
        <v>247.167</v>
      </c>
      <c r="I714" s="44">
        <v>248.429</v>
      </c>
      <c r="J714" s="37"/>
      <c r="K714" s="37"/>
      <c r="L714">
        <f t="shared" si="60"/>
        <v>12</v>
      </c>
      <c r="M714">
        <f t="shared" si="61"/>
        <v>1979</v>
      </c>
      <c r="N714">
        <f t="shared" si="62"/>
        <v>247.798</v>
      </c>
      <c r="O714" t="str">
        <f t="shared" si="63"/>
        <v/>
      </c>
      <c r="P714" t="str">
        <f t="shared" si="64"/>
        <v>12_1979</v>
      </c>
    </row>
    <row r="715" spans="1:16">
      <c r="A715" s="35">
        <v>29203</v>
      </c>
      <c r="H715" s="44">
        <v>247.49</v>
      </c>
      <c r="I715" s="44">
        <v>248.72800000000001</v>
      </c>
      <c r="J715" s="37"/>
      <c r="K715" s="37"/>
      <c r="L715">
        <f t="shared" si="60"/>
        <v>12</v>
      </c>
      <c r="M715">
        <f t="shared" si="61"/>
        <v>1979</v>
      </c>
      <c r="N715">
        <f t="shared" si="62"/>
        <v>248.10900000000001</v>
      </c>
      <c r="O715" t="str">
        <f t="shared" si="63"/>
        <v/>
      </c>
      <c r="P715" t="str">
        <f t="shared" si="64"/>
        <v>12_1979</v>
      </c>
    </row>
    <row r="716" spans="1:16">
      <c r="A716" s="35">
        <v>29204</v>
      </c>
      <c r="H716" s="43"/>
      <c r="I716" s="43"/>
      <c r="J716" s="37"/>
      <c r="K716" s="37"/>
      <c r="L716">
        <f t="shared" si="60"/>
        <v>12</v>
      </c>
      <c r="M716">
        <f t="shared" si="61"/>
        <v>1979</v>
      </c>
      <c r="N716" t="str">
        <f t="shared" si="62"/>
        <v/>
      </c>
      <c r="O716" t="str">
        <f t="shared" si="63"/>
        <v/>
      </c>
      <c r="P716" t="str">
        <f t="shared" si="64"/>
        <v>12_1979</v>
      </c>
    </row>
    <row r="717" spans="1:16">
      <c r="A717" s="35">
        <v>29205</v>
      </c>
      <c r="H717" s="43"/>
      <c r="I717" s="43"/>
      <c r="J717" s="37"/>
      <c r="K717" s="37"/>
      <c r="L717">
        <f t="shared" si="60"/>
        <v>12</v>
      </c>
      <c r="M717">
        <f t="shared" si="61"/>
        <v>1979</v>
      </c>
      <c r="N717" t="str">
        <f t="shared" si="62"/>
        <v/>
      </c>
      <c r="O717" t="str">
        <f t="shared" si="63"/>
        <v/>
      </c>
      <c r="P717" t="str">
        <f t="shared" si="64"/>
        <v>12_1979</v>
      </c>
    </row>
    <row r="718" spans="1:16">
      <c r="A718" s="35">
        <v>29206</v>
      </c>
      <c r="H718" s="43">
        <v>247.49</v>
      </c>
      <c r="I718" s="43">
        <v>248.72300000000001</v>
      </c>
      <c r="J718" s="37"/>
      <c r="K718" s="37"/>
      <c r="L718">
        <f t="shared" si="60"/>
        <v>12</v>
      </c>
      <c r="M718">
        <f t="shared" si="61"/>
        <v>1979</v>
      </c>
      <c r="N718">
        <f t="shared" si="62"/>
        <v>248.10650000000001</v>
      </c>
      <c r="O718" t="str">
        <f t="shared" si="63"/>
        <v/>
      </c>
      <c r="P718" t="str">
        <f t="shared" si="64"/>
        <v>12_1979</v>
      </c>
    </row>
    <row r="719" spans="1:16">
      <c r="A719" s="35">
        <v>29207</v>
      </c>
      <c r="H719" s="43">
        <v>247.779</v>
      </c>
      <c r="I719" s="43">
        <v>249.01599999999999</v>
      </c>
      <c r="J719" s="37"/>
      <c r="K719" s="37"/>
      <c r="L719">
        <f t="shared" si="60"/>
        <v>12</v>
      </c>
      <c r="M719">
        <f t="shared" si="61"/>
        <v>1979</v>
      </c>
      <c r="N719">
        <f t="shared" si="62"/>
        <v>248.39749999999998</v>
      </c>
      <c r="O719" t="str">
        <f t="shared" si="63"/>
        <v/>
      </c>
      <c r="P719" t="str">
        <f t="shared" si="64"/>
        <v>12_1979</v>
      </c>
    </row>
    <row r="720" spans="1:16">
      <c r="A720" s="35">
        <v>29208</v>
      </c>
      <c r="H720" s="43">
        <v>248.06700000000001</v>
      </c>
      <c r="I720" s="43">
        <v>249.292</v>
      </c>
      <c r="J720" s="37"/>
      <c r="K720" s="37"/>
      <c r="L720">
        <f t="shared" si="60"/>
        <v>12</v>
      </c>
      <c r="M720">
        <f t="shared" si="61"/>
        <v>1979</v>
      </c>
      <c r="N720">
        <f t="shared" si="62"/>
        <v>248.67950000000002</v>
      </c>
      <c r="O720" t="str">
        <f t="shared" si="63"/>
        <v/>
      </c>
      <c r="P720" t="str">
        <f t="shared" si="64"/>
        <v>12_1979</v>
      </c>
    </row>
    <row r="721" spans="1:16">
      <c r="A721" s="35">
        <v>29209</v>
      </c>
      <c r="H721" s="44">
        <v>248.35</v>
      </c>
      <c r="I721" s="44">
        <v>249.589</v>
      </c>
      <c r="J721" s="37"/>
      <c r="K721" s="37"/>
      <c r="L721">
        <f t="shared" si="60"/>
        <v>12</v>
      </c>
      <c r="M721">
        <f t="shared" si="61"/>
        <v>1979</v>
      </c>
      <c r="N721">
        <f t="shared" si="62"/>
        <v>248.96949999999998</v>
      </c>
      <c r="O721" t="str">
        <f t="shared" si="63"/>
        <v/>
      </c>
      <c r="P721" t="str">
        <f t="shared" si="64"/>
        <v>12_1979</v>
      </c>
    </row>
    <row r="722" spans="1:16">
      <c r="A722" s="35">
        <v>29210</v>
      </c>
      <c r="H722" s="44">
        <v>248.62200000000001</v>
      </c>
      <c r="I722" s="44">
        <v>249.87899999999999</v>
      </c>
      <c r="J722" s="37"/>
      <c r="K722" s="37"/>
      <c r="L722">
        <f t="shared" si="60"/>
        <v>12</v>
      </c>
      <c r="M722">
        <f t="shared" si="61"/>
        <v>1979</v>
      </c>
      <c r="N722">
        <f t="shared" si="62"/>
        <v>249.25049999999999</v>
      </c>
      <c r="O722" t="str">
        <f t="shared" si="63"/>
        <v/>
      </c>
      <c r="P722" t="str">
        <f t="shared" si="64"/>
        <v>12_1979</v>
      </c>
    </row>
    <row r="723" spans="1:16">
      <c r="A723" s="35">
        <v>29211</v>
      </c>
      <c r="H723" s="43"/>
      <c r="I723" s="43"/>
      <c r="J723" s="37"/>
      <c r="K723" s="37"/>
      <c r="L723">
        <f t="shared" si="60"/>
        <v>12</v>
      </c>
      <c r="M723">
        <f t="shared" si="61"/>
        <v>1979</v>
      </c>
      <c r="N723" t="str">
        <f t="shared" si="62"/>
        <v/>
      </c>
      <c r="O723" t="str">
        <f t="shared" si="63"/>
        <v/>
      </c>
      <c r="P723" t="str">
        <f t="shared" si="64"/>
        <v>12_1979</v>
      </c>
    </row>
    <row r="724" spans="1:16">
      <c r="A724" s="35">
        <v>29212</v>
      </c>
      <c r="H724" s="43"/>
      <c r="I724" s="43"/>
      <c r="J724" s="37"/>
      <c r="K724" s="37"/>
      <c r="L724">
        <f t="shared" si="60"/>
        <v>12</v>
      </c>
      <c r="M724">
        <f t="shared" si="61"/>
        <v>1979</v>
      </c>
      <c r="N724" t="str">
        <f t="shared" si="62"/>
        <v/>
      </c>
      <c r="O724" t="str">
        <f t="shared" si="63"/>
        <v/>
      </c>
      <c r="P724" t="str">
        <f t="shared" si="64"/>
        <v>12_1979</v>
      </c>
    </row>
    <row r="725" spans="1:16">
      <c r="A725" s="35">
        <v>29213</v>
      </c>
      <c r="H725" s="43">
        <v>248.92400000000001</v>
      </c>
      <c r="I725" s="43">
        <v>250.16900000000001</v>
      </c>
      <c r="J725" s="37"/>
      <c r="K725" s="37"/>
      <c r="L725">
        <f t="shared" si="60"/>
        <v>12</v>
      </c>
      <c r="M725">
        <f t="shared" si="61"/>
        <v>1979</v>
      </c>
      <c r="N725">
        <f t="shared" si="62"/>
        <v>249.54650000000001</v>
      </c>
      <c r="O725" t="str">
        <f t="shared" si="63"/>
        <v/>
      </c>
      <c r="P725" t="str">
        <f t="shared" si="64"/>
        <v>12_1979</v>
      </c>
    </row>
    <row r="726" spans="1:16">
      <c r="A726" s="35">
        <v>29214</v>
      </c>
      <c r="H726" s="44"/>
      <c r="I726" s="44"/>
      <c r="J726" s="37"/>
      <c r="K726" s="37"/>
      <c r="L726">
        <f t="shared" si="60"/>
        <v>12</v>
      </c>
      <c r="M726">
        <f t="shared" si="61"/>
        <v>1979</v>
      </c>
      <c r="N726" t="str">
        <f t="shared" si="62"/>
        <v/>
      </c>
      <c r="O726" t="str">
        <f t="shared" si="63"/>
        <v/>
      </c>
      <c r="P726" t="str">
        <f t="shared" si="64"/>
        <v>12_1979</v>
      </c>
    </row>
    <row r="727" spans="1:16">
      <c r="A727" s="35">
        <v>29215</v>
      </c>
      <c r="H727" s="43">
        <v>249.21600000000001</v>
      </c>
      <c r="I727" s="43">
        <v>250.46600000000001</v>
      </c>
      <c r="J727" s="37"/>
      <c r="K727" s="37"/>
      <c r="L727">
        <f t="shared" si="60"/>
        <v>12</v>
      </c>
      <c r="M727">
        <f t="shared" si="61"/>
        <v>1979</v>
      </c>
      <c r="N727">
        <f t="shared" si="62"/>
        <v>249.84100000000001</v>
      </c>
      <c r="O727" t="str">
        <f t="shared" si="63"/>
        <v/>
      </c>
      <c r="P727" t="str">
        <f t="shared" si="64"/>
        <v>12_1979</v>
      </c>
    </row>
    <row r="728" spans="1:16">
      <c r="A728" s="35">
        <v>29216</v>
      </c>
      <c r="H728" s="44">
        <v>249.489</v>
      </c>
      <c r="I728" s="44">
        <v>250.75</v>
      </c>
      <c r="J728" s="37"/>
      <c r="K728" s="37"/>
      <c r="L728">
        <f t="shared" si="60"/>
        <v>12</v>
      </c>
      <c r="M728">
        <f t="shared" si="61"/>
        <v>1979</v>
      </c>
      <c r="N728">
        <f t="shared" si="62"/>
        <v>250.11950000000002</v>
      </c>
      <c r="O728" t="str">
        <f t="shared" si="63"/>
        <v/>
      </c>
      <c r="P728" t="str">
        <f t="shared" si="64"/>
        <v>12_1979</v>
      </c>
    </row>
    <row r="729" spans="1:16">
      <c r="A729" s="35">
        <v>29217</v>
      </c>
      <c r="H729" s="44">
        <v>249.5</v>
      </c>
      <c r="I729" s="44">
        <v>250.74700000000001</v>
      </c>
      <c r="J729" s="37"/>
      <c r="K729" s="37"/>
      <c r="L729">
        <f t="shared" si="60"/>
        <v>12</v>
      </c>
      <c r="M729">
        <f t="shared" si="61"/>
        <v>1979</v>
      </c>
      <c r="N729">
        <f t="shared" si="62"/>
        <v>250.12350000000001</v>
      </c>
      <c r="O729" t="str">
        <f t="shared" si="63"/>
        <v/>
      </c>
      <c r="P729" t="str">
        <f t="shared" si="64"/>
        <v>12_1979</v>
      </c>
    </row>
    <row r="730" spans="1:16">
      <c r="A730" s="35">
        <v>29218</v>
      </c>
      <c r="H730" s="43"/>
      <c r="I730" s="43"/>
      <c r="J730" s="37"/>
      <c r="K730" s="37"/>
      <c r="L730">
        <f t="shared" si="60"/>
        <v>12</v>
      </c>
      <c r="M730">
        <f t="shared" si="61"/>
        <v>1979</v>
      </c>
      <c r="N730" t="str">
        <f t="shared" si="62"/>
        <v/>
      </c>
      <c r="O730" t="str">
        <f t="shared" si="63"/>
        <v/>
      </c>
      <c r="P730" t="str">
        <f t="shared" si="64"/>
        <v>12_1979</v>
      </c>
    </row>
    <row r="731" spans="1:16">
      <c r="A731" s="35">
        <v>29219</v>
      </c>
      <c r="H731" s="43"/>
      <c r="I731" s="43"/>
      <c r="J731" s="37"/>
      <c r="K731" s="37"/>
      <c r="L731">
        <f t="shared" si="60"/>
        <v>12</v>
      </c>
      <c r="M731">
        <f t="shared" si="61"/>
        <v>1979</v>
      </c>
      <c r="N731" t="str">
        <f t="shared" si="62"/>
        <v/>
      </c>
      <c r="O731" t="str">
        <f t="shared" si="63"/>
        <v/>
      </c>
      <c r="P731" t="str">
        <f t="shared" si="64"/>
        <v>12_1979</v>
      </c>
    </row>
    <row r="732" spans="1:16">
      <c r="A732" s="35">
        <v>29220</v>
      </c>
      <c r="H732" s="44"/>
      <c r="I732" s="44"/>
      <c r="J732" s="37"/>
      <c r="K732" s="37"/>
      <c r="L732">
        <f t="shared" si="60"/>
        <v>12</v>
      </c>
      <c r="M732">
        <f t="shared" si="61"/>
        <v>1979</v>
      </c>
      <c r="N732" t="str">
        <f t="shared" si="62"/>
        <v/>
      </c>
      <c r="O732" t="str">
        <f t="shared" si="63"/>
        <v/>
      </c>
      <c r="P732" t="str">
        <f t="shared" si="64"/>
        <v>12_1979</v>
      </c>
    </row>
    <row r="733" spans="1:16">
      <c r="A733" s="35">
        <v>29221</v>
      </c>
      <c r="H733" s="42">
        <v>249.804</v>
      </c>
      <c r="I733" s="42">
        <v>251.07</v>
      </c>
      <c r="J733" s="37"/>
      <c r="K733" s="37"/>
      <c r="L733">
        <f t="shared" si="60"/>
        <v>1</v>
      </c>
      <c r="M733">
        <f t="shared" si="61"/>
        <v>1980</v>
      </c>
      <c r="N733">
        <f t="shared" si="62"/>
        <v>250.43700000000001</v>
      </c>
      <c r="O733" t="str">
        <f t="shared" si="63"/>
        <v/>
      </c>
      <c r="P733" t="str">
        <f t="shared" si="64"/>
        <v>1_1980</v>
      </c>
    </row>
    <row r="734" spans="1:16">
      <c r="A734" s="35">
        <v>29222</v>
      </c>
      <c r="H734" s="42">
        <v>250.15600000000001</v>
      </c>
      <c r="I734" s="42">
        <v>251.40899999999999</v>
      </c>
      <c r="J734" s="37"/>
      <c r="K734" s="37"/>
      <c r="L734">
        <f t="shared" si="60"/>
        <v>1</v>
      </c>
      <c r="M734">
        <f t="shared" si="61"/>
        <v>1980</v>
      </c>
      <c r="N734">
        <f t="shared" si="62"/>
        <v>250.7825</v>
      </c>
      <c r="O734" t="str">
        <f t="shared" si="63"/>
        <v/>
      </c>
      <c r="P734" t="str">
        <f t="shared" si="64"/>
        <v>1_1980</v>
      </c>
    </row>
    <row r="735" spans="1:16">
      <c r="A735" s="35">
        <v>29223</v>
      </c>
      <c r="H735" s="42">
        <v>250.15899999999999</v>
      </c>
      <c r="I735" s="42">
        <v>251.41</v>
      </c>
      <c r="J735" s="37"/>
      <c r="K735" s="37"/>
      <c r="L735">
        <f t="shared" si="60"/>
        <v>1</v>
      </c>
      <c r="M735">
        <f t="shared" si="61"/>
        <v>1980</v>
      </c>
      <c r="N735">
        <f t="shared" si="62"/>
        <v>250.78449999999998</v>
      </c>
      <c r="O735" t="str">
        <f t="shared" si="63"/>
        <v/>
      </c>
      <c r="P735" t="str">
        <f t="shared" si="64"/>
        <v>1_1980</v>
      </c>
    </row>
    <row r="736" spans="1:16">
      <c r="A736" s="35">
        <v>29224</v>
      </c>
      <c r="H736" s="48"/>
      <c r="I736" s="48"/>
      <c r="J736" s="37"/>
      <c r="K736" s="37"/>
      <c r="L736">
        <f t="shared" si="60"/>
        <v>1</v>
      </c>
      <c r="M736">
        <f t="shared" si="61"/>
        <v>1980</v>
      </c>
      <c r="N736" t="str">
        <f t="shared" si="62"/>
        <v/>
      </c>
      <c r="O736" t="str">
        <f t="shared" si="63"/>
        <v/>
      </c>
      <c r="P736" t="str">
        <f t="shared" si="64"/>
        <v>1_1980</v>
      </c>
    </row>
    <row r="737" spans="1:16">
      <c r="A737" s="35">
        <v>29225</v>
      </c>
      <c r="H737" s="48"/>
      <c r="I737" s="48"/>
      <c r="J737" s="37"/>
      <c r="K737" s="37"/>
      <c r="L737">
        <f t="shared" si="60"/>
        <v>1</v>
      </c>
      <c r="M737">
        <f t="shared" si="61"/>
        <v>1980</v>
      </c>
      <c r="N737" t="str">
        <f t="shared" si="62"/>
        <v/>
      </c>
      <c r="O737" t="str">
        <f t="shared" si="63"/>
        <v/>
      </c>
      <c r="P737" t="str">
        <f t="shared" si="64"/>
        <v>1_1980</v>
      </c>
    </row>
    <row r="738" spans="1:16">
      <c r="A738" s="35">
        <v>29226</v>
      </c>
      <c r="H738" s="48"/>
      <c r="I738" s="48"/>
      <c r="J738" s="37"/>
      <c r="K738" s="37"/>
      <c r="L738">
        <f t="shared" si="60"/>
        <v>1</v>
      </c>
      <c r="M738">
        <f t="shared" si="61"/>
        <v>1980</v>
      </c>
      <c r="N738" t="str">
        <f t="shared" si="62"/>
        <v/>
      </c>
      <c r="O738" t="str">
        <f t="shared" si="63"/>
        <v/>
      </c>
      <c r="P738" t="str">
        <f t="shared" si="64"/>
        <v>1_1980</v>
      </c>
    </row>
    <row r="739" spans="1:16">
      <c r="A739" s="35">
        <v>29227</v>
      </c>
      <c r="H739" s="42">
        <v>250.46899999999999</v>
      </c>
      <c r="I739" s="42">
        <v>251.75</v>
      </c>
      <c r="J739" s="37"/>
      <c r="K739" s="37"/>
      <c r="L739">
        <f t="shared" si="60"/>
        <v>1</v>
      </c>
      <c r="M739">
        <f t="shared" si="61"/>
        <v>1980</v>
      </c>
      <c r="N739">
        <f t="shared" si="62"/>
        <v>251.1095</v>
      </c>
      <c r="O739" t="str">
        <f t="shared" si="63"/>
        <v/>
      </c>
      <c r="P739" t="str">
        <f t="shared" si="64"/>
        <v>1_1980</v>
      </c>
    </row>
    <row r="740" spans="1:16">
      <c r="A740" s="35">
        <v>29228</v>
      </c>
      <c r="H740" s="42">
        <v>250.803</v>
      </c>
      <c r="I740" s="42">
        <v>252.06800000000001</v>
      </c>
      <c r="J740" s="37"/>
      <c r="K740" s="37"/>
      <c r="L740">
        <f t="shared" si="60"/>
        <v>1</v>
      </c>
      <c r="M740">
        <f t="shared" si="61"/>
        <v>1980</v>
      </c>
      <c r="N740">
        <f t="shared" si="62"/>
        <v>251.43549999999999</v>
      </c>
      <c r="O740" t="str">
        <f t="shared" si="63"/>
        <v/>
      </c>
      <c r="P740" t="str">
        <f t="shared" si="64"/>
        <v>1_1980</v>
      </c>
    </row>
    <row r="741" spans="1:16">
      <c r="A741" s="35">
        <v>29229</v>
      </c>
      <c r="H741" s="42">
        <v>250.81899999999999</v>
      </c>
      <c r="I741" s="42">
        <v>252.077</v>
      </c>
      <c r="J741" s="37"/>
      <c r="K741" s="37"/>
      <c r="L741">
        <f t="shared" si="60"/>
        <v>1</v>
      </c>
      <c r="M741">
        <f t="shared" si="61"/>
        <v>1980</v>
      </c>
      <c r="N741">
        <f t="shared" si="62"/>
        <v>251.44799999999998</v>
      </c>
      <c r="O741" t="str">
        <f t="shared" si="63"/>
        <v/>
      </c>
      <c r="P741" t="str">
        <f t="shared" si="64"/>
        <v>1_1980</v>
      </c>
    </row>
    <row r="742" spans="1:16">
      <c r="A742" s="35">
        <v>29230</v>
      </c>
      <c r="H742" s="42">
        <v>251.13499999999999</v>
      </c>
      <c r="I742" s="42">
        <v>252.4</v>
      </c>
      <c r="J742" s="37"/>
      <c r="K742" s="37"/>
      <c r="L742">
        <f t="shared" si="60"/>
        <v>1</v>
      </c>
      <c r="M742">
        <f t="shared" si="61"/>
        <v>1980</v>
      </c>
      <c r="N742">
        <f t="shared" si="62"/>
        <v>251.76749999999998</v>
      </c>
      <c r="O742" t="str">
        <f t="shared" si="63"/>
        <v/>
      </c>
      <c r="P742" t="str">
        <f t="shared" si="64"/>
        <v>1_1980</v>
      </c>
    </row>
    <row r="743" spans="1:16">
      <c r="A743" s="35">
        <v>29231</v>
      </c>
      <c r="H743" s="42">
        <v>251.46299999999999</v>
      </c>
      <c r="I743" s="42">
        <v>252.72399999999999</v>
      </c>
      <c r="J743" s="37"/>
      <c r="K743" s="37"/>
      <c r="L743">
        <f t="shared" si="60"/>
        <v>1</v>
      </c>
      <c r="M743">
        <f t="shared" si="61"/>
        <v>1980</v>
      </c>
      <c r="N743">
        <f t="shared" si="62"/>
        <v>252.09350000000001</v>
      </c>
      <c r="O743" t="str">
        <f t="shared" si="63"/>
        <v/>
      </c>
      <c r="P743" t="str">
        <f t="shared" si="64"/>
        <v>1_1980</v>
      </c>
    </row>
    <row r="744" spans="1:16">
      <c r="A744" s="35">
        <v>29232</v>
      </c>
      <c r="H744" s="48"/>
      <c r="I744" s="48"/>
      <c r="J744" s="37"/>
      <c r="K744" s="37"/>
      <c r="L744">
        <f t="shared" si="60"/>
        <v>1</v>
      </c>
      <c r="M744">
        <f t="shared" si="61"/>
        <v>1980</v>
      </c>
      <c r="N744" t="str">
        <f t="shared" si="62"/>
        <v/>
      </c>
      <c r="O744" t="str">
        <f t="shared" si="63"/>
        <v/>
      </c>
      <c r="P744" t="str">
        <f t="shared" si="64"/>
        <v>1_1980</v>
      </c>
    </row>
    <row r="745" spans="1:16">
      <c r="A745" s="35">
        <v>29233</v>
      </c>
      <c r="H745" s="48"/>
      <c r="I745" s="48"/>
      <c r="J745" s="37"/>
      <c r="K745" s="37"/>
      <c r="L745">
        <f t="shared" si="60"/>
        <v>1</v>
      </c>
      <c r="M745">
        <f t="shared" si="61"/>
        <v>1980</v>
      </c>
      <c r="N745" t="str">
        <f t="shared" si="62"/>
        <v/>
      </c>
      <c r="O745" t="str">
        <f t="shared" si="63"/>
        <v/>
      </c>
      <c r="P745" t="str">
        <f t="shared" si="64"/>
        <v>1_1980</v>
      </c>
    </row>
    <row r="746" spans="1:16">
      <c r="A746" s="35">
        <v>29234</v>
      </c>
      <c r="H746" s="42">
        <v>251.47</v>
      </c>
      <c r="I746" s="42">
        <v>252.73</v>
      </c>
      <c r="J746" s="37"/>
      <c r="K746" s="37"/>
      <c r="L746">
        <f t="shared" si="60"/>
        <v>1</v>
      </c>
      <c r="M746">
        <f t="shared" si="61"/>
        <v>1980</v>
      </c>
      <c r="N746">
        <f t="shared" si="62"/>
        <v>252.1</v>
      </c>
      <c r="O746" t="str">
        <f t="shared" si="63"/>
        <v/>
      </c>
      <c r="P746" t="str">
        <f t="shared" si="64"/>
        <v>1_1980</v>
      </c>
    </row>
    <row r="747" spans="1:16">
      <c r="A747" s="35">
        <v>29235</v>
      </c>
      <c r="H747" s="42">
        <v>251.809</v>
      </c>
      <c r="I747" s="42">
        <v>253.06</v>
      </c>
      <c r="J747" s="37"/>
      <c r="K747" s="37"/>
      <c r="L747">
        <f t="shared" si="60"/>
        <v>1</v>
      </c>
      <c r="M747">
        <f t="shared" si="61"/>
        <v>1980</v>
      </c>
      <c r="N747">
        <f t="shared" si="62"/>
        <v>252.43450000000001</v>
      </c>
      <c r="O747" t="str">
        <f t="shared" si="63"/>
        <v/>
      </c>
      <c r="P747" t="str">
        <f t="shared" si="64"/>
        <v>1_1980</v>
      </c>
    </row>
    <row r="748" spans="1:16">
      <c r="A748" s="35">
        <v>29236</v>
      </c>
      <c r="H748" s="42">
        <v>252.13399999999999</v>
      </c>
      <c r="I748" s="42">
        <v>253.399</v>
      </c>
      <c r="J748" s="37"/>
      <c r="K748" s="37"/>
      <c r="L748">
        <f t="shared" si="60"/>
        <v>1</v>
      </c>
      <c r="M748">
        <f t="shared" si="61"/>
        <v>1980</v>
      </c>
      <c r="N748">
        <f t="shared" si="62"/>
        <v>252.76650000000001</v>
      </c>
      <c r="O748" t="str">
        <f t="shared" si="63"/>
        <v/>
      </c>
      <c r="P748" t="str">
        <f t="shared" si="64"/>
        <v>1_1980</v>
      </c>
    </row>
    <row r="749" spans="1:16">
      <c r="A749" s="35">
        <v>29237</v>
      </c>
      <c r="H749" s="42">
        <v>252.476</v>
      </c>
      <c r="I749" s="42">
        <v>253.739</v>
      </c>
      <c r="J749" s="37"/>
      <c r="K749" s="37"/>
      <c r="L749">
        <f t="shared" si="60"/>
        <v>1</v>
      </c>
      <c r="M749">
        <f t="shared" si="61"/>
        <v>1980</v>
      </c>
      <c r="N749">
        <f t="shared" si="62"/>
        <v>253.10750000000002</v>
      </c>
      <c r="O749" t="str">
        <f t="shared" si="63"/>
        <v/>
      </c>
      <c r="P749" t="str">
        <f t="shared" si="64"/>
        <v>1_1980</v>
      </c>
    </row>
    <row r="750" spans="1:16">
      <c r="A750" s="35">
        <v>29238</v>
      </c>
      <c r="H750" s="42">
        <v>252.48</v>
      </c>
      <c r="I750" s="42">
        <v>253.74</v>
      </c>
      <c r="J750" s="37"/>
      <c r="K750" s="37"/>
      <c r="L750">
        <f t="shared" si="60"/>
        <v>1</v>
      </c>
      <c r="M750">
        <f t="shared" si="61"/>
        <v>1980</v>
      </c>
      <c r="N750">
        <f t="shared" si="62"/>
        <v>253.11</v>
      </c>
      <c r="O750" t="str">
        <f t="shared" si="63"/>
        <v/>
      </c>
      <c r="P750" t="str">
        <f t="shared" si="64"/>
        <v>1_1980</v>
      </c>
    </row>
    <row r="751" spans="1:16">
      <c r="A751" s="35">
        <v>29239</v>
      </c>
      <c r="H751" s="48"/>
      <c r="I751" s="48"/>
      <c r="J751" s="37"/>
      <c r="K751" s="37"/>
      <c r="L751">
        <f t="shared" si="60"/>
        <v>1</v>
      </c>
      <c r="M751">
        <f t="shared" si="61"/>
        <v>1980</v>
      </c>
      <c r="N751" t="str">
        <f t="shared" si="62"/>
        <v/>
      </c>
      <c r="O751" t="str">
        <f t="shared" si="63"/>
        <v/>
      </c>
      <c r="P751" t="str">
        <f t="shared" si="64"/>
        <v>1_1980</v>
      </c>
    </row>
    <row r="752" spans="1:16">
      <c r="A752" s="35">
        <v>29240</v>
      </c>
      <c r="H752" s="48"/>
      <c r="I752" s="48"/>
      <c r="J752" s="37"/>
      <c r="K752" s="37"/>
      <c r="L752">
        <f t="shared" si="60"/>
        <v>1</v>
      </c>
      <c r="M752">
        <f t="shared" si="61"/>
        <v>1980</v>
      </c>
      <c r="N752" t="str">
        <f t="shared" si="62"/>
        <v/>
      </c>
      <c r="O752" t="str">
        <f t="shared" si="63"/>
        <v/>
      </c>
      <c r="P752" t="str">
        <f t="shared" si="64"/>
        <v>1_1980</v>
      </c>
    </row>
    <row r="753" spans="1:16">
      <c r="A753" s="35">
        <v>29241</v>
      </c>
      <c r="H753" s="42">
        <v>252.80699999999999</v>
      </c>
      <c r="I753" s="42">
        <v>254.06899999999999</v>
      </c>
      <c r="J753" s="37"/>
      <c r="K753" s="37"/>
      <c r="L753">
        <f t="shared" si="60"/>
        <v>1</v>
      </c>
      <c r="M753">
        <f t="shared" si="61"/>
        <v>1980</v>
      </c>
      <c r="N753">
        <f t="shared" si="62"/>
        <v>253.43799999999999</v>
      </c>
      <c r="O753" t="str">
        <f t="shared" si="63"/>
        <v/>
      </c>
      <c r="P753" t="str">
        <f t="shared" si="64"/>
        <v>1_1980</v>
      </c>
    </row>
    <row r="754" spans="1:16">
      <c r="A754" s="35">
        <v>29242</v>
      </c>
      <c r="H754" s="42">
        <v>253.149</v>
      </c>
      <c r="I754" s="42">
        <v>254.42</v>
      </c>
      <c r="J754" s="37"/>
      <c r="K754" s="37"/>
      <c r="L754">
        <f t="shared" si="60"/>
        <v>1</v>
      </c>
      <c r="M754">
        <f t="shared" si="61"/>
        <v>1980</v>
      </c>
      <c r="N754">
        <f t="shared" si="62"/>
        <v>253.78449999999998</v>
      </c>
      <c r="O754" t="str">
        <f t="shared" si="63"/>
        <v/>
      </c>
      <c r="P754" t="str">
        <f t="shared" si="64"/>
        <v>1_1980</v>
      </c>
    </row>
    <row r="755" spans="1:16">
      <c r="A755" s="35">
        <v>29243</v>
      </c>
      <c r="H755" s="42">
        <v>253.15</v>
      </c>
      <c r="I755" s="42">
        <v>254.41900000000001</v>
      </c>
      <c r="J755" s="37"/>
      <c r="K755" s="37"/>
      <c r="L755">
        <f t="shared" si="60"/>
        <v>1</v>
      </c>
      <c r="M755">
        <f t="shared" si="61"/>
        <v>1980</v>
      </c>
      <c r="N755">
        <f t="shared" si="62"/>
        <v>253.78450000000001</v>
      </c>
      <c r="O755" t="str">
        <f t="shared" si="63"/>
        <v/>
      </c>
      <c r="P755" t="str">
        <f t="shared" si="64"/>
        <v>1_1980</v>
      </c>
    </row>
    <row r="756" spans="1:16">
      <c r="A756" s="35">
        <v>29244</v>
      </c>
      <c r="H756" s="42">
        <v>253.48</v>
      </c>
      <c r="I756" s="42">
        <v>254.749</v>
      </c>
      <c r="J756" s="37"/>
      <c r="K756" s="37"/>
      <c r="L756">
        <f t="shared" si="60"/>
        <v>1</v>
      </c>
      <c r="M756">
        <f t="shared" si="61"/>
        <v>1980</v>
      </c>
      <c r="N756">
        <f t="shared" si="62"/>
        <v>254.11449999999999</v>
      </c>
      <c r="O756" t="str">
        <f t="shared" si="63"/>
        <v/>
      </c>
      <c r="P756" t="str">
        <f t="shared" si="64"/>
        <v>1_1980</v>
      </c>
    </row>
    <row r="757" spans="1:16">
      <c r="A757" s="35">
        <v>29245</v>
      </c>
      <c r="H757" s="42">
        <v>253.78800000000001</v>
      </c>
      <c r="I757" s="42">
        <v>255.06899999999999</v>
      </c>
      <c r="J757" s="37"/>
      <c r="K757" s="37"/>
      <c r="L757">
        <f t="shared" si="60"/>
        <v>1</v>
      </c>
      <c r="M757">
        <f t="shared" si="61"/>
        <v>1980</v>
      </c>
      <c r="N757">
        <f t="shared" si="62"/>
        <v>254.42849999999999</v>
      </c>
      <c r="O757" t="str">
        <f t="shared" si="63"/>
        <v/>
      </c>
      <c r="P757" t="str">
        <f t="shared" si="64"/>
        <v>1_1980</v>
      </c>
    </row>
    <row r="758" spans="1:16">
      <c r="A758" s="35">
        <v>29246</v>
      </c>
      <c r="H758" s="48"/>
      <c r="I758" s="48"/>
      <c r="J758" s="37"/>
      <c r="K758" s="37"/>
      <c r="L758">
        <f t="shared" si="60"/>
        <v>1</v>
      </c>
      <c r="M758">
        <f t="shared" si="61"/>
        <v>1980</v>
      </c>
      <c r="N758" t="str">
        <f t="shared" si="62"/>
        <v/>
      </c>
      <c r="O758" t="str">
        <f t="shared" si="63"/>
        <v/>
      </c>
      <c r="P758" t="str">
        <f t="shared" si="64"/>
        <v>1_1980</v>
      </c>
    </row>
    <row r="759" spans="1:16">
      <c r="A759" s="35">
        <v>29247</v>
      </c>
      <c r="H759" s="48"/>
      <c r="I759" s="48"/>
      <c r="J759" s="37"/>
      <c r="K759" s="37"/>
      <c r="L759">
        <f t="shared" si="60"/>
        <v>1</v>
      </c>
      <c r="M759">
        <f t="shared" si="61"/>
        <v>1980</v>
      </c>
      <c r="N759" t="str">
        <f t="shared" si="62"/>
        <v/>
      </c>
      <c r="O759" t="str">
        <f t="shared" si="63"/>
        <v/>
      </c>
      <c r="P759" t="str">
        <f t="shared" si="64"/>
        <v>1_1980</v>
      </c>
    </row>
    <row r="760" spans="1:16">
      <c r="A760" s="35">
        <v>29248</v>
      </c>
      <c r="H760" s="42">
        <v>253.8</v>
      </c>
      <c r="I760" s="42">
        <v>255.07</v>
      </c>
      <c r="J760" s="37"/>
      <c r="K760" s="37"/>
      <c r="L760">
        <f t="shared" si="60"/>
        <v>1</v>
      </c>
      <c r="M760">
        <f t="shared" si="61"/>
        <v>1980</v>
      </c>
      <c r="N760">
        <f t="shared" si="62"/>
        <v>254.435</v>
      </c>
      <c r="O760" t="str">
        <f t="shared" si="63"/>
        <v/>
      </c>
      <c r="P760" t="str">
        <f t="shared" si="64"/>
        <v>1_1980</v>
      </c>
    </row>
    <row r="761" spans="1:16">
      <c r="A761" s="35">
        <v>29249</v>
      </c>
      <c r="H761" s="42">
        <v>254.13399999999999</v>
      </c>
      <c r="I761" s="42">
        <v>255.40700000000001</v>
      </c>
      <c r="J761" s="37"/>
      <c r="K761" s="37"/>
      <c r="L761">
        <f t="shared" si="60"/>
        <v>1</v>
      </c>
      <c r="M761">
        <f t="shared" si="61"/>
        <v>1980</v>
      </c>
      <c r="N761">
        <f t="shared" si="62"/>
        <v>254.7705</v>
      </c>
      <c r="O761" t="str">
        <f t="shared" si="63"/>
        <v/>
      </c>
      <c r="P761" t="str">
        <f t="shared" si="64"/>
        <v>1_1980</v>
      </c>
    </row>
    <row r="762" spans="1:16">
      <c r="A762" s="35">
        <v>29250</v>
      </c>
      <c r="H762" s="42">
        <v>254.458</v>
      </c>
      <c r="I762" s="42">
        <v>255.73</v>
      </c>
      <c r="J762" s="37"/>
      <c r="K762" s="37"/>
      <c r="L762">
        <f t="shared" si="60"/>
        <v>1</v>
      </c>
      <c r="M762">
        <f t="shared" si="61"/>
        <v>1980</v>
      </c>
      <c r="N762">
        <f t="shared" si="62"/>
        <v>255.09399999999999</v>
      </c>
      <c r="O762" t="str">
        <f t="shared" si="63"/>
        <v/>
      </c>
      <c r="P762" t="str">
        <f t="shared" si="64"/>
        <v>1_1980</v>
      </c>
    </row>
    <row r="763" spans="1:16">
      <c r="A763" s="35">
        <v>29251</v>
      </c>
      <c r="H763" s="42">
        <v>254.46</v>
      </c>
      <c r="I763" s="42">
        <v>255.72900000000001</v>
      </c>
      <c r="J763" s="37"/>
      <c r="K763" s="37"/>
      <c r="L763">
        <f t="shared" si="60"/>
        <v>1</v>
      </c>
      <c r="M763">
        <f t="shared" si="61"/>
        <v>1980</v>
      </c>
      <c r="N763">
        <f t="shared" si="62"/>
        <v>255.09450000000001</v>
      </c>
      <c r="O763" t="str">
        <f t="shared" si="63"/>
        <v/>
      </c>
      <c r="P763" t="str">
        <f t="shared" si="64"/>
        <v>1_1980</v>
      </c>
    </row>
    <row r="764" spans="1:16">
      <c r="A764" s="35">
        <v>29252</v>
      </c>
      <c r="H764" s="42">
        <v>254.79599999999999</v>
      </c>
      <c r="I764" s="42">
        <v>256.08</v>
      </c>
      <c r="J764" s="37"/>
      <c r="K764" s="37"/>
      <c r="L764">
        <f t="shared" si="60"/>
        <v>2</v>
      </c>
      <c r="M764">
        <f t="shared" si="61"/>
        <v>1980</v>
      </c>
      <c r="N764">
        <f t="shared" si="62"/>
        <v>255.43799999999999</v>
      </c>
      <c r="O764" t="str">
        <f t="shared" si="63"/>
        <v/>
      </c>
      <c r="P764" t="str">
        <f t="shared" si="64"/>
        <v>2_1980</v>
      </c>
    </row>
    <row r="765" spans="1:16">
      <c r="A765" s="35">
        <v>29253</v>
      </c>
      <c r="H765" s="48"/>
      <c r="I765" s="48"/>
      <c r="J765" s="37"/>
      <c r="K765" s="37"/>
      <c r="L765">
        <f t="shared" si="60"/>
        <v>2</v>
      </c>
      <c r="M765">
        <f t="shared" si="61"/>
        <v>1980</v>
      </c>
      <c r="N765" t="str">
        <f t="shared" si="62"/>
        <v/>
      </c>
      <c r="O765" t="str">
        <f t="shared" si="63"/>
        <v/>
      </c>
      <c r="P765" t="str">
        <f t="shared" si="64"/>
        <v>2_1980</v>
      </c>
    </row>
    <row r="766" spans="1:16">
      <c r="A766" s="35">
        <v>29254</v>
      </c>
      <c r="H766" s="48"/>
      <c r="I766" s="48"/>
      <c r="J766" s="37"/>
      <c r="K766" s="37"/>
      <c r="L766">
        <f t="shared" si="60"/>
        <v>2</v>
      </c>
      <c r="M766">
        <f t="shared" si="61"/>
        <v>1980</v>
      </c>
      <c r="N766" t="str">
        <f t="shared" si="62"/>
        <v/>
      </c>
      <c r="O766" t="str">
        <f t="shared" si="63"/>
        <v/>
      </c>
      <c r="P766" t="str">
        <f t="shared" si="64"/>
        <v>2_1980</v>
      </c>
    </row>
    <row r="767" spans="1:16">
      <c r="A767" s="35">
        <v>29255</v>
      </c>
      <c r="H767" s="42">
        <v>254.809</v>
      </c>
      <c r="I767" s="42">
        <v>256.08</v>
      </c>
      <c r="J767" s="37"/>
      <c r="K767" s="37"/>
      <c r="L767">
        <f t="shared" si="60"/>
        <v>2</v>
      </c>
      <c r="M767">
        <f t="shared" si="61"/>
        <v>1980</v>
      </c>
      <c r="N767">
        <f t="shared" si="62"/>
        <v>255.44450000000001</v>
      </c>
      <c r="O767" t="str">
        <f t="shared" si="63"/>
        <v/>
      </c>
      <c r="P767" t="str">
        <f t="shared" si="64"/>
        <v>2_1980</v>
      </c>
    </row>
    <row r="768" spans="1:16">
      <c r="A768" s="35">
        <v>29256</v>
      </c>
      <c r="H768" s="42">
        <v>255.17599999999999</v>
      </c>
      <c r="I768" s="42">
        <v>256.45999999999998</v>
      </c>
      <c r="J768" s="37"/>
      <c r="K768" s="37"/>
      <c r="L768">
        <f t="shared" si="60"/>
        <v>2</v>
      </c>
      <c r="M768">
        <f t="shared" si="61"/>
        <v>1980</v>
      </c>
      <c r="N768">
        <f t="shared" si="62"/>
        <v>255.81799999999998</v>
      </c>
      <c r="O768" t="str">
        <f t="shared" si="63"/>
        <v/>
      </c>
      <c r="P768" t="str">
        <f t="shared" si="64"/>
        <v>2_1980</v>
      </c>
    </row>
    <row r="769" spans="1:16">
      <c r="A769" s="35">
        <v>29257</v>
      </c>
      <c r="H769" s="42">
        <v>255.54900000000001</v>
      </c>
      <c r="I769" s="42">
        <v>256.83999999999997</v>
      </c>
      <c r="J769" s="37"/>
      <c r="K769" s="37"/>
      <c r="L769">
        <f t="shared" si="60"/>
        <v>2</v>
      </c>
      <c r="M769">
        <f t="shared" si="61"/>
        <v>1980</v>
      </c>
      <c r="N769">
        <f t="shared" si="62"/>
        <v>256.19450000000001</v>
      </c>
      <c r="O769" t="str">
        <f t="shared" si="63"/>
        <v/>
      </c>
      <c r="P769" t="str">
        <f t="shared" si="64"/>
        <v>2_1980</v>
      </c>
    </row>
    <row r="770" spans="1:16">
      <c r="A770" s="35">
        <v>29258</v>
      </c>
      <c r="H770" s="42">
        <v>255.90299999999999</v>
      </c>
      <c r="I770" s="42">
        <v>257.19</v>
      </c>
      <c r="J770" s="37"/>
      <c r="K770" s="37"/>
      <c r="L770">
        <f t="shared" si="60"/>
        <v>2</v>
      </c>
      <c r="M770">
        <f t="shared" si="61"/>
        <v>1980</v>
      </c>
      <c r="N770">
        <f t="shared" si="62"/>
        <v>256.54649999999998</v>
      </c>
      <c r="O770" t="str">
        <f t="shared" si="63"/>
        <v/>
      </c>
      <c r="P770" t="str">
        <f t="shared" si="64"/>
        <v>2_1980</v>
      </c>
    </row>
    <row r="771" spans="1:16">
      <c r="A771" s="35">
        <v>29259</v>
      </c>
      <c r="H771" s="42">
        <v>255.90899999999999</v>
      </c>
      <c r="I771" s="42">
        <v>257.18799999999999</v>
      </c>
      <c r="J771" s="37"/>
      <c r="K771" s="37"/>
      <c r="L771">
        <f t="shared" si="60"/>
        <v>2</v>
      </c>
      <c r="M771">
        <f t="shared" si="61"/>
        <v>1980</v>
      </c>
      <c r="N771">
        <f t="shared" si="62"/>
        <v>256.54849999999999</v>
      </c>
      <c r="O771" t="str">
        <f t="shared" si="63"/>
        <v/>
      </c>
      <c r="P771" t="str">
        <f t="shared" si="64"/>
        <v>2_1980</v>
      </c>
    </row>
    <row r="772" spans="1:16">
      <c r="A772" s="35">
        <v>29260</v>
      </c>
      <c r="H772" s="48"/>
      <c r="I772" s="48"/>
      <c r="J772" s="37"/>
      <c r="K772" s="37"/>
      <c r="L772">
        <f t="shared" ref="L772:L835" si="65">+MONTH(A772)</f>
        <v>2</v>
      </c>
      <c r="M772">
        <f t="shared" ref="M772:M835" si="66">+YEAR(A772)</f>
        <v>1980</v>
      </c>
      <c r="N772" t="str">
        <f t="shared" ref="N772:N835" si="67">+IF(H772="","",AVERAGE(H772:I772))</f>
        <v/>
      </c>
      <c r="O772" t="str">
        <f t="shared" ref="O772:O835" si="68">+IF(J772="","",AVERAGE(J772:K772))</f>
        <v/>
      </c>
      <c r="P772" t="str">
        <f t="shared" ref="P772:P835" si="69">+L772&amp;"_"&amp;M772</f>
        <v>2_1980</v>
      </c>
    </row>
    <row r="773" spans="1:16">
      <c r="A773" s="35">
        <v>29261</v>
      </c>
      <c r="H773" s="48"/>
      <c r="I773" s="48"/>
      <c r="J773" s="37"/>
      <c r="K773" s="37"/>
      <c r="L773">
        <f t="shared" si="65"/>
        <v>2</v>
      </c>
      <c r="M773">
        <f t="shared" si="66"/>
        <v>1980</v>
      </c>
      <c r="N773" t="str">
        <f t="shared" si="67"/>
        <v/>
      </c>
      <c r="O773" t="str">
        <f t="shared" si="68"/>
        <v/>
      </c>
      <c r="P773" t="str">
        <f t="shared" si="69"/>
        <v>2_1980</v>
      </c>
    </row>
    <row r="774" spans="1:16">
      <c r="A774" s="35">
        <v>29262</v>
      </c>
      <c r="H774" s="42">
        <v>256.255</v>
      </c>
      <c r="I774" s="42">
        <v>257.55799999999999</v>
      </c>
      <c r="J774" s="37"/>
      <c r="K774" s="37"/>
      <c r="L774">
        <f t="shared" si="65"/>
        <v>2</v>
      </c>
      <c r="M774">
        <f t="shared" si="66"/>
        <v>1980</v>
      </c>
      <c r="N774">
        <f t="shared" si="67"/>
        <v>256.90649999999999</v>
      </c>
      <c r="O774" t="str">
        <f t="shared" si="68"/>
        <v/>
      </c>
      <c r="P774" t="str">
        <f t="shared" si="69"/>
        <v>2_1980</v>
      </c>
    </row>
    <row r="775" spans="1:16">
      <c r="A775" s="35">
        <v>29263</v>
      </c>
      <c r="H775" s="42">
        <v>256.608</v>
      </c>
      <c r="I775" s="42">
        <v>257.88799999999998</v>
      </c>
      <c r="J775" s="37"/>
      <c r="K775" s="37"/>
      <c r="L775">
        <f t="shared" si="65"/>
        <v>2</v>
      </c>
      <c r="M775">
        <f t="shared" si="66"/>
        <v>1980</v>
      </c>
      <c r="N775">
        <f t="shared" si="67"/>
        <v>257.24799999999999</v>
      </c>
      <c r="O775" t="str">
        <f t="shared" si="68"/>
        <v/>
      </c>
      <c r="P775" t="str">
        <f t="shared" si="69"/>
        <v>2_1980</v>
      </c>
    </row>
    <row r="776" spans="1:16">
      <c r="A776" s="35">
        <v>29264</v>
      </c>
      <c r="H776" s="42">
        <v>256.64</v>
      </c>
      <c r="I776" s="42">
        <v>257.92</v>
      </c>
      <c r="J776" s="37"/>
      <c r="K776" s="37"/>
      <c r="L776">
        <f t="shared" si="65"/>
        <v>2</v>
      </c>
      <c r="M776">
        <f t="shared" si="66"/>
        <v>1980</v>
      </c>
      <c r="N776">
        <f t="shared" si="67"/>
        <v>257.27999999999997</v>
      </c>
      <c r="O776" t="str">
        <f t="shared" si="68"/>
        <v/>
      </c>
      <c r="P776" t="str">
        <f t="shared" si="69"/>
        <v>2_1980</v>
      </c>
    </row>
    <row r="777" spans="1:16">
      <c r="A777" s="35">
        <v>29265</v>
      </c>
      <c r="H777" s="42">
        <v>256.63900000000001</v>
      </c>
      <c r="I777" s="42">
        <v>257.91699999999997</v>
      </c>
      <c r="J777" s="37"/>
      <c r="K777" s="37"/>
      <c r="L777">
        <f t="shared" si="65"/>
        <v>2</v>
      </c>
      <c r="M777">
        <f t="shared" si="66"/>
        <v>1980</v>
      </c>
      <c r="N777">
        <f t="shared" si="67"/>
        <v>257.27800000000002</v>
      </c>
      <c r="O777" t="str">
        <f t="shared" si="68"/>
        <v/>
      </c>
      <c r="P777" t="str">
        <f t="shared" si="69"/>
        <v>2_1980</v>
      </c>
    </row>
    <row r="778" spans="1:16">
      <c r="A778" s="35">
        <v>29266</v>
      </c>
      <c r="H778" s="42">
        <v>256.99799999999999</v>
      </c>
      <c r="I778" s="42">
        <v>258.29500000000002</v>
      </c>
      <c r="J778" s="37"/>
      <c r="K778" s="37"/>
      <c r="L778">
        <f t="shared" si="65"/>
        <v>2</v>
      </c>
      <c r="M778">
        <f t="shared" si="66"/>
        <v>1980</v>
      </c>
      <c r="N778">
        <f t="shared" si="67"/>
        <v>257.6465</v>
      </c>
      <c r="O778" t="str">
        <f t="shared" si="68"/>
        <v/>
      </c>
      <c r="P778" t="str">
        <f t="shared" si="69"/>
        <v>2_1980</v>
      </c>
    </row>
    <row r="779" spans="1:16">
      <c r="A779" s="35">
        <v>29267</v>
      </c>
      <c r="H779" s="48"/>
      <c r="I779" s="48"/>
      <c r="J779" s="37"/>
      <c r="K779" s="37"/>
      <c r="L779">
        <f t="shared" si="65"/>
        <v>2</v>
      </c>
      <c r="M779">
        <f t="shared" si="66"/>
        <v>1980</v>
      </c>
      <c r="N779" t="str">
        <f t="shared" si="67"/>
        <v/>
      </c>
      <c r="O779" t="str">
        <f t="shared" si="68"/>
        <v/>
      </c>
      <c r="P779" t="str">
        <f t="shared" si="69"/>
        <v>2_1980</v>
      </c>
    </row>
    <row r="780" spans="1:16">
      <c r="A780" s="35">
        <v>29268</v>
      </c>
      <c r="H780" s="48"/>
      <c r="I780" s="48"/>
      <c r="J780" s="37"/>
      <c r="K780" s="37"/>
      <c r="L780">
        <f t="shared" si="65"/>
        <v>2</v>
      </c>
      <c r="M780">
        <f t="shared" si="66"/>
        <v>1980</v>
      </c>
      <c r="N780" t="str">
        <f t="shared" si="67"/>
        <v/>
      </c>
      <c r="O780" t="str">
        <f t="shared" si="68"/>
        <v/>
      </c>
      <c r="P780" t="str">
        <f t="shared" si="69"/>
        <v>2_1980</v>
      </c>
    </row>
    <row r="781" spans="1:16">
      <c r="A781" s="35">
        <v>29269</v>
      </c>
      <c r="H781" s="42">
        <v>257.36399999999998</v>
      </c>
      <c r="I781" s="42">
        <v>258.66000000000003</v>
      </c>
      <c r="J781" s="37"/>
      <c r="K781" s="37"/>
      <c r="L781">
        <f t="shared" si="65"/>
        <v>2</v>
      </c>
      <c r="M781">
        <f t="shared" si="66"/>
        <v>1980</v>
      </c>
      <c r="N781">
        <f t="shared" si="67"/>
        <v>258.012</v>
      </c>
      <c r="O781" t="str">
        <f t="shared" si="68"/>
        <v/>
      </c>
      <c r="P781" t="str">
        <f t="shared" si="69"/>
        <v>2_1980</v>
      </c>
    </row>
    <row r="782" spans="1:16">
      <c r="A782" s="35">
        <v>29270</v>
      </c>
      <c r="H782" s="42">
        <v>257.70299999999997</v>
      </c>
      <c r="I782" s="42">
        <v>259.01900000000001</v>
      </c>
      <c r="J782" s="37"/>
      <c r="K782" s="37"/>
      <c r="L782">
        <f t="shared" si="65"/>
        <v>2</v>
      </c>
      <c r="M782">
        <f t="shared" si="66"/>
        <v>1980</v>
      </c>
      <c r="N782">
        <f t="shared" si="67"/>
        <v>258.36099999999999</v>
      </c>
      <c r="O782" t="str">
        <f t="shared" si="68"/>
        <v/>
      </c>
      <c r="P782" t="str">
        <f t="shared" si="69"/>
        <v>2_1980</v>
      </c>
    </row>
    <row r="783" spans="1:16">
      <c r="A783" s="35">
        <v>29271</v>
      </c>
      <c r="H783" s="42">
        <v>258.09199999999998</v>
      </c>
      <c r="I783" s="42">
        <v>259.38900000000001</v>
      </c>
      <c r="J783" s="37"/>
      <c r="K783" s="37"/>
      <c r="L783">
        <f t="shared" si="65"/>
        <v>2</v>
      </c>
      <c r="M783">
        <f t="shared" si="66"/>
        <v>1980</v>
      </c>
      <c r="N783">
        <f t="shared" si="67"/>
        <v>258.7405</v>
      </c>
      <c r="O783" t="str">
        <f t="shared" si="68"/>
        <v/>
      </c>
      <c r="P783" t="str">
        <f t="shared" si="69"/>
        <v>2_1980</v>
      </c>
    </row>
    <row r="784" spans="1:16">
      <c r="A784" s="35">
        <v>29272</v>
      </c>
      <c r="H784" s="42">
        <v>258.46899999999999</v>
      </c>
      <c r="I784" s="42">
        <v>259.75799999999998</v>
      </c>
      <c r="J784" s="37"/>
      <c r="K784" s="37"/>
      <c r="L784">
        <f t="shared" si="65"/>
        <v>2</v>
      </c>
      <c r="M784">
        <f t="shared" si="66"/>
        <v>1980</v>
      </c>
      <c r="N784">
        <f t="shared" si="67"/>
        <v>259.11349999999999</v>
      </c>
      <c r="O784" t="str">
        <f t="shared" si="68"/>
        <v/>
      </c>
      <c r="P784" t="str">
        <f t="shared" si="69"/>
        <v>2_1980</v>
      </c>
    </row>
    <row r="785" spans="1:16">
      <c r="A785" s="35">
        <v>29273</v>
      </c>
      <c r="H785" s="42">
        <v>258.47000000000003</v>
      </c>
      <c r="I785" s="42">
        <v>259.76</v>
      </c>
      <c r="J785" s="37"/>
      <c r="K785" s="37"/>
      <c r="L785">
        <f t="shared" si="65"/>
        <v>2</v>
      </c>
      <c r="M785">
        <f t="shared" si="66"/>
        <v>1980</v>
      </c>
      <c r="N785">
        <f t="shared" si="67"/>
        <v>259.11500000000001</v>
      </c>
      <c r="O785" t="str">
        <f t="shared" si="68"/>
        <v/>
      </c>
      <c r="P785" t="str">
        <f t="shared" si="69"/>
        <v>2_1980</v>
      </c>
    </row>
    <row r="786" spans="1:16">
      <c r="A786" s="35">
        <v>29274</v>
      </c>
      <c r="H786" s="48"/>
      <c r="I786" s="48"/>
      <c r="J786" s="37"/>
      <c r="K786" s="37"/>
      <c r="L786">
        <f t="shared" si="65"/>
        <v>2</v>
      </c>
      <c r="M786">
        <f t="shared" si="66"/>
        <v>1980</v>
      </c>
      <c r="N786" t="str">
        <f t="shared" si="67"/>
        <v/>
      </c>
      <c r="O786" t="str">
        <f t="shared" si="68"/>
        <v/>
      </c>
      <c r="P786" t="str">
        <f t="shared" si="69"/>
        <v>2_1980</v>
      </c>
    </row>
    <row r="787" spans="1:16">
      <c r="A787" s="35">
        <v>29275</v>
      </c>
      <c r="H787" s="48"/>
      <c r="I787" s="48"/>
      <c r="J787" s="37"/>
      <c r="K787" s="37"/>
      <c r="L787">
        <f t="shared" si="65"/>
        <v>2</v>
      </c>
      <c r="M787">
        <f t="shared" si="66"/>
        <v>1980</v>
      </c>
      <c r="N787" t="str">
        <f t="shared" si="67"/>
        <v/>
      </c>
      <c r="O787" t="str">
        <f t="shared" si="68"/>
        <v/>
      </c>
      <c r="P787" t="str">
        <f t="shared" si="69"/>
        <v>2_1980</v>
      </c>
    </row>
    <row r="788" spans="1:16">
      <c r="A788" s="35">
        <v>29276</v>
      </c>
      <c r="H788" s="42">
        <v>258.83100000000002</v>
      </c>
      <c r="I788" s="42">
        <v>260.108</v>
      </c>
      <c r="J788" s="37"/>
      <c r="K788" s="37"/>
      <c r="L788">
        <f t="shared" si="65"/>
        <v>2</v>
      </c>
      <c r="M788">
        <f t="shared" si="66"/>
        <v>1980</v>
      </c>
      <c r="N788">
        <f t="shared" si="67"/>
        <v>259.46950000000004</v>
      </c>
      <c r="O788" t="str">
        <f t="shared" si="68"/>
        <v/>
      </c>
      <c r="P788" t="str">
        <f t="shared" si="69"/>
        <v>2_1980</v>
      </c>
    </row>
    <row r="789" spans="1:16">
      <c r="A789" s="35">
        <v>29277</v>
      </c>
      <c r="H789" s="42">
        <v>259.17599999999999</v>
      </c>
      <c r="I789" s="42">
        <v>260.47399999999999</v>
      </c>
      <c r="J789" s="37"/>
      <c r="K789" s="37"/>
      <c r="L789">
        <f t="shared" si="65"/>
        <v>2</v>
      </c>
      <c r="M789">
        <f t="shared" si="66"/>
        <v>1980</v>
      </c>
      <c r="N789">
        <f t="shared" si="67"/>
        <v>259.82499999999999</v>
      </c>
      <c r="O789" t="str">
        <f t="shared" si="68"/>
        <v/>
      </c>
      <c r="P789" t="str">
        <f t="shared" si="69"/>
        <v>2_1980</v>
      </c>
    </row>
    <row r="790" spans="1:16">
      <c r="A790" s="35">
        <v>29278</v>
      </c>
      <c r="H790" s="42">
        <v>259.17700000000002</v>
      </c>
      <c r="I790" s="42">
        <v>260.47000000000003</v>
      </c>
      <c r="J790" s="37"/>
      <c r="K790" s="37"/>
      <c r="L790">
        <f t="shared" si="65"/>
        <v>2</v>
      </c>
      <c r="M790">
        <f t="shared" si="66"/>
        <v>1980</v>
      </c>
      <c r="N790">
        <f t="shared" si="67"/>
        <v>259.82350000000002</v>
      </c>
      <c r="O790" t="str">
        <f t="shared" si="68"/>
        <v/>
      </c>
      <c r="P790" t="str">
        <f t="shared" si="69"/>
        <v>2_1980</v>
      </c>
    </row>
    <row r="791" spans="1:16">
      <c r="A791" s="35">
        <v>29279</v>
      </c>
      <c r="H791" s="42">
        <v>259.541</v>
      </c>
      <c r="I791" s="42">
        <v>260.84300000000002</v>
      </c>
      <c r="J791" s="37"/>
      <c r="K791" s="37"/>
      <c r="L791">
        <f t="shared" si="65"/>
        <v>2</v>
      </c>
      <c r="M791">
        <f t="shared" si="66"/>
        <v>1980</v>
      </c>
      <c r="N791">
        <f t="shared" si="67"/>
        <v>260.19200000000001</v>
      </c>
      <c r="O791" t="str">
        <f t="shared" si="68"/>
        <v/>
      </c>
      <c r="P791" t="str">
        <f t="shared" si="69"/>
        <v>2_1980</v>
      </c>
    </row>
    <row r="792" spans="1:16">
      <c r="A792" s="35">
        <v>29280</v>
      </c>
      <c r="H792" s="42">
        <v>259.899</v>
      </c>
      <c r="I792" s="42">
        <v>261.19200000000001</v>
      </c>
      <c r="J792" s="37"/>
      <c r="K792" s="37"/>
      <c r="L792">
        <f t="shared" si="65"/>
        <v>2</v>
      </c>
      <c r="M792">
        <f t="shared" si="66"/>
        <v>1980</v>
      </c>
      <c r="N792">
        <f t="shared" si="67"/>
        <v>260.5455</v>
      </c>
      <c r="O792" t="str">
        <f t="shared" si="68"/>
        <v/>
      </c>
      <c r="P792" t="str">
        <f t="shared" si="69"/>
        <v>2_1980</v>
      </c>
    </row>
    <row r="793" spans="1:16">
      <c r="A793" s="35">
        <v>29281</v>
      </c>
      <c r="H793" s="36"/>
      <c r="I793" s="36"/>
      <c r="J793" s="37"/>
      <c r="K793" s="37"/>
      <c r="L793">
        <f t="shared" si="65"/>
        <v>3</v>
      </c>
      <c r="M793">
        <f t="shared" si="66"/>
        <v>1980</v>
      </c>
      <c r="N793" t="str">
        <f t="shared" si="67"/>
        <v/>
      </c>
      <c r="O793" t="str">
        <f t="shared" si="68"/>
        <v/>
      </c>
      <c r="P793" t="str">
        <f t="shared" si="69"/>
        <v>3_1980</v>
      </c>
    </row>
    <row r="794" spans="1:16">
      <c r="A794" s="35">
        <v>29282</v>
      </c>
      <c r="H794" s="49"/>
      <c r="I794" s="36"/>
      <c r="J794" s="37"/>
      <c r="K794" s="37"/>
      <c r="L794">
        <f t="shared" si="65"/>
        <v>3</v>
      </c>
      <c r="M794">
        <f t="shared" si="66"/>
        <v>1980</v>
      </c>
      <c r="N794" t="str">
        <f t="shared" si="67"/>
        <v/>
      </c>
      <c r="O794" t="str">
        <f t="shared" si="68"/>
        <v/>
      </c>
      <c r="P794" t="str">
        <f t="shared" si="69"/>
        <v>3_1980</v>
      </c>
    </row>
    <row r="795" spans="1:16">
      <c r="A795" s="35">
        <v>29283</v>
      </c>
      <c r="H795" s="50">
        <v>259.89999999999998</v>
      </c>
      <c r="I795" s="51">
        <v>261.19900000000001</v>
      </c>
      <c r="J795" s="37"/>
      <c r="K795" s="37"/>
      <c r="L795">
        <f t="shared" si="65"/>
        <v>3</v>
      </c>
      <c r="M795">
        <f t="shared" si="66"/>
        <v>1980</v>
      </c>
      <c r="N795">
        <f t="shared" si="67"/>
        <v>260.54949999999997</v>
      </c>
      <c r="O795" t="str">
        <f t="shared" si="68"/>
        <v/>
      </c>
      <c r="P795" t="str">
        <f t="shared" si="69"/>
        <v>3_1980</v>
      </c>
    </row>
    <row r="796" spans="1:16">
      <c r="A796" s="35">
        <v>29284</v>
      </c>
      <c r="H796" s="50">
        <v>260.27800000000002</v>
      </c>
      <c r="I796" s="51">
        <v>261.577</v>
      </c>
      <c r="J796" s="37"/>
      <c r="K796" s="37"/>
      <c r="L796">
        <f t="shared" si="65"/>
        <v>3</v>
      </c>
      <c r="M796">
        <f t="shared" si="66"/>
        <v>1980</v>
      </c>
      <c r="N796">
        <f t="shared" si="67"/>
        <v>260.92750000000001</v>
      </c>
      <c r="O796" t="str">
        <f t="shared" si="68"/>
        <v/>
      </c>
      <c r="P796" t="str">
        <f t="shared" si="69"/>
        <v>3_1980</v>
      </c>
    </row>
    <row r="797" spans="1:16">
      <c r="A797" s="35">
        <v>29285</v>
      </c>
      <c r="H797" s="51">
        <v>260.65699999999998</v>
      </c>
      <c r="I797" s="51">
        <v>261.96800000000002</v>
      </c>
      <c r="J797" s="37"/>
      <c r="K797" s="37"/>
      <c r="L797">
        <f t="shared" si="65"/>
        <v>3</v>
      </c>
      <c r="M797">
        <f t="shared" si="66"/>
        <v>1980</v>
      </c>
      <c r="N797">
        <f t="shared" si="67"/>
        <v>261.3125</v>
      </c>
      <c r="O797" t="str">
        <f t="shared" si="68"/>
        <v/>
      </c>
      <c r="P797" t="str">
        <f t="shared" si="69"/>
        <v>3_1980</v>
      </c>
    </row>
    <row r="798" spans="1:16">
      <c r="A798" s="35">
        <v>29286</v>
      </c>
      <c r="H798" s="51">
        <v>261.06</v>
      </c>
      <c r="I798" s="51">
        <v>262.36900000000003</v>
      </c>
      <c r="J798" s="37"/>
      <c r="K798" s="37"/>
      <c r="L798">
        <f t="shared" si="65"/>
        <v>3</v>
      </c>
      <c r="M798">
        <f t="shared" si="66"/>
        <v>1980</v>
      </c>
      <c r="N798">
        <f t="shared" si="67"/>
        <v>261.71450000000004</v>
      </c>
      <c r="O798" t="str">
        <f t="shared" si="68"/>
        <v/>
      </c>
      <c r="P798" t="str">
        <f t="shared" si="69"/>
        <v>3_1980</v>
      </c>
    </row>
    <row r="799" spans="1:16">
      <c r="A799" s="35">
        <v>29287</v>
      </c>
      <c r="H799" s="51">
        <v>261.45800000000003</v>
      </c>
      <c r="I799" s="51">
        <v>262.74700000000001</v>
      </c>
      <c r="J799" s="37"/>
      <c r="K799" s="37"/>
      <c r="L799">
        <f t="shared" si="65"/>
        <v>3</v>
      </c>
      <c r="M799">
        <f t="shared" si="66"/>
        <v>1980</v>
      </c>
      <c r="N799">
        <f t="shared" si="67"/>
        <v>262.10250000000002</v>
      </c>
      <c r="O799" t="str">
        <f t="shared" si="68"/>
        <v/>
      </c>
      <c r="P799" t="str">
        <f t="shared" si="69"/>
        <v>3_1980</v>
      </c>
    </row>
    <row r="800" spans="1:16">
      <c r="A800" s="35">
        <v>29288</v>
      </c>
      <c r="H800" s="52"/>
      <c r="I800" s="52"/>
      <c r="J800" s="37"/>
      <c r="K800" s="37"/>
      <c r="L800">
        <f t="shared" si="65"/>
        <v>3</v>
      </c>
      <c r="M800">
        <f t="shared" si="66"/>
        <v>1980</v>
      </c>
      <c r="N800" t="str">
        <f t="shared" si="67"/>
        <v/>
      </c>
      <c r="O800" t="str">
        <f t="shared" si="68"/>
        <v/>
      </c>
      <c r="P800" t="str">
        <f t="shared" si="69"/>
        <v>3_1980</v>
      </c>
    </row>
    <row r="801" spans="1:16">
      <c r="A801" s="35">
        <v>29289</v>
      </c>
      <c r="H801" s="52"/>
      <c r="I801" s="52"/>
      <c r="J801" s="37"/>
      <c r="K801" s="37"/>
      <c r="L801">
        <f t="shared" si="65"/>
        <v>3</v>
      </c>
      <c r="M801">
        <f t="shared" si="66"/>
        <v>1980</v>
      </c>
      <c r="N801" t="str">
        <f t="shared" si="67"/>
        <v/>
      </c>
      <c r="O801" t="str">
        <f t="shared" si="68"/>
        <v/>
      </c>
      <c r="P801" t="str">
        <f t="shared" si="69"/>
        <v>3_1980</v>
      </c>
    </row>
    <row r="802" spans="1:16">
      <c r="A802" s="35">
        <v>29290</v>
      </c>
      <c r="H802" s="51">
        <v>261.45999999999998</v>
      </c>
      <c r="I802" s="51">
        <v>262.77</v>
      </c>
      <c r="J802" s="37"/>
      <c r="K802" s="37"/>
      <c r="L802">
        <f t="shared" si="65"/>
        <v>3</v>
      </c>
      <c r="M802">
        <f t="shared" si="66"/>
        <v>1980</v>
      </c>
      <c r="N802">
        <f t="shared" si="67"/>
        <v>262.11500000000001</v>
      </c>
      <c r="O802" t="str">
        <f t="shared" si="68"/>
        <v/>
      </c>
      <c r="P802" t="str">
        <f t="shared" si="69"/>
        <v>3_1980</v>
      </c>
    </row>
    <row r="803" spans="1:16">
      <c r="A803" s="35">
        <v>29291</v>
      </c>
      <c r="H803" s="51">
        <v>261.85000000000002</v>
      </c>
      <c r="I803" s="51">
        <v>263.15699999999998</v>
      </c>
      <c r="J803" s="37"/>
      <c r="K803" s="37"/>
      <c r="L803">
        <f t="shared" si="65"/>
        <v>3</v>
      </c>
      <c r="M803">
        <f t="shared" si="66"/>
        <v>1980</v>
      </c>
      <c r="N803">
        <f t="shared" si="67"/>
        <v>262.50350000000003</v>
      </c>
      <c r="O803" t="str">
        <f t="shared" si="68"/>
        <v/>
      </c>
      <c r="P803" t="str">
        <f t="shared" si="69"/>
        <v>3_1980</v>
      </c>
    </row>
    <row r="804" spans="1:16">
      <c r="A804" s="35">
        <v>29292</v>
      </c>
      <c r="H804" s="51">
        <v>261.85000000000002</v>
      </c>
      <c r="I804" s="51">
        <v>263.16000000000003</v>
      </c>
      <c r="J804" s="37"/>
      <c r="K804" s="37"/>
      <c r="L804">
        <f t="shared" si="65"/>
        <v>3</v>
      </c>
      <c r="M804">
        <f t="shared" si="66"/>
        <v>1980</v>
      </c>
      <c r="N804">
        <f t="shared" si="67"/>
        <v>262.505</v>
      </c>
      <c r="O804" t="str">
        <f t="shared" si="68"/>
        <v/>
      </c>
      <c r="P804" t="str">
        <f t="shared" si="69"/>
        <v>3_1980</v>
      </c>
    </row>
    <row r="805" spans="1:16">
      <c r="A805" s="35">
        <v>29293</v>
      </c>
      <c r="H805" s="51">
        <v>262.23899999999998</v>
      </c>
      <c r="I805" s="51">
        <v>263.54199999999997</v>
      </c>
      <c r="J805" s="37"/>
      <c r="K805" s="37"/>
      <c r="L805">
        <f t="shared" si="65"/>
        <v>3</v>
      </c>
      <c r="M805">
        <f t="shared" si="66"/>
        <v>1980</v>
      </c>
      <c r="N805">
        <f t="shared" si="67"/>
        <v>262.89049999999997</v>
      </c>
      <c r="O805" t="str">
        <f t="shared" si="68"/>
        <v/>
      </c>
      <c r="P805" t="str">
        <f t="shared" si="69"/>
        <v>3_1980</v>
      </c>
    </row>
    <row r="806" spans="1:16">
      <c r="A806" s="35">
        <v>29294</v>
      </c>
      <c r="H806" s="51">
        <v>262.62</v>
      </c>
      <c r="I806" s="51">
        <v>263.92899999999997</v>
      </c>
      <c r="J806" s="37"/>
      <c r="K806" s="37"/>
      <c r="L806">
        <f t="shared" si="65"/>
        <v>3</v>
      </c>
      <c r="M806">
        <f t="shared" si="66"/>
        <v>1980</v>
      </c>
      <c r="N806">
        <f t="shared" si="67"/>
        <v>263.27449999999999</v>
      </c>
      <c r="O806" t="str">
        <f t="shared" si="68"/>
        <v/>
      </c>
      <c r="P806" t="str">
        <f t="shared" si="69"/>
        <v>3_1980</v>
      </c>
    </row>
    <row r="807" spans="1:16">
      <c r="A807" s="35">
        <v>29295</v>
      </c>
      <c r="H807" s="52"/>
      <c r="I807" s="52"/>
      <c r="J807" s="37"/>
      <c r="K807" s="37"/>
      <c r="L807">
        <f t="shared" si="65"/>
        <v>3</v>
      </c>
      <c r="M807">
        <f t="shared" si="66"/>
        <v>1980</v>
      </c>
      <c r="N807" t="str">
        <f t="shared" si="67"/>
        <v/>
      </c>
      <c r="O807" t="str">
        <f t="shared" si="68"/>
        <v/>
      </c>
      <c r="P807" t="str">
        <f t="shared" si="69"/>
        <v>3_1980</v>
      </c>
    </row>
    <row r="808" spans="1:16">
      <c r="A808" s="35">
        <v>29296</v>
      </c>
      <c r="H808" s="52"/>
      <c r="I808" s="52"/>
      <c r="J808" s="37"/>
      <c r="K808" s="37"/>
      <c r="L808">
        <f t="shared" si="65"/>
        <v>3</v>
      </c>
      <c r="M808">
        <f t="shared" si="66"/>
        <v>1980</v>
      </c>
      <c r="N808" t="str">
        <f t="shared" si="67"/>
        <v/>
      </c>
      <c r="O808" t="str">
        <f t="shared" si="68"/>
        <v/>
      </c>
      <c r="P808" t="str">
        <f t="shared" si="69"/>
        <v>3_1980</v>
      </c>
    </row>
    <row r="809" spans="1:16">
      <c r="A809" s="35">
        <v>29297</v>
      </c>
      <c r="H809" s="51">
        <v>263.00599999999997</v>
      </c>
      <c r="I809" s="51">
        <v>264.31200000000001</v>
      </c>
      <c r="J809" s="37"/>
      <c r="K809" s="37"/>
      <c r="L809">
        <f t="shared" si="65"/>
        <v>3</v>
      </c>
      <c r="M809">
        <f t="shared" si="66"/>
        <v>1980</v>
      </c>
      <c r="N809">
        <f t="shared" si="67"/>
        <v>263.65899999999999</v>
      </c>
      <c r="O809" t="str">
        <f t="shared" si="68"/>
        <v/>
      </c>
      <c r="P809" t="str">
        <f t="shared" si="69"/>
        <v>3_1980</v>
      </c>
    </row>
    <row r="810" spans="1:16">
      <c r="A810" s="35">
        <v>29298</v>
      </c>
      <c r="H810" s="51">
        <v>263.40800000000002</v>
      </c>
      <c r="I810" s="51">
        <v>264.709</v>
      </c>
      <c r="J810" s="37"/>
      <c r="K810" s="37"/>
      <c r="L810">
        <f t="shared" si="65"/>
        <v>3</v>
      </c>
      <c r="M810">
        <f t="shared" si="66"/>
        <v>1980</v>
      </c>
      <c r="N810">
        <f t="shared" si="67"/>
        <v>264.05849999999998</v>
      </c>
      <c r="O810" t="str">
        <f t="shared" si="68"/>
        <v/>
      </c>
      <c r="P810" t="str">
        <f t="shared" si="69"/>
        <v>3_1980</v>
      </c>
    </row>
    <row r="811" spans="1:16">
      <c r="A811" s="35">
        <v>29299</v>
      </c>
      <c r="H811" s="51">
        <v>263.41000000000003</v>
      </c>
      <c r="I811" s="51">
        <v>264.72899999999998</v>
      </c>
      <c r="J811" s="37"/>
      <c r="K811" s="37"/>
      <c r="L811">
        <f t="shared" si="65"/>
        <v>3</v>
      </c>
      <c r="M811">
        <f t="shared" si="66"/>
        <v>1980</v>
      </c>
      <c r="N811">
        <f t="shared" si="67"/>
        <v>264.06950000000001</v>
      </c>
      <c r="O811" t="str">
        <f t="shared" si="68"/>
        <v/>
      </c>
      <c r="P811" t="str">
        <f t="shared" si="69"/>
        <v>3_1980</v>
      </c>
    </row>
    <row r="812" spans="1:16">
      <c r="A812" s="35">
        <v>29300</v>
      </c>
      <c r="H812" s="51">
        <v>263.78500000000003</v>
      </c>
      <c r="I812" s="51">
        <v>265.10599999999999</v>
      </c>
      <c r="J812" s="37"/>
      <c r="K812" s="37"/>
      <c r="L812">
        <f t="shared" si="65"/>
        <v>3</v>
      </c>
      <c r="M812">
        <f t="shared" si="66"/>
        <v>1980</v>
      </c>
      <c r="N812">
        <f t="shared" si="67"/>
        <v>264.44550000000004</v>
      </c>
      <c r="O812" t="str">
        <f t="shared" si="68"/>
        <v/>
      </c>
      <c r="P812" t="str">
        <f t="shared" si="69"/>
        <v>3_1980</v>
      </c>
    </row>
    <row r="813" spans="1:16">
      <c r="A813" s="35">
        <v>29301</v>
      </c>
      <c r="H813" s="51">
        <v>263.79000000000002</v>
      </c>
      <c r="I813" s="51">
        <v>265.11</v>
      </c>
      <c r="J813" s="37"/>
      <c r="K813" s="37"/>
      <c r="L813">
        <f t="shared" si="65"/>
        <v>3</v>
      </c>
      <c r="M813">
        <f t="shared" si="66"/>
        <v>1980</v>
      </c>
      <c r="N813">
        <f t="shared" si="67"/>
        <v>264.45000000000005</v>
      </c>
      <c r="O813" t="str">
        <f t="shared" si="68"/>
        <v/>
      </c>
      <c r="P813" t="str">
        <f t="shared" si="69"/>
        <v>3_1980</v>
      </c>
    </row>
    <row r="814" spans="1:16">
      <c r="A814" s="35">
        <v>29302</v>
      </c>
      <c r="H814" s="52"/>
      <c r="I814" s="52"/>
      <c r="J814" s="37"/>
      <c r="K814" s="37"/>
      <c r="L814">
        <f t="shared" si="65"/>
        <v>3</v>
      </c>
      <c r="M814">
        <f t="shared" si="66"/>
        <v>1980</v>
      </c>
      <c r="N814" t="str">
        <f t="shared" si="67"/>
        <v/>
      </c>
      <c r="O814" t="str">
        <f t="shared" si="68"/>
        <v/>
      </c>
      <c r="P814" t="str">
        <f t="shared" si="69"/>
        <v>3_1980</v>
      </c>
    </row>
    <row r="815" spans="1:16">
      <c r="A815" s="35">
        <v>29303</v>
      </c>
      <c r="H815" s="52"/>
      <c r="I815" s="52"/>
      <c r="J815" s="37"/>
      <c r="K815" s="37"/>
      <c r="L815">
        <f t="shared" si="65"/>
        <v>3</v>
      </c>
      <c r="M815">
        <f t="shared" si="66"/>
        <v>1980</v>
      </c>
      <c r="N815" t="str">
        <f t="shared" si="67"/>
        <v/>
      </c>
      <c r="O815" t="str">
        <f t="shared" si="68"/>
        <v/>
      </c>
      <c r="P815" t="str">
        <f t="shared" si="69"/>
        <v>3_1980</v>
      </c>
    </row>
    <row r="816" spans="1:16">
      <c r="A816" s="35">
        <v>29304</v>
      </c>
      <c r="H816" s="51">
        <v>264.18</v>
      </c>
      <c r="I816" s="51">
        <v>265.49799999999999</v>
      </c>
      <c r="J816" s="37"/>
      <c r="K816" s="37"/>
      <c r="L816">
        <f t="shared" si="65"/>
        <v>3</v>
      </c>
      <c r="M816">
        <f t="shared" si="66"/>
        <v>1980</v>
      </c>
      <c r="N816">
        <f t="shared" si="67"/>
        <v>264.839</v>
      </c>
      <c r="O816" t="str">
        <f t="shared" si="68"/>
        <v/>
      </c>
      <c r="P816" t="str">
        <f t="shared" si="69"/>
        <v>3_1980</v>
      </c>
    </row>
    <row r="817" spans="1:16">
      <c r="A817" s="35">
        <v>29305</v>
      </c>
      <c r="H817" s="51">
        <v>264.55</v>
      </c>
      <c r="I817" s="51">
        <v>265.87</v>
      </c>
      <c r="J817" s="37"/>
      <c r="K817" s="37"/>
      <c r="L817">
        <f t="shared" si="65"/>
        <v>3</v>
      </c>
      <c r="M817">
        <f t="shared" si="66"/>
        <v>1980</v>
      </c>
      <c r="N817">
        <f t="shared" si="67"/>
        <v>265.21000000000004</v>
      </c>
      <c r="O817" t="str">
        <f t="shared" si="68"/>
        <v/>
      </c>
      <c r="P817" t="str">
        <f t="shared" si="69"/>
        <v>3_1980</v>
      </c>
    </row>
    <row r="818" spans="1:16">
      <c r="A818" s="35">
        <v>29306</v>
      </c>
      <c r="H818" s="51">
        <v>264.94</v>
      </c>
      <c r="I818" s="51">
        <v>266.25700000000001</v>
      </c>
      <c r="J818" s="37"/>
      <c r="K818" s="37"/>
      <c r="L818">
        <f t="shared" si="65"/>
        <v>3</v>
      </c>
      <c r="M818">
        <f t="shared" si="66"/>
        <v>1980</v>
      </c>
      <c r="N818">
        <f t="shared" si="67"/>
        <v>265.5985</v>
      </c>
      <c r="O818" t="str">
        <f t="shared" si="68"/>
        <v/>
      </c>
      <c r="P818" t="str">
        <f t="shared" si="69"/>
        <v>3_1980</v>
      </c>
    </row>
    <row r="819" spans="1:16">
      <c r="A819" s="35">
        <v>29307</v>
      </c>
      <c r="H819" s="51">
        <v>264.94</v>
      </c>
      <c r="I819" s="51">
        <v>266.25900000000001</v>
      </c>
      <c r="J819" s="37"/>
      <c r="K819" s="37"/>
      <c r="L819">
        <f t="shared" si="65"/>
        <v>3</v>
      </c>
      <c r="M819">
        <f t="shared" si="66"/>
        <v>1980</v>
      </c>
      <c r="N819">
        <f t="shared" si="67"/>
        <v>265.59950000000003</v>
      </c>
      <c r="O819" t="str">
        <f t="shared" si="68"/>
        <v/>
      </c>
      <c r="P819" t="str">
        <f t="shared" si="69"/>
        <v>3_1980</v>
      </c>
    </row>
    <row r="820" spans="1:16">
      <c r="A820" s="35">
        <v>29308</v>
      </c>
      <c r="H820" s="51">
        <v>265.31900000000002</v>
      </c>
      <c r="I820" s="51">
        <v>266.64800000000002</v>
      </c>
      <c r="J820" s="37"/>
      <c r="K820" s="37"/>
      <c r="L820">
        <f t="shared" si="65"/>
        <v>3</v>
      </c>
      <c r="M820">
        <f t="shared" si="66"/>
        <v>1980</v>
      </c>
      <c r="N820">
        <f t="shared" si="67"/>
        <v>265.98350000000005</v>
      </c>
      <c r="O820" t="str">
        <f t="shared" si="68"/>
        <v/>
      </c>
      <c r="P820" t="str">
        <f t="shared" si="69"/>
        <v>3_1980</v>
      </c>
    </row>
    <row r="821" spans="1:16">
      <c r="A821" s="35">
        <v>29309</v>
      </c>
      <c r="H821" s="52"/>
      <c r="I821" s="52"/>
      <c r="J821" s="37"/>
      <c r="K821" s="37"/>
      <c r="L821">
        <f t="shared" si="65"/>
        <v>3</v>
      </c>
      <c r="M821">
        <f t="shared" si="66"/>
        <v>1980</v>
      </c>
      <c r="N821" t="str">
        <f t="shared" si="67"/>
        <v/>
      </c>
      <c r="O821" t="str">
        <f t="shared" si="68"/>
        <v/>
      </c>
      <c r="P821" t="str">
        <f t="shared" si="69"/>
        <v>3_1980</v>
      </c>
    </row>
    <row r="822" spans="1:16">
      <c r="A822" s="35">
        <v>29310</v>
      </c>
      <c r="H822" s="52"/>
      <c r="I822" s="52"/>
      <c r="J822" s="37"/>
      <c r="K822" s="37"/>
      <c r="L822">
        <f t="shared" si="65"/>
        <v>3</v>
      </c>
      <c r="M822">
        <f t="shared" si="66"/>
        <v>1980</v>
      </c>
      <c r="N822" t="str">
        <f t="shared" si="67"/>
        <v/>
      </c>
      <c r="O822" t="str">
        <f t="shared" si="68"/>
        <v/>
      </c>
      <c r="P822" t="str">
        <f t="shared" si="69"/>
        <v>3_1980</v>
      </c>
    </row>
    <row r="823" spans="1:16">
      <c r="A823" s="35">
        <v>29311</v>
      </c>
      <c r="H823" s="51">
        <v>265.7</v>
      </c>
      <c r="I823" s="51">
        <v>267.029</v>
      </c>
      <c r="J823" s="37"/>
      <c r="K823" s="37"/>
      <c r="L823">
        <f t="shared" si="65"/>
        <v>3</v>
      </c>
      <c r="M823">
        <f t="shared" si="66"/>
        <v>1980</v>
      </c>
      <c r="N823">
        <f t="shared" si="67"/>
        <v>266.36450000000002</v>
      </c>
      <c r="O823" t="str">
        <f t="shared" si="68"/>
        <v/>
      </c>
      <c r="P823" t="str">
        <f t="shared" si="69"/>
        <v>3_1980</v>
      </c>
    </row>
    <row r="824" spans="1:16">
      <c r="A824" s="35">
        <v>29312</v>
      </c>
      <c r="H824" s="42">
        <v>265.7</v>
      </c>
      <c r="I824" s="42">
        <v>267.02999999999997</v>
      </c>
      <c r="J824" s="37"/>
      <c r="K824" s="37"/>
      <c r="L824">
        <f t="shared" si="65"/>
        <v>4</v>
      </c>
      <c r="M824">
        <f t="shared" si="66"/>
        <v>1980</v>
      </c>
      <c r="N824">
        <f t="shared" si="67"/>
        <v>266.36500000000001</v>
      </c>
      <c r="O824" t="str">
        <f t="shared" si="68"/>
        <v/>
      </c>
      <c r="P824" t="str">
        <f t="shared" si="69"/>
        <v>4_1980</v>
      </c>
    </row>
    <row r="825" spans="1:16">
      <c r="A825" s="35">
        <v>29313</v>
      </c>
      <c r="H825" s="42">
        <v>266.07799999999997</v>
      </c>
      <c r="I825" s="42">
        <v>267.40800000000002</v>
      </c>
      <c r="J825" s="37"/>
      <c r="K825" s="37"/>
      <c r="L825">
        <f t="shared" si="65"/>
        <v>4</v>
      </c>
      <c r="M825">
        <f t="shared" si="66"/>
        <v>1980</v>
      </c>
      <c r="N825">
        <f t="shared" si="67"/>
        <v>266.74299999999999</v>
      </c>
      <c r="O825" t="str">
        <f t="shared" si="68"/>
        <v/>
      </c>
      <c r="P825" t="str">
        <f t="shared" si="69"/>
        <v>4_1980</v>
      </c>
    </row>
    <row r="826" spans="1:16">
      <c r="A826" s="35">
        <v>29314</v>
      </c>
      <c r="H826" s="42">
        <v>266.48</v>
      </c>
      <c r="I826" s="42">
        <v>267.78100000000001</v>
      </c>
      <c r="J826" s="37"/>
      <c r="K826" s="37"/>
      <c r="L826">
        <f t="shared" si="65"/>
        <v>4</v>
      </c>
      <c r="M826">
        <f t="shared" si="66"/>
        <v>1980</v>
      </c>
      <c r="N826">
        <f t="shared" si="67"/>
        <v>267.13049999999998</v>
      </c>
      <c r="O826" t="str">
        <f t="shared" si="68"/>
        <v/>
      </c>
      <c r="P826" t="str">
        <f t="shared" si="69"/>
        <v>4_1980</v>
      </c>
    </row>
    <row r="827" spans="1:16">
      <c r="A827" s="35">
        <v>29315</v>
      </c>
      <c r="H827" s="48"/>
      <c r="I827" s="48"/>
      <c r="J827" s="37"/>
      <c r="K827" s="37"/>
      <c r="L827">
        <f t="shared" si="65"/>
        <v>4</v>
      </c>
      <c r="M827">
        <f t="shared" si="66"/>
        <v>1980</v>
      </c>
      <c r="N827" t="str">
        <f t="shared" si="67"/>
        <v/>
      </c>
      <c r="O827" t="str">
        <f t="shared" si="68"/>
        <v/>
      </c>
      <c r="P827" t="str">
        <f t="shared" si="69"/>
        <v>4_1980</v>
      </c>
    </row>
    <row r="828" spans="1:16">
      <c r="A828" s="35">
        <v>29316</v>
      </c>
      <c r="H828" s="48"/>
      <c r="I828" s="48"/>
      <c r="J828" s="37"/>
      <c r="K828" s="37"/>
      <c r="L828">
        <f t="shared" si="65"/>
        <v>4</v>
      </c>
      <c r="M828">
        <f t="shared" si="66"/>
        <v>1980</v>
      </c>
      <c r="N828" t="str">
        <f t="shared" si="67"/>
        <v/>
      </c>
      <c r="O828" t="str">
        <f t="shared" si="68"/>
        <v/>
      </c>
      <c r="P828" t="str">
        <f t="shared" si="69"/>
        <v>4_1980</v>
      </c>
    </row>
    <row r="829" spans="1:16">
      <c r="A829" s="35">
        <v>29317</v>
      </c>
      <c r="H829" s="48"/>
      <c r="I829" s="48"/>
      <c r="J829" s="37"/>
      <c r="K829" s="37"/>
      <c r="L829">
        <f t="shared" si="65"/>
        <v>4</v>
      </c>
      <c r="M829">
        <f t="shared" si="66"/>
        <v>1980</v>
      </c>
      <c r="N829" t="str">
        <f t="shared" si="67"/>
        <v/>
      </c>
      <c r="O829" t="str">
        <f t="shared" si="68"/>
        <v/>
      </c>
      <c r="P829" t="str">
        <f t="shared" si="69"/>
        <v>4_1980</v>
      </c>
    </row>
    <row r="830" spans="1:16">
      <c r="A830" s="35">
        <v>29318</v>
      </c>
      <c r="H830" s="42">
        <v>266.86799999999999</v>
      </c>
      <c r="I830" s="42">
        <v>268.20400000000001</v>
      </c>
      <c r="J830" s="37"/>
      <c r="K830" s="37"/>
      <c r="L830">
        <f t="shared" si="65"/>
        <v>4</v>
      </c>
      <c r="M830">
        <f t="shared" si="66"/>
        <v>1980</v>
      </c>
      <c r="N830">
        <f t="shared" si="67"/>
        <v>267.536</v>
      </c>
      <c r="O830" t="str">
        <f t="shared" si="68"/>
        <v/>
      </c>
      <c r="P830" t="str">
        <f t="shared" si="69"/>
        <v>4_1980</v>
      </c>
    </row>
    <row r="831" spans="1:16">
      <c r="A831" s="35">
        <v>29319</v>
      </c>
      <c r="H831" s="42">
        <v>267.26</v>
      </c>
      <c r="I831" s="42">
        <v>268.596</v>
      </c>
      <c r="J831" s="37"/>
      <c r="K831" s="37"/>
      <c r="L831">
        <f t="shared" si="65"/>
        <v>4</v>
      </c>
      <c r="M831">
        <f t="shared" si="66"/>
        <v>1980</v>
      </c>
      <c r="N831">
        <f t="shared" si="67"/>
        <v>267.928</v>
      </c>
      <c r="O831" t="str">
        <f t="shared" si="68"/>
        <v/>
      </c>
      <c r="P831" t="str">
        <f t="shared" si="69"/>
        <v>4_1980</v>
      </c>
    </row>
    <row r="832" spans="1:16">
      <c r="A832" s="35">
        <v>29320</v>
      </c>
      <c r="H832" s="42">
        <v>267.64</v>
      </c>
      <c r="I832" s="42">
        <v>268.98</v>
      </c>
      <c r="J832" s="37"/>
      <c r="K832" s="37"/>
      <c r="L832">
        <f t="shared" si="65"/>
        <v>4</v>
      </c>
      <c r="M832">
        <f t="shared" si="66"/>
        <v>1980</v>
      </c>
      <c r="N832">
        <f t="shared" si="67"/>
        <v>268.31</v>
      </c>
      <c r="O832" t="str">
        <f t="shared" si="68"/>
        <v/>
      </c>
      <c r="P832" t="str">
        <f t="shared" si="69"/>
        <v>4_1980</v>
      </c>
    </row>
    <row r="833" spans="1:16">
      <c r="A833" s="35">
        <v>29321</v>
      </c>
      <c r="H833" s="42">
        <v>267.64</v>
      </c>
      <c r="I833" s="42">
        <v>268.97899999999998</v>
      </c>
      <c r="J833" s="37"/>
      <c r="K833" s="37"/>
      <c r="L833">
        <f t="shared" si="65"/>
        <v>4</v>
      </c>
      <c r="M833">
        <f t="shared" si="66"/>
        <v>1980</v>
      </c>
      <c r="N833">
        <f t="shared" si="67"/>
        <v>268.30949999999996</v>
      </c>
      <c r="O833" t="str">
        <f t="shared" si="68"/>
        <v/>
      </c>
      <c r="P833" t="str">
        <f t="shared" si="69"/>
        <v>4_1980</v>
      </c>
    </row>
    <row r="834" spans="1:16">
      <c r="A834" s="35">
        <v>29322</v>
      </c>
      <c r="H834" s="42">
        <v>267.99400000000003</v>
      </c>
      <c r="I834" s="42">
        <v>269.35399999999998</v>
      </c>
      <c r="J834" s="37"/>
      <c r="K834" s="37"/>
      <c r="L834">
        <f t="shared" si="65"/>
        <v>4</v>
      </c>
      <c r="M834">
        <f t="shared" si="66"/>
        <v>1980</v>
      </c>
      <c r="N834">
        <f t="shared" si="67"/>
        <v>268.67399999999998</v>
      </c>
      <c r="O834" t="str">
        <f t="shared" si="68"/>
        <v/>
      </c>
      <c r="P834" t="str">
        <f t="shared" si="69"/>
        <v>4_1980</v>
      </c>
    </row>
    <row r="835" spans="1:16">
      <c r="A835" s="35">
        <v>29323</v>
      </c>
      <c r="H835" s="48"/>
      <c r="I835" s="48"/>
      <c r="J835" s="37"/>
      <c r="K835" s="37"/>
      <c r="L835">
        <f t="shared" si="65"/>
        <v>4</v>
      </c>
      <c r="M835">
        <f t="shared" si="66"/>
        <v>1980</v>
      </c>
      <c r="N835" t="str">
        <f t="shared" si="67"/>
        <v/>
      </c>
      <c r="O835" t="str">
        <f t="shared" si="68"/>
        <v/>
      </c>
      <c r="P835" t="str">
        <f t="shared" si="69"/>
        <v>4_1980</v>
      </c>
    </row>
    <row r="836" spans="1:16">
      <c r="A836" s="35">
        <v>29324</v>
      </c>
      <c r="H836" s="48"/>
      <c r="I836" s="48"/>
      <c r="J836" s="37"/>
      <c r="K836" s="37"/>
      <c r="L836">
        <f t="shared" ref="L836:L899" si="70">+MONTH(A836)</f>
        <v>4</v>
      </c>
      <c r="M836">
        <f t="shared" ref="M836:M899" si="71">+YEAR(A836)</f>
        <v>1980</v>
      </c>
      <c r="N836" t="str">
        <f t="shared" ref="N836:N899" si="72">+IF(H836="","",AVERAGE(H836:I836))</f>
        <v/>
      </c>
      <c r="O836" t="str">
        <f t="shared" ref="O836:O899" si="73">+IF(J836="","",AVERAGE(J836:K836))</f>
        <v/>
      </c>
      <c r="P836" t="str">
        <f t="shared" ref="P836:P899" si="74">+L836&amp;"_"&amp;M836</f>
        <v>4_1980</v>
      </c>
    </row>
    <row r="837" spans="1:16">
      <c r="A837" s="35">
        <v>29325</v>
      </c>
      <c r="H837" s="42">
        <v>268.41000000000003</v>
      </c>
      <c r="I837" s="42">
        <v>269.74799999999999</v>
      </c>
      <c r="J837" s="37"/>
      <c r="K837" s="37"/>
      <c r="L837">
        <f t="shared" si="70"/>
        <v>4</v>
      </c>
      <c r="M837">
        <f t="shared" si="71"/>
        <v>1980</v>
      </c>
      <c r="N837">
        <f t="shared" si="72"/>
        <v>269.07900000000001</v>
      </c>
      <c r="O837" t="str">
        <f t="shared" si="73"/>
        <v/>
      </c>
      <c r="P837" t="str">
        <f t="shared" si="74"/>
        <v>4_1980</v>
      </c>
    </row>
    <row r="838" spans="1:16">
      <c r="A838" s="35">
        <v>29326</v>
      </c>
      <c r="H838" s="42">
        <v>268.41000000000003</v>
      </c>
      <c r="I838" s="42">
        <v>269.74900000000002</v>
      </c>
      <c r="J838" s="37"/>
      <c r="K838" s="37"/>
      <c r="L838">
        <f t="shared" si="70"/>
        <v>4</v>
      </c>
      <c r="M838">
        <f t="shared" si="71"/>
        <v>1980</v>
      </c>
      <c r="N838">
        <f t="shared" si="72"/>
        <v>269.07950000000005</v>
      </c>
      <c r="O838" t="str">
        <f t="shared" si="73"/>
        <v/>
      </c>
      <c r="P838" t="str">
        <f t="shared" si="74"/>
        <v>4_1980</v>
      </c>
    </row>
    <row r="839" spans="1:16">
      <c r="A839" s="35">
        <v>29327</v>
      </c>
      <c r="H839" s="42">
        <v>268.78899999999999</v>
      </c>
      <c r="I839" s="42">
        <v>270.12799999999999</v>
      </c>
      <c r="J839" s="37"/>
      <c r="K839" s="37"/>
      <c r="L839">
        <f t="shared" si="70"/>
        <v>4</v>
      </c>
      <c r="M839">
        <f t="shared" si="71"/>
        <v>1980</v>
      </c>
      <c r="N839">
        <f t="shared" si="72"/>
        <v>269.45849999999996</v>
      </c>
      <c r="O839" t="str">
        <f t="shared" si="73"/>
        <v/>
      </c>
      <c r="P839" t="str">
        <f t="shared" si="74"/>
        <v>4_1980</v>
      </c>
    </row>
    <row r="840" spans="1:16">
      <c r="A840" s="35">
        <v>29328</v>
      </c>
      <c r="H840" s="42">
        <v>269.18</v>
      </c>
      <c r="I840" s="42">
        <v>270.52800000000002</v>
      </c>
      <c r="J840" s="37"/>
      <c r="K840" s="37"/>
      <c r="L840">
        <f t="shared" si="70"/>
        <v>4</v>
      </c>
      <c r="M840">
        <f t="shared" si="71"/>
        <v>1980</v>
      </c>
      <c r="N840">
        <f t="shared" si="72"/>
        <v>269.85400000000004</v>
      </c>
      <c r="O840" t="str">
        <f t="shared" si="73"/>
        <v/>
      </c>
      <c r="P840" t="str">
        <f t="shared" si="74"/>
        <v>4_1980</v>
      </c>
    </row>
    <row r="841" spans="1:16">
      <c r="A841" s="35">
        <v>29329</v>
      </c>
      <c r="H841" s="42">
        <v>269.57</v>
      </c>
      <c r="I841" s="42">
        <v>270.91800000000001</v>
      </c>
      <c r="J841" s="37"/>
      <c r="K841" s="37"/>
      <c r="L841">
        <f t="shared" si="70"/>
        <v>4</v>
      </c>
      <c r="M841">
        <f t="shared" si="71"/>
        <v>1980</v>
      </c>
      <c r="N841">
        <f t="shared" si="72"/>
        <v>270.24400000000003</v>
      </c>
      <c r="O841" t="str">
        <f t="shared" si="73"/>
        <v/>
      </c>
      <c r="P841" t="str">
        <f t="shared" si="74"/>
        <v>4_1980</v>
      </c>
    </row>
    <row r="842" spans="1:16">
      <c r="A842" s="35">
        <v>29330</v>
      </c>
      <c r="H842" s="48"/>
      <c r="I842" s="48"/>
      <c r="J842" s="37"/>
      <c r="K842" s="37"/>
      <c r="L842">
        <f t="shared" si="70"/>
        <v>4</v>
      </c>
      <c r="M842">
        <f t="shared" si="71"/>
        <v>1980</v>
      </c>
      <c r="N842" t="str">
        <f t="shared" si="72"/>
        <v/>
      </c>
      <c r="O842" t="str">
        <f t="shared" si="73"/>
        <v/>
      </c>
      <c r="P842" t="str">
        <f t="shared" si="74"/>
        <v>4_1980</v>
      </c>
    </row>
    <row r="843" spans="1:16">
      <c r="A843" s="35">
        <v>29331</v>
      </c>
      <c r="H843" s="48"/>
      <c r="I843" s="48"/>
      <c r="J843" s="37"/>
      <c r="K843" s="37"/>
      <c r="L843">
        <f t="shared" si="70"/>
        <v>4</v>
      </c>
      <c r="M843">
        <f t="shared" si="71"/>
        <v>1980</v>
      </c>
      <c r="N843" t="str">
        <f t="shared" si="72"/>
        <v/>
      </c>
      <c r="O843" t="str">
        <f t="shared" si="73"/>
        <v/>
      </c>
      <c r="P843" t="str">
        <f t="shared" si="74"/>
        <v>4_1980</v>
      </c>
    </row>
    <row r="844" spans="1:16">
      <c r="A844" s="35">
        <v>29332</v>
      </c>
      <c r="H844" s="42">
        <v>269.94900000000001</v>
      </c>
      <c r="I844" s="42">
        <v>271.29599999999999</v>
      </c>
      <c r="J844" s="37"/>
      <c r="K844" s="37"/>
      <c r="L844">
        <f t="shared" si="70"/>
        <v>4</v>
      </c>
      <c r="M844">
        <f t="shared" si="71"/>
        <v>1980</v>
      </c>
      <c r="N844">
        <f t="shared" si="72"/>
        <v>270.6225</v>
      </c>
      <c r="O844" t="str">
        <f t="shared" si="73"/>
        <v/>
      </c>
      <c r="P844" t="str">
        <f t="shared" si="74"/>
        <v>4_1980</v>
      </c>
    </row>
    <row r="845" spans="1:16">
      <c r="A845" s="35">
        <v>29333</v>
      </c>
      <c r="H845" s="42">
        <v>270.33</v>
      </c>
      <c r="I845" s="42">
        <v>271.678</v>
      </c>
      <c r="J845" s="37"/>
      <c r="K845" s="37"/>
      <c r="L845">
        <f t="shared" si="70"/>
        <v>4</v>
      </c>
      <c r="M845">
        <f t="shared" si="71"/>
        <v>1980</v>
      </c>
      <c r="N845">
        <f t="shared" si="72"/>
        <v>271.00400000000002</v>
      </c>
      <c r="O845" t="str">
        <f t="shared" si="73"/>
        <v/>
      </c>
      <c r="P845" t="str">
        <f t="shared" si="74"/>
        <v>4_1980</v>
      </c>
    </row>
    <row r="846" spans="1:16">
      <c r="A846" s="35">
        <v>29334</v>
      </c>
      <c r="H846" s="42">
        <v>270.33</v>
      </c>
      <c r="I846" s="42">
        <v>271.68</v>
      </c>
      <c r="J846" s="37"/>
      <c r="K846" s="37"/>
      <c r="L846">
        <f t="shared" si="70"/>
        <v>4</v>
      </c>
      <c r="M846">
        <f t="shared" si="71"/>
        <v>1980</v>
      </c>
      <c r="N846">
        <f t="shared" si="72"/>
        <v>271.005</v>
      </c>
      <c r="O846" t="str">
        <f t="shared" si="73"/>
        <v/>
      </c>
      <c r="P846" t="str">
        <f t="shared" si="74"/>
        <v>4_1980</v>
      </c>
    </row>
    <row r="847" spans="1:16">
      <c r="A847" s="35">
        <v>29335</v>
      </c>
      <c r="H847" s="42">
        <v>270.72899999999998</v>
      </c>
      <c r="I847" s="42">
        <v>272.077</v>
      </c>
      <c r="J847" s="37"/>
      <c r="K847" s="37"/>
      <c r="L847">
        <f t="shared" si="70"/>
        <v>4</v>
      </c>
      <c r="M847">
        <f t="shared" si="71"/>
        <v>1980</v>
      </c>
      <c r="N847">
        <f t="shared" si="72"/>
        <v>271.40300000000002</v>
      </c>
      <c r="O847" t="str">
        <f t="shared" si="73"/>
        <v/>
      </c>
      <c r="P847" t="str">
        <f t="shared" si="74"/>
        <v>4_1980</v>
      </c>
    </row>
    <row r="848" spans="1:16">
      <c r="A848" s="35">
        <v>29336</v>
      </c>
      <c r="H848" s="42">
        <v>271.11</v>
      </c>
      <c r="I848" s="42">
        <v>272.46800000000002</v>
      </c>
      <c r="J848" s="37"/>
      <c r="K848" s="37"/>
      <c r="L848">
        <f t="shared" si="70"/>
        <v>4</v>
      </c>
      <c r="M848">
        <f t="shared" si="71"/>
        <v>1980</v>
      </c>
      <c r="N848">
        <f t="shared" si="72"/>
        <v>271.78899999999999</v>
      </c>
      <c r="O848" t="str">
        <f t="shared" si="73"/>
        <v/>
      </c>
      <c r="P848" t="str">
        <f t="shared" si="74"/>
        <v>4_1980</v>
      </c>
    </row>
    <row r="849" spans="1:16">
      <c r="A849" s="35">
        <v>29337</v>
      </c>
      <c r="H849" s="48"/>
      <c r="I849" s="48"/>
      <c r="J849" s="37"/>
      <c r="K849" s="37"/>
      <c r="L849">
        <f t="shared" si="70"/>
        <v>4</v>
      </c>
      <c r="M849">
        <f t="shared" si="71"/>
        <v>1980</v>
      </c>
      <c r="N849" t="str">
        <f t="shared" si="72"/>
        <v/>
      </c>
      <c r="O849" t="str">
        <f t="shared" si="73"/>
        <v/>
      </c>
      <c r="P849" t="str">
        <f t="shared" si="74"/>
        <v>4_1980</v>
      </c>
    </row>
    <row r="850" spans="1:16">
      <c r="A850" s="35">
        <v>29338</v>
      </c>
      <c r="H850" s="48"/>
      <c r="I850" s="48"/>
      <c r="J850" s="37"/>
      <c r="K850" s="37"/>
      <c r="L850">
        <f t="shared" si="70"/>
        <v>4</v>
      </c>
      <c r="M850">
        <f t="shared" si="71"/>
        <v>1980</v>
      </c>
      <c r="N850" t="str">
        <f t="shared" si="72"/>
        <v/>
      </c>
      <c r="O850" t="str">
        <f t="shared" si="73"/>
        <v/>
      </c>
      <c r="P850" t="str">
        <f t="shared" si="74"/>
        <v>4_1980</v>
      </c>
    </row>
    <row r="851" spans="1:16">
      <c r="A851" s="35">
        <v>29339</v>
      </c>
      <c r="H851" s="42">
        <v>271.11</v>
      </c>
      <c r="I851" s="42">
        <v>272.40199999999999</v>
      </c>
      <c r="J851" s="37"/>
      <c r="K851" s="37"/>
      <c r="L851">
        <f t="shared" si="70"/>
        <v>4</v>
      </c>
      <c r="M851">
        <f t="shared" si="71"/>
        <v>1980</v>
      </c>
      <c r="N851">
        <f t="shared" si="72"/>
        <v>271.75599999999997</v>
      </c>
      <c r="O851" t="str">
        <f t="shared" si="73"/>
        <v/>
      </c>
      <c r="P851" t="str">
        <f t="shared" si="74"/>
        <v>4_1980</v>
      </c>
    </row>
    <row r="852" spans="1:16">
      <c r="A852" s="35">
        <v>29340</v>
      </c>
      <c r="H852" s="42">
        <v>271.50700000000001</v>
      </c>
      <c r="I852" s="42">
        <v>272.86399999999998</v>
      </c>
      <c r="J852" s="37"/>
      <c r="K852" s="37"/>
      <c r="L852">
        <f t="shared" si="70"/>
        <v>4</v>
      </c>
      <c r="M852">
        <f t="shared" si="71"/>
        <v>1980</v>
      </c>
      <c r="N852">
        <f t="shared" si="72"/>
        <v>272.18549999999999</v>
      </c>
      <c r="O852" t="str">
        <f t="shared" si="73"/>
        <v/>
      </c>
      <c r="P852" t="str">
        <f t="shared" si="74"/>
        <v>4_1980</v>
      </c>
    </row>
    <row r="853" spans="1:16">
      <c r="A853" s="35">
        <v>29341</v>
      </c>
      <c r="H853" s="42">
        <v>271.89999999999998</v>
      </c>
      <c r="I853" s="42">
        <v>273.26</v>
      </c>
      <c r="J853" s="37"/>
      <c r="K853" s="37"/>
      <c r="L853">
        <f t="shared" si="70"/>
        <v>4</v>
      </c>
      <c r="M853">
        <f t="shared" si="71"/>
        <v>1980</v>
      </c>
      <c r="N853">
        <f t="shared" si="72"/>
        <v>272.58</v>
      </c>
      <c r="O853" t="str">
        <f t="shared" si="73"/>
        <v/>
      </c>
      <c r="P853" t="str">
        <f t="shared" si="74"/>
        <v>4_1980</v>
      </c>
    </row>
    <row r="854" spans="1:16">
      <c r="A854" s="35">
        <v>29342</v>
      </c>
      <c r="H854" s="48"/>
      <c r="I854" s="48"/>
      <c r="J854" s="37"/>
      <c r="K854" s="37"/>
      <c r="L854">
        <f t="shared" si="70"/>
        <v>5</v>
      </c>
      <c r="M854">
        <f t="shared" si="71"/>
        <v>1980</v>
      </c>
      <c r="N854" t="str">
        <f t="shared" si="72"/>
        <v/>
      </c>
      <c r="O854" t="str">
        <f t="shared" si="73"/>
        <v/>
      </c>
      <c r="P854" t="str">
        <f t="shared" si="74"/>
        <v>5_1980</v>
      </c>
    </row>
    <row r="855" spans="1:16">
      <c r="A855" s="35">
        <v>29343</v>
      </c>
      <c r="H855" s="42">
        <v>271.89999999999998</v>
      </c>
      <c r="I855" s="42">
        <v>273.26</v>
      </c>
      <c r="J855" s="37"/>
      <c r="K855" s="37"/>
      <c r="L855">
        <f t="shared" si="70"/>
        <v>5</v>
      </c>
      <c r="M855">
        <f t="shared" si="71"/>
        <v>1980</v>
      </c>
      <c r="N855">
        <f t="shared" si="72"/>
        <v>272.58</v>
      </c>
      <c r="O855" t="str">
        <f t="shared" si="73"/>
        <v/>
      </c>
      <c r="P855" t="str">
        <f t="shared" si="74"/>
        <v>5_1980</v>
      </c>
    </row>
    <row r="856" spans="1:16">
      <c r="A856" s="35">
        <v>29344</v>
      </c>
      <c r="H856" s="48"/>
      <c r="I856" s="48"/>
      <c r="J856" s="37"/>
      <c r="K856" s="37"/>
      <c r="L856">
        <f t="shared" si="70"/>
        <v>5</v>
      </c>
      <c r="M856">
        <f t="shared" si="71"/>
        <v>1980</v>
      </c>
      <c r="N856" t="str">
        <f t="shared" si="72"/>
        <v/>
      </c>
      <c r="O856" t="str">
        <f t="shared" si="73"/>
        <v/>
      </c>
      <c r="P856" t="str">
        <f t="shared" si="74"/>
        <v>5_1980</v>
      </c>
    </row>
    <row r="857" spans="1:16">
      <c r="A857" s="35">
        <v>29345</v>
      </c>
      <c r="H857" s="48"/>
      <c r="I857" s="48"/>
      <c r="J857" s="37"/>
      <c r="K857" s="37"/>
      <c r="L857">
        <f t="shared" si="70"/>
        <v>5</v>
      </c>
      <c r="M857">
        <f t="shared" si="71"/>
        <v>1980</v>
      </c>
      <c r="N857" t="str">
        <f t="shared" si="72"/>
        <v/>
      </c>
      <c r="O857" t="str">
        <f t="shared" si="73"/>
        <v/>
      </c>
      <c r="P857" t="str">
        <f t="shared" si="74"/>
        <v>5_1980</v>
      </c>
    </row>
    <row r="858" spans="1:16">
      <c r="A858" s="35">
        <v>29346</v>
      </c>
      <c r="H858" s="42">
        <v>272.27999999999997</v>
      </c>
      <c r="I858" s="42">
        <v>273.63600000000002</v>
      </c>
      <c r="J858" s="37"/>
      <c r="K858" s="37"/>
      <c r="L858">
        <f t="shared" si="70"/>
        <v>5</v>
      </c>
      <c r="M858">
        <f t="shared" si="71"/>
        <v>1980</v>
      </c>
      <c r="N858">
        <f t="shared" si="72"/>
        <v>272.95799999999997</v>
      </c>
      <c r="O858" t="str">
        <f t="shared" si="73"/>
        <v/>
      </c>
      <c r="P858" t="str">
        <f t="shared" si="74"/>
        <v>5_1980</v>
      </c>
    </row>
    <row r="859" spans="1:16">
      <c r="A859" s="35">
        <v>29347</v>
      </c>
      <c r="H859" s="42">
        <v>272.66000000000003</v>
      </c>
      <c r="I859" s="42">
        <v>274.01900000000001</v>
      </c>
      <c r="J859" s="37"/>
      <c r="K859" s="37"/>
      <c r="L859">
        <f t="shared" si="70"/>
        <v>5</v>
      </c>
      <c r="M859">
        <f t="shared" si="71"/>
        <v>1980</v>
      </c>
      <c r="N859">
        <f t="shared" si="72"/>
        <v>273.33950000000004</v>
      </c>
      <c r="O859" t="str">
        <f t="shared" si="73"/>
        <v/>
      </c>
      <c r="P859" t="str">
        <f t="shared" si="74"/>
        <v>5_1980</v>
      </c>
    </row>
    <row r="860" spans="1:16">
      <c r="A860" s="35">
        <v>29348</v>
      </c>
      <c r="H860" s="42">
        <v>273.04000000000002</v>
      </c>
      <c r="I860" s="42">
        <v>274.40899999999999</v>
      </c>
      <c r="J860" s="37"/>
      <c r="K860" s="37"/>
      <c r="L860">
        <f t="shared" si="70"/>
        <v>5</v>
      </c>
      <c r="M860">
        <f t="shared" si="71"/>
        <v>1980</v>
      </c>
      <c r="N860">
        <f t="shared" si="72"/>
        <v>273.72450000000003</v>
      </c>
      <c r="O860" t="str">
        <f t="shared" si="73"/>
        <v/>
      </c>
      <c r="P860" t="str">
        <f t="shared" si="74"/>
        <v>5_1980</v>
      </c>
    </row>
    <row r="861" spans="1:16">
      <c r="A861" s="35">
        <v>29349</v>
      </c>
      <c r="H861" s="42">
        <v>273.43</v>
      </c>
      <c r="I861" s="42">
        <v>274.798</v>
      </c>
      <c r="J861" s="37"/>
      <c r="K861" s="37"/>
      <c r="L861">
        <f t="shared" si="70"/>
        <v>5</v>
      </c>
      <c r="M861">
        <f t="shared" si="71"/>
        <v>1980</v>
      </c>
      <c r="N861">
        <f t="shared" si="72"/>
        <v>274.11400000000003</v>
      </c>
      <c r="O861" t="str">
        <f t="shared" si="73"/>
        <v/>
      </c>
      <c r="P861" t="str">
        <f t="shared" si="74"/>
        <v>5_1980</v>
      </c>
    </row>
    <row r="862" spans="1:16">
      <c r="A862" s="35">
        <v>29350</v>
      </c>
      <c r="H862" s="42">
        <v>273.43099999999998</v>
      </c>
      <c r="I862" s="42">
        <v>274.79700000000003</v>
      </c>
      <c r="J862" s="37"/>
      <c r="K862" s="37"/>
      <c r="L862">
        <f t="shared" si="70"/>
        <v>5</v>
      </c>
      <c r="M862">
        <f t="shared" si="71"/>
        <v>1980</v>
      </c>
      <c r="N862">
        <f t="shared" si="72"/>
        <v>274.11400000000003</v>
      </c>
      <c r="O862" t="str">
        <f t="shared" si="73"/>
        <v/>
      </c>
      <c r="P862" t="str">
        <f t="shared" si="74"/>
        <v>5_1980</v>
      </c>
    </row>
    <row r="863" spans="1:16">
      <c r="A863" s="35">
        <v>29351</v>
      </c>
      <c r="H863" s="48"/>
      <c r="I863" s="48"/>
      <c r="J863" s="37"/>
      <c r="K863" s="37"/>
      <c r="L863">
        <f t="shared" si="70"/>
        <v>5</v>
      </c>
      <c r="M863">
        <f t="shared" si="71"/>
        <v>1980</v>
      </c>
      <c r="N863" t="str">
        <f t="shared" si="72"/>
        <v/>
      </c>
      <c r="O863" t="str">
        <f t="shared" si="73"/>
        <v/>
      </c>
      <c r="P863" t="str">
        <f t="shared" si="74"/>
        <v>5_1980</v>
      </c>
    </row>
    <row r="864" spans="1:16">
      <c r="A864" s="35">
        <v>29352</v>
      </c>
      <c r="H864" s="48"/>
      <c r="I864" s="48"/>
      <c r="J864" s="37"/>
      <c r="K864" s="37"/>
      <c r="L864">
        <f t="shared" si="70"/>
        <v>5</v>
      </c>
      <c r="M864">
        <f t="shared" si="71"/>
        <v>1980</v>
      </c>
      <c r="N864" t="str">
        <f t="shared" si="72"/>
        <v/>
      </c>
      <c r="O864" t="str">
        <f t="shared" si="73"/>
        <v/>
      </c>
      <c r="P864" t="str">
        <f t="shared" si="74"/>
        <v>5_1980</v>
      </c>
    </row>
    <row r="865" spans="1:16">
      <c r="A865" s="35">
        <v>29353</v>
      </c>
      <c r="H865" s="42">
        <v>273.81</v>
      </c>
      <c r="I865" s="42">
        <v>275.178</v>
      </c>
      <c r="J865" s="37"/>
      <c r="K865" s="37"/>
      <c r="L865">
        <f t="shared" si="70"/>
        <v>5</v>
      </c>
      <c r="M865">
        <f t="shared" si="71"/>
        <v>1980</v>
      </c>
      <c r="N865">
        <f t="shared" si="72"/>
        <v>274.49400000000003</v>
      </c>
      <c r="O865" t="str">
        <f t="shared" si="73"/>
        <v/>
      </c>
      <c r="P865" t="str">
        <f t="shared" si="74"/>
        <v>5_1980</v>
      </c>
    </row>
    <row r="866" spans="1:16">
      <c r="A866" s="35">
        <v>29354</v>
      </c>
      <c r="H866" s="42">
        <v>273.81</v>
      </c>
      <c r="I866" s="42">
        <v>275.17899999999997</v>
      </c>
      <c r="J866" s="37"/>
      <c r="K866" s="37"/>
      <c r="L866">
        <f t="shared" si="70"/>
        <v>5</v>
      </c>
      <c r="M866">
        <f t="shared" si="71"/>
        <v>1980</v>
      </c>
      <c r="N866">
        <f t="shared" si="72"/>
        <v>274.49450000000002</v>
      </c>
      <c r="O866" t="str">
        <f t="shared" si="73"/>
        <v/>
      </c>
      <c r="P866" t="str">
        <f t="shared" si="74"/>
        <v>5_1980</v>
      </c>
    </row>
    <row r="867" spans="1:16">
      <c r="A867" s="35">
        <v>29355</v>
      </c>
      <c r="H867" s="42">
        <v>274.2</v>
      </c>
      <c r="I867" s="42">
        <v>275.56900000000002</v>
      </c>
      <c r="J867" s="37"/>
      <c r="K867" s="37"/>
      <c r="L867">
        <f t="shared" si="70"/>
        <v>5</v>
      </c>
      <c r="M867">
        <f t="shared" si="71"/>
        <v>1980</v>
      </c>
      <c r="N867">
        <f t="shared" si="72"/>
        <v>274.8845</v>
      </c>
      <c r="O867" t="str">
        <f t="shared" si="73"/>
        <v/>
      </c>
      <c r="P867" t="str">
        <f t="shared" si="74"/>
        <v>5_1980</v>
      </c>
    </row>
    <row r="868" spans="1:16">
      <c r="A868" s="35">
        <v>29356</v>
      </c>
      <c r="H868" s="42">
        <v>274.58</v>
      </c>
      <c r="I868" s="42">
        <v>275.928</v>
      </c>
      <c r="J868" s="37"/>
      <c r="K868" s="37"/>
      <c r="L868">
        <f t="shared" si="70"/>
        <v>5</v>
      </c>
      <c r="M868">
        <f t="shared" si="71"/>
        <v>1980</v>
      </c>
      <c r="N868">
        <f t="shared" si="72"/>
        <v>275.25400000000002</v>
      </c>
      <c r="O868" t="str">
        <f t="shared" si="73"/>
        <v/>
      </c>
      <c r="P868" t="str">
        <f t="shared" si="74"/>
        <v>5_1980</v>
      </c>
    </row>
    <row r="869" spans="1:16">
      <c r="A869" s="35">
        <v>29357</v>
      </c>
      <c r="H869" s="42">
        <v>274.95999999999998</v>
      </c>
      <c r="I869" s="42">
        <v>276.32900000000001</v>
      </c>
      <c r="J869" s="37"/>
      <c r="K869" s="37"/>
      <c r="L869">
        <f t="shared" si="70"/>
        <v>5</v>
      </c>
      <c r="M869">
        <f t="shared" si="71"/>
        <v>1980</v>
      </c>
      <c r="N869">
        <f t="shared" si="72"/>
        <v>275.64449999999999</v>
      </c>
      <c r="O869" t="str">
        <f t="shared" si="73"/>
        <v/>
      </c>
      <c r="P869" t="str">
        <f t="shared" si="74"/>
        <v>5_1980</v>
      </c>
    </row>
    <row r="870" spans="1:16">
      <c r="A870" s="35">
        <v>29358</v>
      </c>
      <c r="H870" s="48"/>
      <c r="I870" s="48"/>
      <c r="J870" s="37"/>
      <c r="K870" s="37"/>
      <c r="L870">
        <f t="shared" si="70"/>
        <v>5</v>
      </c>
      <c r="M870">
        <f t="shared" si="71"/>
        <v>1980</v>
      </c>
      <c r="N870" t="str">
        <f t="shared" si="72"/>
        <v/>
      </c>
      <c r="O870" t="str">
        <f t="shared" si="73"/>
        <v/>
      </c>
      <c r="P870" t="str">
        <f t="shared" si="74"/>
        <v>5_1980</v>
      </c>
    </row>
    <row r="871" spans="1:16">
      <c r="A871" s="35">
        <v>29359</v>
      </c>
      <c r="H871" s="48"/>
      <c r="I871" s="48"/>
      <c r="J871" s="37"/>
      <c r="K871" s="37"/>
      <c r="L871">
        <f t="shared" si="70"/>
        <v>5</v>
      </c>
      <c r="M871">
        <f t="shared" si="71"/>
        <v>1980</v>
      </c>
      <c r="N871" t="str">
        <f t="shared" si="72"/>
        <v/>
      </c>
      <c r="O871" t="str">
        <f t="shared" si="73"/>
        <v/>
      </c>
      <c r="P871" t="str">
        <f t="shared" si="74"/>
        <v>5_1980</v>
      </c>
    </row>
    <row r="872" spans="1:16">
      <c r="A872" s="35">
        <v>29360</v>
      </c>
      <c r="H872" s="42">
        <v>275.34500000000003</v>
      </c>
      <c r="I872" s="42">
        <v>276.72399999999999</v>
      </c>
      <c r="J872" s="37"/>
      <c r="K872" s="37"/>
      <c r="L872">
        <f t="shared" si="70"/>
        <v>5</v>
      </c>
      <c r="M872">
        <f t="shared" si="71"/>
        <v>1980</v>
      </c>
      <c r="N872">
        <f t="shared" si="72"/>
        <v>276.03449999999998</v>
      </c>
      <c r="O872" t="str">
        <f t="shared" si="73"/>
        <v/>
      </c>
      <c r="P872" t="str">
        <f t="shared" si="74"/>
        <v>5_1980</v>
      </c>
    </row>
    <row r="873" spans="1:16">
      <c r="A873" s="35">
        <v>29361</v>
      </c>
      <c r="H873" s="42">
        <v>275.73</v>
      </c>
      <c r="I873" s="42">
        <v>277.108</v>
      </c>
      <c r="J873" s="37"/>
      <c r="K873" s="37"/>
      <c r="L873">
        <f t="shared" si="70"/>
        <v>5</v>
      </c>
      <c r="M873">
        <f t="shared" si="71"/>
        <v>1980</v>
      </c>
      <c r="N873">
        <f t="shared" si="72"/>
        <v>276.41899999999998</v>
      </c>
      <c r="O873" t="str">
        <f t="shared" si="73"/>
        <v/>
      </c>
      <c r="P873" t="str">
        <f t="shared" si="74"/>
        <v>5_1980</v>
      </c>
    </row>
    <row r="874" spans="1:16">
      <c r="A874" s="35">
        <v>29362</v>
      </c>
      <c r="H874" s="42">
        <v>275.73</v>
      </c>
      <c r="I874" s="42">
        <v>277.11</v>
      </c>
      <c r="J874" s="37"/>
      <c r="K874" s="37"/>
      <c r="L874">
        <f t="shared" si="70"/>
        <v>5</v>
      </c>
      <c r="M874">
        <f t="shared" si="71"/>
        <v>1980</v>
      </c>
      <c r="N874">
        <f t="shared" si="72"/>
        <v>276.42</v>
      </c>
      <c r="O874" t="str">
        <f t="shared" si="73"/>
        <v/>
      </c>
      <c r="P874" t="str">
        <f t="shared" si="74"/>
        <v>5_1980</v>
      </c>
    </row>
    <row r="875" spans="1:16">
      <c r="A875" s="35">
        <v>29363</v>
      </c>
      <c r="H875" s="42">
        <v>276.11</v>
      </c>
      <c r="I875" s="42">
        <v>277.48899999999998</v>
      </c>
      <c r="J875" s="37"/>
      <c r="K875" s="37"/>
      <c r="L875">
        <f t="shared" si="70"/>
        <v>5</v>
      </c>
      <c r="M875">
        <f t="shared" si="71"/>
        <v>1980</v>
      </c>
      <c r="N875">
        <f t="shared" si="72"/>
        <v>276.79949999999997</v>
      </c>
      <c r="O875" t="str">
        <f t="shared" si="73"/>
        <v/>
      </c>
      <c r="P875" t="str">
        <f t="shared" si="74"/>
        <v>5_1980</v>
      </c>
    </row>
    <row r="876" spans="1:16">
      <c r="A876" s="35">
        <v>29364</v>
      </c>
      <c r="H876" s="42">
        <v>276.49</v>
      </c>
      <c r="I876" s="42">
        <v>277.86900000000003</v>
      </c>
      <c r="J876" s="37"/>
      <c r="K876" s="37"/>
      <c r="L876">
        <f t="shared" si="70"/>
        <v>5</v>
      </c>
      <c r="M876">
        <f t="shared" si="71"/>
        <v>1980</v>
      </c>
      <c r="N876">
        <f t="shared" si="72"/>
        <v>277.17950000000002</v>
      </c>
      <c r="O876" t="str">
        <f t="shared" si="73"/>
        <v/>
      </c>
      <c r="P876" t="str">
        <f t="shared" si="74"/>
        <v>5_1980</v>
      </c>
    </row>
    <row r="877" spans="1:16">
      <c r="A877" s="35">
        <v>29365</v>
      </c>
      <c r="H877" s="48"/>
      <c r="I877" s="48"/>
      <c r="J877" s="37"/>
      <c r="K877" s="37"/>
      <c r="L877">
        <f t="shared" si="70"/>
        <v>5</v>
      </c>
      <c r="M877">
        <f t="shared" si="71"/>
        <v>1980</v>
      </c>
      <c r="N877" t="str">
        <f t="shared" si="72"/>
        <v/>
      </c>
      <c r="O877" t="str">
        <f t="shared" si="73"/>
        <v/>
      </c>
      <c r="P877" t="str">
        <f t="shared" si="74"/>
        <v>5_1980</v>
      </c>
    </row>
    <row r="878" spans="1:16">
      <c r="A878" s="35">
        <v>29366</v>
      </c>
      <c r="H878" s="48"/>
      <c r="I878" s="48"/>
      <c r="J878" s="37"/>
      <c r="K878" s="37"/>
      <c r="L878">
        <f t="shared" si="70"/>
        <v>5</v>
      </c>
      <c r="M878">
        <f t="shared" si="71"/>
        <v>1980</v>
      </c>
      <c r="N878" t="str">
        <f t="shared" si="72"/>
        <v/>
      </c>
      <c r="O878" t="str">
        <f t="shared" si="73"/>
        <v/>
      </c>
      <c r="P878" t="str">
        <f t="shared" si="74"/>
        <v>5_1980</v>
      </c>
    </row>
    <row r="879" spans="1:16">
      <c r="A879" s="35">
        <v>29367</v>
      </c>
      <c r="H879" s="42">
        <v>276.49</v>
      </c>
      <c r="I879" s="42">
        <v>277.86200000000002</v>
      </c>
      <c r="J879" s="37"/>
      <c r="K879" s="37"/>
      <c r="L879">
        <f t="shared" si="70"/>
        <v>5</v>
      </c>
      <c r="M879">
        <f t="shared" si="71"/>
        <v>1980</v>
      </c>
      <c r="N879">
        <f t="shared" si="72"/>
        <v>277.17600000000004</v>
      </c>
      <c r="O879" t="str">
        <f t="shared" si="73"/>
        <v/>
      </c>
      <c r="P879" t="str">
        <f t="shared" si="74"/>
        <v>5_1980</v>
      </c>
    </row>
    <row r="880" spans="1:16">
      <c r="A880" s="35">
        <v>29368</v>
      </c>
      <c r="H880" s="42">
        <v>276.88</v>
      </c>
      <c r="I880" s="42">
        <v>278.26</v>
      </c>
      <c r="J880" s="37"/>
      <c r="K880" s="37"/>
      <c r="L880">
        <f t="shared" si="70"/>
        <v>5</v>
      </c>
      <c r="M880">
        <f t="shared" si="71"/>
        <v>1980</v>
      </c>
      <c r="N880">
        <f t="shared" si="72"/>
        <v>277.57</v>
      </c>
      <c r="O880" t="str">
        <f t="shared" si="73"/>
        <v/>
      </c>
      <c r="P880" t="str">
        <f t="shared" si="74"/>
        <v>5_1980</v>
      </c>
    </row>
    <row r="881" spans="1:16">
      <c r="A881" s="35">
        <v>29369</v>
      </c>
      <c r="H881" s="42">
        <v>277.25799999999998</v>
      </c>
      <c r="I881" s="42">
        <v>278.64100000000002</v>
      </c>
      <c r="J881" s="37"/>
      <c r="K881" s="37"/>
      <c r="L881">
        <f t="shared" si="70"/>
        <v>5</v>
      </c>
      <c r="M881">
        <f t="shared" si="71"/>
        <v>1980</v>
      </c>
      <c r="N881">
        <f t="shared" si="72"/>
        <v>277.9495</v>
      </c>
      <c r="O881" t="str">
        <f t="shared" si="73"/>
        <v/>
      </c>
      <c r="P881" t="str">
        <f t="shared" si="74"/>
        <v>5_1980</v>
      </c>
    </row>
    <row r="882" spans="1:16">
      <c r="A882" s="35">
        <v>29370</v>
      </c>
      <c r="H882" s="42">
        <v>277.66000000000003</v>
      </c>
      <c r="I882" s="42">
        <v>279.04899999999998</v>
      </c>
      <c r="J882" s="37"/>
      <c r="K882" s="37"/>
      <c r="L882">
        <f t="shared" si="70"/>
        <v>5</v>
      </c>
      <c r="M882">
        <f t="shared" si="71"/>
        <v>1980</v>
      </c>
      <c r="N882">
        <f t="shared" si="72"/>
        <v>278.35450000000003</v>
      </c>
      <c r="O882" t="str">
        <f t="shared" si="73"/>
        <v/>
      </c>
      <c r="P882" t="str">
        <f t="shared" si="74"/>
        <v>5_1980</v>
      </c>
    </row>
    <row r="883" spans="1:16">
      <c r="A883" s="35">
        <v>29371</v>
      </c>
      <c r="H883" s="42">
        <v>278.04000000000002</v>
      </c>
      <c r="I883" s="42">
        <v>279.42899999999997</v>
      </c>
      <c r="J883" s="37"/>
      <c r="K883" s="37"/>
      <c r="L883">
        <f t="shared" si="70"/>
        <v>5</v>
      </c>
      <c r="M883">
        <f t="shared" si="71"/>
        <v>1980</v>
      </c>
      <c r="N883">
        <f t="shared" si="72"/>
        <v>278.73450000000003</v>
      </c>
      <c r="O883" t="str">
        <f t="shared" si="73"/>
        <v/>
      </c>
      <c r="P883" t="str">
        <f t="shared" si="74"/>
        <v>5_1980</v>
      </c>
    </row>
    <row r="884" spans="1:16">
      <c r="A884" s="35">
        <v>29372</v>
      </c>
      <c r="H884" s="48"/>
      <c r="I884" s="48"/>
      <c r="J884" s="37"/>
      <c r="K884" s="37"/>
      <c r="L884">
        <f t="shared" si="70"/>
        <v>5</v>
      </c>
      <c r="M884">
        <f t="shared" si="71"/>
        <v>1980</v>
      </c>
      <c r="N884" t="str">
        <f t="shared" si="72"/>
        <v/>
      </c>
      <c r="O884" t="str">
        <f t="shared" si="73"/>
        <v/>
      </c>
      <c r="P884" t="str">
        <f t="shared" si="74"/>
        <v>5_1980</v>
      </c>
    </row>
    <row r="885" spans="1:16">
      <c r="A885" s="35">
        <v>29373</v>
      </c>
      <c r="H885" s="52"/>
      <c r="I885" s="52"/>
      <c r="J885" s="37"/>
      <c r="K885" s="37"/>
      <c r="L885">
        <f t="shared" si="70"/>
        <v>6</v>
      </c>
      <c r="M885">
        <f t="shared" si="71"/>
        <v>1980</v>
      </c>
      <c r="N885" t="str">
        <f t="shared" si="72"/>
        <v/>
      </c>
      <c r="O885" t="str">
        <f t="shared" si="73"/>
        <v/>
      </c>
      <c r="P885" t="str">
        <f t="shared" si="74"/>
        <v>6_1980</v>
      </c>
    </row>
    <row r="886" spans="1:16">
      <c r="A886" s="35">
        <v>29374</v>
      </c>
      <c r="H886" s="51">
        <v>278.03899999999999</v>
      </c>
      <c r="I886" s="51">
        <v>279.43</v>
      </c>
      <c r="J886" s="37"/>
      <c r="K886" s="37"/>
      <c r="L886">
        <f t="shared" si="70"/>
        <v>6</v>
      </c>
      <c r="M886">
        <f t="shared" si="71"/>
        <v>1980</v>
      </c>
      <c r="N886">
        <f t="shared" si="72"/>
        <v>278.73450000000003</v>
      </c>
      <c r="O886" t="str">
        <f t="shared" si="73"/>
        <v/>
      </c>
      <c r="P886" t="str">
        <f t="shared" si="74"/>
        <v>6_1980</v>
      </c>
    </row>
    <row r="887" spans="1:16">
      <c r="A887" s="35">
        <v>29375</v>
      </c>
      <c r="H887" s="51">
        <v>278.41899999999998</v>
      </c>
      <c r="I887" s="51">
        <v>279.80900000000003</v>
      </c>
      <c r="J887" s="37"/>
      <c r="K887" s="37"/>
      <c r="L887">
        <f t="shared" si="70"/>
        <v>6</v>
      </c>
      <c r="M887">
        <f t="shared" si="71"/>
        <v>1980</v>
      </c>
      <c r="N887">
        <f t="shared" si="72"/>
        <v>279.11400000000003</v>
      </c>
      <c r="O887" t="str">
        <f t="shared" si="73"/>
        <v/>
      </c>
      <c r="P887" t="str">
        <f t="shared" si="74"/>
        <v>6_1980</v>
      </c>
    </row>
    <row r="888" spans="1:16">
      <c r="A888" s="35">
        <v>29376</v>
      </c>
      <c r="H888" s="51">
        <v>278.8</v>
      </c>
      <c r="I888" s="51">
        <v>280.17099999999999</v>
      </c>
      <c r="J888" s="37"/>
      <c r="K888" s="37"/>
      <c r="L888">
        <f t="shared" si="70"/>
        <v>6</v>
      </c>
      <c r="M888">
        <f t="shared" si="71"/>
        <v>1980</v>
      </c>
      <c r="N888">
        <f t="shared" si="72"/>
        <v>279.4855</v>
      </c>
      <c r="O888" t="str">
        <f t="shared" si="73"/>
        <v/>
      </c>
      <c r="P888" t="str">
        <f t="shared" si="74"/>
        <v>6_1980</v>
      </c>
    </row>
    <row r="889" spans="1:16">
      <c r="A889" s="35">
        <v>29377</v>
      </c>
      <c r="H889" s="51">
        <v>278.8</v>
      </c>
      <c r="I889" s="51">
        <v>280.19</v>
      </c>
      <c r="J889" s="37"/>
      <c r="K889" s="37"/>
      <c r="L889">
        <f t="shared" si="70"/>
        <v>6</v>
      </c>
      <c r="M889">
        <f t="shared" si="71"/>
        <v>1980</v>
      </c>
      <c r="N889">
        <f t="shared" si="72"/>
        <v>279.495</v>
      </c>
      <c r="O889" t="str">
        <f t="shared" si="73"/>
        <v/>
      </c>
      <c r="P889" t="str">
        <f t="shared" si="74"/>
        <v>6_1980</v>
      </c>
    </row>
    <row r="890" spans="1:16">
      <c r="A890" s="35">
        <v>29378</v>
      </c>
      <c r="H890" s="51">
        <v>279.18</v>
      </c>
      <c r="I890" s="51">
        <v>280.57799999999997</v>
      </c>
      <c r="J890" s="37"/>
      <c r="K890" s="37"/>
      <c r="L890">
        <f t="shared" si="70"/>
        <v>6</v>
      </c>
      <c r="M890">
        <f t="shared" si="71"/>
        <v>1980</v>
      </c>
      <c r="N890">
        <f t="shared" si="72"/>
        <v>279.87900000000002</v>
      </c>
      <c r="O890" t="str">
        <f t="shared" si="73"/>
        <v/>
      </c>
      <c r="P890" t="str">
        <f t="shared" si="74"/>
        <v>6_1980</v>
      </c>
    </row>
    <row r="891" spans="1:16">
      <c r="A891" s="35">
        <v>29379</v>
      </c>
      <c r="H891" s="52"/>
      <c r="I891" s="52"/>
      <c r="J891" s="37"/>
      <c r="K891" s="37"/>
      <c r="L891">
        <f t="shared" si="70"/>
        <v>6</v>
      </c>
      <c r="M891">
        <f t="shared" si="71"/>
        <v>1980</v>
      </c>
      <c r="N891" t="str">
        <f t="shared" si="72"/>
        <v/>
      </c>
      <c r="O891" t="str">
        <f t="shared" si="73"/>
        <v/>
      </c>
      <c r="P891" t="str">
        <f t="shared" si="74"/>
        <v>6_1980</v>
      </c>
    </row>
    <row r="892" spans="1:16">
      <c r="A892" s="35">
        <v>29380</v>
      </c>
      <c r="H892" s="52"/>
      <c r="I892" s="52"/>
      <c r="J892" s="37"/>
      <c r="K892" s="37"/>
      <c r="L892">
        <f t="shared" si="70"/>
        <v>6</v>
      </c>
      <c r="M892">
        <f t="shared" si="71"/>
        <v>1980</v>
      </c>
      <c r="N892" t="str">
        <f t="shared" si="72"/>
        <v/>
      </c>
      <c r="O892" t="str">
        <f t="shared" si="73"/>
        <v/>
      </c>
      <c r="P892" t="str">
        <f t="shared" si="74"/>
        <v>6_1980</v>
      </c>
    </row>
    <row r="893" spans="1:16">
      <c r="A893" s="35">
        <v>29381</v>
      </c>
      <c r="H893" s="51">
        <v>279.56</v>
      </c>
      <c r="I893" s="51">
        <v>280.95600000000002</v>
      </c>
      <c r="J893" s="37"/>
      <c r="K893" s="37"/>
      <c r="L893">
        <f t="shared" si="70"/>
        <v>6</v>
      </c>
      <c r="M893">
        <f t="shared" si="71"/>
        <v>1980</v>
      </c>
      <c r="N893">
        <f t="shared" si="72"/>
        <v>280.25800000000004</v>
      </c>
      <c r="O893" t="str">
        <f t="shared" si="73"/>
        <v/>
      </c>
      <c r="P893" t="str">
        <f t="shared" si="74"/>
        <v>6_1980</v>
      </c>
    </row>
    <row r="894" spans="1:16">
      <c r="A894" s="35">
        <v>29382</v>
      </c>
      <c r="H894" s="51">
        <v>279.93</v>
      </c>
      <c r="I894" s="51">
        <v>281.3</v>
      </c>
      <c r="J894" s="37"/>
      <c r="K894" s="37"/>
      <c r="L894">
        <f t="shared" si="70"/>
        <v>6</v>
      </c>
      <c r="M894">
        <f t="shared" si="71"/>
        <v>1980</v>
      </c>
      <c r="N894">
        <f t="shared" si="72"/>
        <v>280.61500000000001</v>
      </c>
      <c r="O894" t="str">
        <f t="shared" si="73"/>
        <v/>
      </c>
      <c r="P894" t="str">
        <f t="shared" si="74"/>
        <v>6_1980</v>
      </c>
    </row>
    <row r="895" spans="1:16">
      <c r="A895" s="35">
        <v>29383</v>
      </c>
      <c r="H895" s="51">
        <v>279.93</v>
      </c>
      <c r="I895" s="51">
        <v>281.33</v>
      </c>
      <c r="J895" s="37"/>
      <c r="K895" s="37"/>
      <c r="L895">
        <f t="shared" si="70"/>
        <v>6</v>
      </c>
      <c r="M895">
        <f t="shared" si="71"/>
        <v>1980</v>
      </c>
      <c r="N895">
        <f t="shared" si="72"/>
        <v>280.63</v>
      </c>
      <c r="O895" t="str">
        <f t="shared" si="73"/>
        <v/>
      </c>
      <c r="P895" t="str">
        <f t="shared" si="74"/>
        <v>6_1980</v>
      </c>
    </row>
    <row r="896" spans="1:16">
      <c r="A896" s="35">
        <v>29384</v>
      </c>
      <c r="H896" s="51">
        <v>280.28300000000002</v>
      </c>
      <c r="I896" s="51">
        <v>281.70800000000003</v>
      </c>
      <c r="J896" s="37"/>
      <c r="K896" s="37"/>
      <c r="L896">
        <f t="shared" si="70"/>
        <v>6</v>
      </c>
      <c r="M896">
        <f t="shared" si="71"/>
        <v>1980</v>
      </c>
      <c r="N896">
        <f t="shared" si="72"/>
        <v>280.99549999999999</v>
      </c>
      <c r="O896" t="str">
        <f t="shared" si="73"/>
        <v/>
      </c>
      <c r="P896" t="str">
        <f t="shared" si="74"/>
        <v>6_1980</v>
      </c>
    </row>
    <row r="897" spans="1:16">
      <c r="A897" s="35">
        <v>29385</v>
      </c>
      <c r="H897" s="51">
        <v>280.70999999999998</v>
      </c>
      <c r="I897" s="51">
        <v>282.108</v>
      </c>
      <c r="J897" s="37"/>
      <c r="K897" s="37"/>
      <c r="L897">
        <f t="shared" si="70"/>
        <v>6</v>
      </c>
      <c r="M897">
        <f t="shared" si="71"/>
        <v>1980</v>
      </c>
      <c r="N897">
        <f t="shared" si="72"/>
        <v>281.40899999999999</v>
      </c>
      <c r="O897" t="str">
        <f t="shared" si="73"/>
        <v/>
      </c>
      <c r="P897" t="str">
        <f t="shared" si="74"/>
        <v>6_1980</v>
      </c>
    </row>
    <row r="898" spans="1:16">
      <c r="A898" s="35">
        <v>29386</v>
      </c>
      <c r="H898" s="52"/>
      <c r="I898" s="52"/>
      <c r="J898" s="37"/>
      <c r="K898" s="37"/>
      <c r="L898">
        <f t="shared" si="70"/>
        <v>6</v>
      </c>
      <c r="M898">
        <f t="shared" si="71"/>
        <v>1980</v>
      </c>
      <c r="N898" t="str">
        <f t="shared" si="72"/>
        <v/>
      </c>
      <c r="O898" t="str">
        <f t="shared" si="73"/>
        <v/>
      </c>
      <c r="P898" t="str">
        <f t="shared" si="74"/>
        <v>6_1980</v>
      </c>
    </row>
    <row r="899" spans="1:16">
      <c r="A899" s="35">
        <v>29387</v>
      </c>
      <c r="H899" s="52"/>
      <c r="I899" s="52"/>
      <c r="J899" s="37"/>
      <c r="K899" s="37"/>
      <c r="L899">
        <f t="shared" si="70"/>
        <v>6</v>
      </c>
      <c r="M899">
        <f t="shared" si="71"/>
        <v>1980</v>
      </c>
      <c r="N899" t="str">
        <f t="shared" si="72"/>
        <v/>
      </c>
      <c r="O899" t="str">
        <f t="shared" si="73"/>
        <v/>
      </c>
      <c r="P899" t="str">
        <f t="shared" si="74"/>
        <v>6_1980</v>
      </c>
    </row>
    <row r="900" spans="1:16">
      <c r="A900" s="35">
        <v>29388</v>
      </c>
      <c r="H900" s="51">
        <v>281.10899999999998</v>
      </c>
      <c r="I900" s="51">
        <v>282.50599999999997</v>
      </c>
      <c r="J900" s="37"/>
      <c r="K900" s="37"/>
      <c r="L900">
        <f t="shared" ref="L900:L963" si="75">+MONTH(A900)</f>
        <v>6</v>
      </c>
      <c r="M900">
        <f t="shared" ref="M900:M963" si="76">+YEAR(A900)</f>
        <v>1980</v>
      </c>
      <c r="N900">
        <f t="shared" ref="N900:N963" si="77">+IF(H900="","",AVERAGE(H900:I900))</f>
        <v>281.8075</v>
      </c>
      <c r="O900" t="str">
        <f t="shared" ref="O900:O963" si="78">+IF(J900="","",AVERAGE(J900:K900))</f>
        <v/>
      </c>
      <c r="P900" t="str">
        <f t="shared" ref="P900:P963" si="79">+L900&amp;"_"&amp;M900</f>
        <v>6_1980</v>
      </c>
    </row>
    <row r="901" spans="1:16">
      <c r="A901" s="35">
        <v>29389</v>
      </c>
      <c r="H901" s="51">
        <v>281.5</v>
      </c>
      <c r="I901" s="51">
        <v>282.90800000000002</v>
      </c>
      <c r="J901" s="37"/>
      <c r="K901" s="37"/>
      <c r="L901">
        <f t="shared" si="75"/>
        <v>6</v>
      </c>
      <c r="M901">
        <f t="shared" si="76"/>
        <v>1980</v>
      </c>
      <c r="N901">
        <f t="shared" si="77"/>
        <v>282.20400000000001</v>
      </c>
      <c r="O901" t="str">
        <f t="shared" si="78"/>
        <v/>
      </c>
      <c r="P901" t="str">
        <f t="shared" si="79"/>
        <v>6_1980</v>
      </c>
    </row>
    <row r="902" spans="1:16">
      <c r="A902" s="35">
        <v>29390</v>
      </c>
      <c r="H902" s="51">
        <v>281.49900000000002</v>
      </c>
      <c r="I902" s="51">
        <v>282.91000000000003</v>
      </c>
      <c r="J902" s="37"/>
      <c r="K902" s="37"/>
      <c r="L902">
        <f t="shared" si="75"/>
        <v>6</v>
      </c>
      <c r="M902">
        <f t="shared" si="76"/>
        <v>1980</v>
      </c>
      <c r="N902">
        <f t="shared" si="77"/>
        <v>282.20450000000005</v>
      </c>
      <c r="O902" t="str">
        <f t="shared" si="78"/>
        <v/>
      </c>
      <c r="P902" t="str">
        <f t="shared" si="79"/>
        <v>6_1980</v>
      </c>
    </row>
    <row r="903" spans="1:16">
      <c r="A903" s="35">
        <v>29391</v>
      </c>
      <c r="H903" s="51">
        <v>281.89800000000002</v>
      </c>
      <c r="I903" s="51">
        <v>283.30900000000003</v>
      </c>
      <c r="J903" s="37"/>
      <c r="K903" s="37"/>
      <c r="L903">
        <f t="shared" si="75"/>
        <v>6</v>
      </c>
      <c r="M903">
        <f t="shared" si="76"/>
        <v>1980</v>
      </c>
      <c r="N903">
        <f t="shared" si="77"/>
        <v>282.60350000000005</v>
      </c>
      <c r="O903" t="str">
        <f t="shared" si="78"/>
        <v/>
      </c>
      <c r="P903" t="str">
        <f t="shared" si="79"/>
        <v>6_1980</v>
      </c>
    </row>
    <row r="904" spans="1:16">
      <c r="A904" s="35">
        <v>29392</v>
      </c>
      <c r="H904" s="51">
        <v>282.28899999999999</v>
      </c>
      <c r="I904" s="51">
        <v>283.69900000000001</v>
      </c>
      <c r="J904" s="37"/>
      <c r="K904" s="37"/>
      <c r="L904">
        <f t="shared" si="75"/>
        <v>6</v>
      </c>
      <c r="M904">
        <f t="shared" si="76"/>
        <v>1980</v>
      </c>
      <c r="N904">
        <f t="shared" si="77"/>
        <v>282.99400000000003</v>
      </c>
      <c r="O904" t="str">
        <f t="shared" si="78"/>
        <v/>
      </c>
      <c r="P904" t="str">
        <f t="shared" si="79"/>
        <v>6_1980</v>
      </c>
    </row>
    <row r="905" spans="1:16">
      <c r="A905" s="35">
        <v>29393</v>
      </c>
      <c r="H905" s="52"/>
      <c r="I905" s="52"/>
      <c r="J905" s="37"/>
      <c r="K905" s="37"/>
      <c r="L905">
        <f t="shared" si="75"/>
        <v>6</v>
      </c>
      <c r="M905">
        <f t="shared" si="76"/>
        <v>1980</v>
      </c>
      <c r="N905" t="str">
        <f t="shared" si="77"/>
        <v/>
      </c>
      <c r="O905" t="str">
        <f t="shared" si="78"/>
        <v/>
      </c>
      <c r="P905" t="str">
        <f t="shared" si="79"/>
        <v>6_1980</v>
      </c>
    </row>
    <row r="906" spans="1:16">
      <c r="A906" s="35">
        <v>29394</v>
      </c>
      <c r="H906" s="52"/>
      <c r="I906" s="52"/>
      <c r="J906" s="37"/>
      <c r="K906" s="37"/>
      <c r="L906">
        <f t="shared" si="75"/>
        <v>6</v>
      </c>
      <c r="M906">
        <f t="shared" si="76"/>
        <v>1980</v>
      </c>
      <c r="N906" t="str">
        <f t="shared" si="77"/>
        <v/>
      </c>
      <c r="O906" t="str">
        <f t="shared" si="78"/>
        <v/>
      </c>
      <c r="P906" t="str">
        <f t="shared" si="79"/>
        <v>6_1980</v>
      </c>
    </row>
    <row r="907" spans="1:16">
      <c r="A907" s="35">
        <v>29395</v>
      </c>
      <c r="H907" s="51">
        <v>282.68799999999999</v>
      </c>
      <c r="I907" s="51">
        <v>284.09800000000001</v>
      </c>
      <c r="J907" s="37"/>
      <c r="K907" s="37"/>
      <c r="L907">
        <f t="shared" si="75"/>
        <v>6</v>
      </c>
      <c r="M907">
        <f t="shared" si="76"/>
        <v>1980</v>
      </c>
      <c r="N907">
        <f t="shared" si="77"/>
        <v>283.39300000000003</v>
      </c>
      <c r="O907" t="str">
        <f t="shared" si="78"/>
        <v/>
      </c>
      <c r="P907" t="str">
        <f t="shared" si="79"/>
        <v>6_1980</v>
      </c>
    </row>
    <row r="908" spans="1:16">
      <c r="A908" s="35">
        <v>29396</v>
      </c>
      <c r="H908" s="51">
        <v>283.08</v>
      </c>
      <c r="I908" s="51">
        <v>284.5</v>
      </c>
      <c r="J908" s="37"/>
      <c r="K908" s="37"/>
      <c r="L908">
        <f t="shared" si="75"/>
        <v>6</v>
      </c>
      <c r="M908">
        <f t="shared" si="76"/>
        <v>1980</v>
      </c>
      <c r="N908">
        <f t="shared" si="77"/>
        <v>283.78999999999996</v>
      </c>
      <c r="O908" t="str">
        <f t="shared" si="78"/>
        <v/>
      </c>
      <c r="P908" t="str">
        <f t="shared" si="79"/>
        <v>6_1980</v>
      </c>
    </row>
    <row r="909" spans="1:16">
      <c r="A909" s="35">
        <v>29397</v>
      </c>
      <c r="H909" s="51">
        <v>283.08</v>
      </c>
      <c r="I909" s="51">
        <v>284.49900000000002</v>
      </c>
      <c r="J909" s="37"/>
      <c r="K909" s="37"/>
      <c r="L909">
        <f t="shared" si="75"/>
        <v>6</v>
      </c>
      <c r="M909">
        <f t="shared" si="76"/>
        <v>1980</v>
      </c>
      <c r="N909">
        <f t="shared" si="77"/>
        <v>283.78949999999998</v>
      </c>
      <c r="O909" t="str">
        <f t="shared" si="78"/>
        <v/>
      </c>
      <c r="P909" t="str">
        <f t="shared" si="79"/>
        <v>6_1980</v>
      </c>
    </row>
    <row r="910" spans="1:16">
      <c r="A910" s="35">
        <v>29398</v>
      </c>
      <c r="H910" s="51">
        <v>283.48</v>
      </c>
      <c r="I910" s="51">
        <v>284.899</v>
      </c>
      <c r="J910" s="37"/>
      <c r="K910" s="37"/>
      <c r="L910">
        <f t="shared" si="75"/>
        <v>6</v>
      </c>
      <c r="M910">
        <f t="shared" si="76"/>
        <v>1980</v>
      </c>
      <c r="N910">
        <f t="shared" si="77"/>
        <v>284.18950000000001</v>
      </c>
      <c r="O910" t="str">
        <f t="shared" si="78"/>
        <v/>
      </c>
      <c r="P910" t="str">
        <f t="shared" si="79"/>
        <v>6_1980</v>
      </c>
    </row>
    <row r="911" spans="1:16">
      <c r="A911" s="35">
        <v>29399</v>
      </c>
      <c r="H911" s="51">
        <v>283.87</v>
      </c>
      <c r="I911" s="51">
        <v>285.28899999999999</v>
      </c>
      <c r="J911" s="37"/>
      <c r="K911" s="37"/>
      <c r="L911">
        <f t="shared" si="75"/>
        <v>6</v>
      </c>
      <c r="M911">
        <f t="shared" si="76"/>
        <v>1980</v>
      </c>
      <c r="N911">
        <f t="shared" si="77"/>
        <v>284.5795</v>
      </c>
      <c r="O911" t="str">
        <f t="shared" si="78"/>
        <v/>
      </c>
      <c r="P911" t="str">
        <f t="shared" si="79"/>
        <v>6_1980</v>
      </c>
    </row>
    <row r="912" spans="1:16">
      <c r="A912" s="35">
        <v>29400</v>
      </c>
      <c r="H912" s="52"/>
      <c r="I912" s="52"/>
      <c r="J912" s="37"/>
      <c r="K912" s="37"/>
      <c r="L912">
        <f t="shared" si="75"/>
        <v>6</v>
      </c>
      <c r="M912">
        <f t="shared" si="76"/>
        <v>1980</v>
      </c>
      <c r="N912" t="str">
        <f t="shared" si="77"/>
        <v/>
      </c>
      <c r="O912" t="str">
        <f t="shared" si="78"/>
        <v/>
      </c>
      <c r="P912" t="str">
        <f t="shared" si="79"/>
        <v>6_1980</v>
      </c>
    </row>
    <row r="913" spans="1:16">
      <c r="A913" s="35">
        <v>29401</v>
      </c>
      <c r="H913" s="52"/>
      <c r="I913" s="52"/>
      <c r="J913" s="37"/>
      <c r="K913" s="37"/>
      <c r="L913">
        <f t="shared" si="75"/>
        <v>6</v>
      </c>
      <c r="M913">
        <f t="shared" si="76"/>
        <v>1980</v>
      </c>
      <c r="N913" t="str">
        <f t="shared" si="77"/>
        <v/>
      </c>
      <c r="O913" t="str">
        <f t="shared" si="78"/>
        <v/>
      </c>
      <c r="P913" t="str">
        <f t="shared" si="79"/>
        <v>6_1980</v>
      </c>
    </row>
    <row r="914" spans="1:16">
      <c r="A914" s="35">
        <v>29402</v>
      </c>
      <c r="H914" s="51">
        <v>284.26</v>
      </c>
      <c r="I914" s="51">
        <v>285.68</v>
      </c>
      <c r="J914" s="37"/>
      <c r="K914" s="37"/>
      <c r="L914">
        <f t="shared" si="75"/>
        <v>6</v>
      </c>
      <c r="M914">
        <f t="shared" si="76"/>
        <v>1980</v>
      </c>
      <c r="N914">
        <f t="shared" si="77"/>
        <v>284.97000000000003</v>
      </c>
      <c r="O914" t="str">
        <f t="shared" si="78"/>
        <v/>
      </c>
      <c r="P914" t="str">
        <f t="shared" si="79"/>
        <v>6_1980</v>
      </c>
    </row>
    <row r="915" spans="1:16">
      <c r="A915" s="35">
        <v>29403</v>
      </c>
      <c r="H915" s="42">
        <v>284.66000000000003</v>
      </c>
      <c r="I915" s="42">
        <v>286.07299999999998</v>
      </c>
      <c r="J915" s="37"/>
      <c r="K915" s="37"/>
      <c r="L915">
        <f t="shared" si="75"/>
        <v>7</v>
      </c>
      <c r="M915">
        <f t="shared" si="76"/>
        <v>1980</v>
      </c>
      <c r="N915">
        <f t="shared" si="77"/>
        <v>285.36649999999997</v>
      </c>
      <c r="O915" t="str">
        <f t="shared" si="78"/>
        <v/>
      </c>
      <c r="P915" t="str">
        <f t="shared" si="79"/>
        <v>7_1980</v>
      </c>
    </row>
    <row r="916" spans="1:16">
      <c r="A916" s="35">
        <v>29404</v>
      </c>
      <c r="H916" s="42">
        <v>285.06</v>
      </c>
      <c r="I916" s="42">
        <v>286.49</v>
      </c>
      <c r="J916" s="37"/>
      <c r="K916" s="37"/>
      <c r="L916">
        <f t="shared" si="75"/>
        <v>7</v>
      </c>
      <c r="M916">
        <f t="shared" si="76"/>
        <v>1980</v>
      </c>
      <c r="N916">
        <f t="shared" si="77"/>
        <v>285.77499999999998</v>
      </c>
      <c r="O916" t="str">
        <f t="shared" si="78"/>
        <v/>
      </c>
      <c r="P916" t="str">
        <f t="shared" si="79"/>
        <v>7_1980</v>
      </c>
    </row>
    <row r="917" spans="1:16">
      <c r="A917" s="35">
        <v>29405</v>
      </c>
      <c r="H917" s="42">
        <v>285.06</v>
      </c>
      <c r="I917" s="42">
        <v>286.48500000000001</v>
      </c>
      <c r="J917" s="37"/>
      <c r="K917" s="37"/>
      <c r="L917">
        <f t="shared" si="75"/>
        <v>7</v>
      </c>
      <c r="M917">
        <f t="shared" si="76"/>
        <v>1980</v>
      </c>
      <c r="N917">
        <f t="shared" si="77"/>
        <v>285.77250000000004</v>
      </c>
      <c r="O917" t="str">
        <f t="shared" si="78"/>
        <v/>
      </c>
      <c r="P917" t="str">
        <f t="shared" si="79"/>
        <v>7_1980</v>
      </c>
    </row>
    <row r="918" spans="1:16">
      <c r="A918" s="35">
        <v>29406</v>
      </c>
      <c r="H918" s="42">
        <v>285.45</v>
      </c>
      <c r="I918" s="42">
        <v>286.87900000000002</v>
      </c>
      <c r="J918" s="37"/>
      <c r="K918" s="37"/>
      <c r="L918">
        <f t="shared" si="75"/>
        <v>7</v>
      </c>
      <c r="M918">
        <f t="shared" si="76"/>
        <v>1980</v>
      </c>
      <c r="N918">
        <f t="shared" si="77"/>
        <v>286.16449999999998</v>
      </c>
      <c r="O918" t="str">
        <f t="shared" si="78"/>
        <v/>
      </c>
      <c r="P918" t="str">
        <f t="shared" si="79"/>
        <v>7_1980</v>
      </c>
    </row>
    <row r="919" spans="1:16">
      <c r="A919" s="35">
        <v>29407</v>
      </c>
      <c r="H919" s="48"/>
      <c r="I919" s="48"/>
      <c r="J919" s="37"/>
      <c r="K919" s="37"/>
      <c r="L919">
        <f t="shared" si="75"/>
        <v>7</v>
      </c>
      <c r="M919">
        <f t="shared" si="76"/>
        <v>1980</v>
      </c>
      <c r="N919" t="str">
        <f t="shared" si="77"/>
        <v/>
      </c>
      <c r="O919" t="str">
        <f t="shared" si="78"/>
        <v/>
      </c>
      <c r="P919" t="str">
        <f t="shared" si="79"/>
        <v>7_1980</v>
      </c>
    </row>
    <row r="920" spans="1:16">
      <c r="A920" s="35">
        <v>29408</v>
      </c>
      <c r="H920" s="48"/>
      <c r="I920" s="48"/>
      <c r="J920" s="37"/>
      <c r="K920" s="37"/>
      <c r="L920">
        <f t="shared" si="75"/>
        <v>7</v>
      </c>
      <c r="M920">
        <f t="shared" si="76"/>
        <v>1980</v>
      </c>
      <c r="N920" t="str">
        <f t="shared" si="77"/>
        <v/>
      </c>
      <c r="O920" t="str">
        <f t="shared" si="78"/>
        <v/>
      </c>
      <c r="P920" t="str">
        <f t="shared" si="79"/>
        <v>7_1980</v>
      </c>
    </row>
    <row r="921" spans="1:16">
      <c r="A921" s="35">
        <v>29409</v>
      </c>
      <c r="H921" s="42">
        <v>285.83999999999997</v>
      </c>
      <c r="I921" s="42">
        <v>287.26900000000001</v>
      </c>
      <c r="J921" s="37"/>
      <c r="K921" s="37"/>
      <c r="L921">
        <f t="shared" si="75"/>
        <v>7</v>
      </c>
      <c r="M921">
        <f t="shared" si="76"/>
        <v>1980</v>
      </c>
      <c r="N921">
        <f t="shared" si="77"/>
        <v>286.55449999999996</v>
      </c>
      <c r="O921" t="str">
        <f t="shared" si="78"/>
        <v/>
      </c>
      <c r="P921" t="str">
        <f t="shared" si="79"/>
        <v>7_1980</v>
      </c>
    </row>
    <row r="922" spans="1:16">
      <c r="A922" s="35">
        <v>29410</v>
      </c>
      <c r="H922" s="42">
        <v>285.83999999999997</v>
      </c>
      <c r="I922" s="42">
        <v>287.26900000000001</v>
      </c>
      <c r="J922" s="37"/>
      <c r="K922" s="37"/>
      <c r="L922">
        <f t="shared" si="75"/>
        <v>7</v>
      </c>
      <c r="M922">
        <f t="shared" si="76"/>
        <v>1980</v>
      </c>
      <c r="N922">
        <f t="shared" si="77"/>
        <v>286.55449999999996</v>
      </c>
      <c r="O922" t="str">
        <f t="shared" si="78"/>
        <v/>
      </c>
      <c r="P922" t="str">
        <f t="shared" si="79"/>
        <v>7_1980</v>
      </c>
    </row>
    <row r="923" spans="1:16">
      <c r="A923" s="35">
        <v>29411</v>
      </c>
      <c r="H923" s="42">
        <v>286.22899999999998</v>
      </c>
      <c r="I923" s="42">
        <v>287.63600000000002</v>
      </c>
      <c r="J923" s="37"/>
      <c r="K923" s="37"/>
      <c r="L923">
        <f t="shared" si="75"/>
        <v>7</v>
      </c>
      <c r="M923">
        <f t="shared" si="76"/>
        <v>1980</v>
      </c>
      <c r="N923">
        <f t="shared" si="77"/>
        <v>286.9325</v>
      </c>
      <c r="O923" t="str">
        <f t="shared" si="78"/>
        <v/>
      </c>
      <c r="P923" t="str">
        <f t="shared" si="79"/>
        <v>7_1980</v>
      </c>
    </row>
    <row r="924" spans="1:16">
      <c r="A924" s="35">
        <v>29412</v>
      </c>
      <c r="H924" s="42">
        <v>286.61</v>
      </c>
      <c r="I924" s="42">
        <v>288.03899999999999</v>
      </c>
      <c r="J924" s="37"/>
      <c r="K924" s="37"/>
      <c r="L924">
        <f t="shared" si="75"/>
        <v>7</v>
      </c>
      <c r="M924">
        <f t="shared" si="76"/>
        <v>1980</v>
      </c>
      <c r="N924">
        <f t="shared" si="77"/>
        <v>287.3245</v>
      </c>
      <c r="O924" t="str">
        <f t="shared" si="78"/>
        <v/>
      </c>
      <c r="P924" t="str">
        <f t="shared" si="79"/>
        <v>7_1980</v>
      </c>
    </row>
    <row r="925" spans="1:16">
      <c r="A925" s="35">
        <v>29413</v>
      </c>
      <c r="H925" s="42">
        <v>287.01</v>
      </c>
      <c r="I925" s="42">
        <v>288.447</v>
      </c>
      <c r="J925" s="37"/>
      <c r="K925" s="37"/>
      <c r="L925">
        <f t="shared" si="75"/>
        <v>7</v>
      </c>
      <c r="M925">
        <f t="shared" si="76"/>
        <v>1980</v>
      </c>
      <c r="N925">
        <f t="shared" si="77"/>
        <v>287.7285</v>
      </c>
      <c r="O925" t="str">
        <f t="shared" si="78"/>
        <v/>
      </c>
      <c r="P925" t="str">
        <f t="shared" si="79"/>
        <v>7_1980</v>
      </c>
    </row>
    <row r="926" spans="1:16">
      <c r="A926" s="35">
        <v>29414</v>
      </c>
      <c r="H926" s="48"/>
      <c r="I926" s="48"/>
      <c r="J926" s="37"/>
      <c r="K926" s="37"/>
      <c r="L926">
        <f t="shared" si="75"/>
        <v>7</v>
      </c>
      <c r="M926">
        <f t="shared" si="76"/>
        <v>1980</v>
      </c>
      <c r="N926" t="str">
        <f t="shared" si="77"/>
        <v/>
      </c>
      <c r="O926" t="str">
        <f t="shared" si="78"/>
        <v/>
      </c>
      <c r="P926" t="str">
        <f t="shared" si="79"/>
        <v>7_1980</v>
      </c>
    </row>
    <row r="927" spans="1:16">
      <c r="A927" s="35">
        <v>29415</v>
      </c>
      <c r="H927" s="48"/>
      <c r="I927" s="48"/>
      <c r="J927" s="37"/>
      <c r="K927" s="37"/>
      <c r="L927">
        <f t="shared" si="75"/>
        <v>7</v>
      </c>
      <c r="M927">
        <f t="shared" si="76"/>
        <v>1980</v>
      </c>
      <c r="N927" t="str">
        <f t="shared" si="77"/>
        <v/>
      </c>
      <c r="O927" t="str">
        <f t="shared" si="78"/>
        <v/>
      </c>
      <c r="P927" t="str">
        <f t="shared" si="79"/>
        <v>7_1980</v>
      </c>
    </row>
    <row r="928" spans="1:16">
      <c r="A928" s="35">
        <v>29416</v>
      </c>
      <c r="H928" s="42">
        <v>287.39999999999998</v>
      </c>
      <c r="I928" s="42">
        <v>288.83300000000003</v>
      </c>
      <c r="J928" s="37"/>
      <c r="K928" s="37"/>
      <c r="L928">
        <f t="shared" si="75"/>
        <v>7</v>
      </c>
      <c r="M928">
        <f t="shared" si="76"/>
        <v>1980</v>
      </c>
      <c r="N928">
        <f t="shared" si="77"/>
        <v>288.11649999999997</v>
      </c>
      <c r="O928" t="str">
        <f t="shared" si="78"/>
        <v/>
      </c>
      <c r="P928" t="str">
        <f t="shared" si="79"/>
        <v>7_1980</v>
      </c>
    </row>
    <row r="929" spans="1:16">
      <c r="A929" s="35">
        <v>29417</v>
      </c>
      <c r="H929" s="42">
        <v>287.77</v>
      </c>
      <c r="I929" s="42">
        <v>289.20999999999998</v>
      </c>
      <c r="J929" s="37"/>
      <c r="K929" s="37"/>
      <c r="L929">
        <f t="shared" si="75"/>
        <v>7</v>
      </c>
      <c r="M929">
        <f t="shared" si="76"/>
        <v>1980</v>
      </c>
      <c r="N929">
        <f t="shared" si="77"/>
        <v>288.49</v>
      </c>
      <c r="O929" t="str">
        <f t="shared" si="78"/>
        <v/>
      </c>
      <c r="P929" t="str">
        <f t="shared" si="79"/>
        <v>7_1980</v>
      </c>
    </row>
    <row r="930" spans="1:16">
      <c r="A930" s="35">
        <v>29418</v>
      </c>
      <c r="H930" s="42">
        <v>287.77</v>
      </c>
      <c r="I930" s="42">
        <v>289.20999999999998</v>
      </c>
      <c r="J930" s="37"/>
      <c r="K930" s="37"/>
      <c r="L930">
        <f t="shared" si="75"/>
        <v>7</v>
      </c>
      <c r="M930">
        <f t="shared" si="76"/>
        <v>1980</v>
      </c>
      <c r="N930">
        <f t="shared" si="77"/>
        <v>288.49</v>
      </c>
      <c r="O930" t="str">
        <f t="shared" si="78"/>
        <v/>
      </c>
      <c r="P930" t="str">
        <f t="shared" si="79"/>
        <v>7_1980</v>
      </c>
    </row>
    <row r="931" spans="1:16">
      <c r="A931" s="35">
        <v>29419</v>
      </c>
      <c r="H931" s="42">
        <v>288.17</v>
      </c>
      <c r="I931" s="42">
        <v>289.608</v>
      </c>
      <c r="J931" s="37"/>
      <c r="K931" s="37"/>
      <c r="L931">
        <f t="shared" si="75"/>
        <v>7</v>
      </c>
      <c r="M931">
        <f t="shared" si="76"/>
        <v>1980</v>
      </c>
      <c r="N931">
        <f t="shared" si="77"/>
        <v>288.88900000000001</v>
      </c>
      <c r="O931" t="str">
        <f t="shared" si="78"/>
        <v/>
      </c>
      <c r="P931" t="str">
        <f t="shared" si="79"/>
        <v>7_1980</v>
      </c>
    </row>
    <row r="932" spans="1:16">
      <c r="A932" s="35">
        <v>29420</v>
      </c>
      <c r="H932" s="42">
        <v>288.55799999999999</v>
      </c>
      <c r="I932" s="42">
        <v>289.99900000000002</v>
      </c>
      <c r="J932" s="37"/>
      <c r="K932" s="37"/>
      <c r="L932">
        <f t="shared" si="75"/>
        <v>7</v>
      </c>
      <c r="M932">
        <f t="shared" si="76"/>
        <v>1980</v>
      </c>
      <c r="N932">
        <f t="shared" si="77"/>
        <v>289.27850000000001</v>
      </c>
      <c r="O932" t="str">
        <f t="shared" si="78"/>
        <v/>
      </c>
      <c r="P932" t="str">
        <f t="shared" si="79"/>
        <v>7_1980</v>
      </c>
    </row>
    <row r="933" spans="1:16">
      <c r="A933" s="35">
        <v>29421</v>
      </c>
      <c r="H933" s="48"/>
      <c r="I933" s="48"/>
      <c r="J933" s="37"/>
      <c r="K933" s="37"/>
      <c r="L933">
        <f t="shared" si="75"/>
        <v>7</v>
      </c>
      <c r="M933">
        <f t="shared" si="76"/>
        <v>1980</v>
      </c>
      <c r="N933" t="str">
        <f t="shared" si="77"/>
        <v/>
      </c>
      <c r="O933" t="str">
        <f t="shared" si="78"/>
        <v/>
      </c>
      <c r="P933" t="str">
        <f t="shared" si="79"/>
        <v>7_1980</v>
      </c>
    </row>
    <row r="934" spans="1:16">
      <c r="A934" s="35">
        <v>29422</v>
      </c>
      <c r="H934" s="48"/>
      <c r="I934" s="48"/>
      <c r="J934" s="37"/>
      <c r="K934" s="37"/>
      <c r="L934">
        <f t="shared" si="75"/>
        <v>7</v>
      </c>
      <c r="M934">
        <f t="shared" si="76"/>
        <v>1980</v>
      </c>
      <c r="N934" t="str">
        <f t="shared" si="77"/>
        <v/>
      </c>
      <c r="O934" t="str">
        <f t="shared" si="78"/>
        <v/>
      </c>
      <c r="P934" t="str">
        <f t="shared" si="79"/>
        <v>7_1980</v>
      </c>
    </row>
    <row r="935" spans="1:16">
      <c r="A935" s="35">
        <v>29423</v>
      </c>
      <c r="H935" s="42">
        <v>288.95999999999998</v>
      </c>
      <c r="I935" s="42">
        <v>290.39499999999998</v>
      </c>
      <c r="J935" s="37"/>
      <c r="K935" s="37"/>
      <c r="L935">
        <f t="shared" si="75"/>
        <v>7</v>
      </c>
      <c r="M935">
        <f t="shared" si="76"/>
        <v>1980</v>
      </c>
      <c r="N935">
        <f t="shared" si="77"/>
        <v>289.67750000000001</v>
      </c>
      <c r="O935" t="str">
        <f t="shared" si="78"/>
        <v/>
      </c>
      <c r="P935" t="str">
        <f t="shared" si="79"/>
        <v>7_1980</v>
      </c>
    </row>
    <row r="936" spans="1:16">
      <c r="A936" s="35">
        <v>29424</v>
      </c>
      <c r="H936" s="42">
        <v>289.34500000000003</v>
      </c>
      <c r="I936" s="42">
        <v>290.79899999999998</v>
      </c>
      <c r="J936" s="37"/>
      <c r="K936" s="37"/>
      <c r="L936">
        <f t="shared" si="75"/>
        <v>7</v>
      </c>
      <c r="M936">
        <f t="shared" si="76"/>
        <v>1980</v>
      </c>
      <c r="N936">
        <f t="shared" si="77"/>
        <v>290.072</v>
      </c>
      <c r="O936" t="str">
        <f t="shared" si="78"/>
        <v/>
      </c>
      <c r="P936" t="str">
        <f t="shared" si="79"/>
        <v>7_1980</v>
      </c>
    </row>
    <row r="937" spans="1:16">
      <c r="A937" s="35">
        <v>29425</v>
      </c>
      <c r="H937" s="42">
        <v>289.74</v>
      </c>
      <c r="I937" s="42">
        <v>291.18599999999998</v>
      </c>
      <c r="J937" s="37"/>
      <c r="K937" s="37"/>
      <c r="L937">
        <f t="shared" si="75"/>
        <v>7</v>
      </c>
      <c r="M937">
        <f t="shared" si="76"/>
        <v>1980</v>
      </c>
      <c r="N937">
        <f t="shared" si="77"/>
        <v>290.46299999999997</v>
      </c>
      <c r="O937" t="str">
        <f t="shared" si="78"/>
        <v/>
      </c>
      <c r="P937" t="str">
        <f t="shared" si="79"/>
        <v>7_1980</v>
      </c>
    </row>
    <row r="938" spans="1:16">
      <c r="A938" s="35">
        <v>29426</v>
      </c>
      <c r="H938" s="42">
        <v>290.13</v>
      </c>
      <c r="I938" s="42">
        <v>291.58</v>
      </c>
      <c r="J938" s="37"/>
      <c r="K938" s="37"/>
      <c r="L938">
        <f t="shared" si="75"/>
        <v>7</v>
      </c>
      <c r="M938">
        <f t="shared" si="76"/>
        <v>1980</v>
      </c>
      <c r="N938">
        <f t="shared" si="77"/>
        <v>290.85500000000002</v>
      </c>
      <c r="O938" t="str">
        <f t="shared" si="78"/>
        <v/>
      </c>
      <c r="P938" t="str">
        <f t="shared" si="79"/>
        <v>7_1980</v>
      </c>
    </row>
    <row r="939" spans="1:16">
      <c r="A939" s="35">
        <v>29427</v>
      </c>
      <c r="H939" s="42">
        <v>290.52</v>
      </c>
      <c r="I939" s="42">
        <v>291.97000000000003</v>
      </c>
      <c r="J939" s="37"/>
      <c r="K939" s="37"/>
      <c r="L939">
        <f t="shared" si="75"/>
        <v>7</v>
      </c>
      <c r="M939">
        <f t="shared" si="76"/>
        <v>1980</v>
      </c>
      <c r="N939">
        <f t="shared" si="77"/>
        <v>291.245</v>
      </c>
      <c r="O939" t="str">
        <f t="shared" si="78"/>
        <v/>
      </c>
      <c r="P939" t="str">
        <f t="shared" si="79"/>
        <v>7_1980</v>
      </c>
    </row>
    <row r="940" spans="1:16">
      <c r="A940" s="35">
        <v>29428</v>
      </c>
      <c r="H940" s="48"/>
      <c r="I940" s="48"/>
      <c r="J940" s="37"/>
      <c r="K940" s="37"/>
      <c r="L940">
        <f t="shared" si="75"/>
        <v>7</v>
      </c>
      <c r="M940">
        <f t="shared" si="76"/>
        <v>1980</v>
      </c>
      <c r="N940" t="str">
        <f t="shared" si="77"/>
        <v/>
      </c>
      <c r="O940" t="str">
        <f t="shared" si="78"/>
        <v/>
      </c>
      <c r="P940" t="str">
        <f t="shared" si="79"/>
        <v>7_1980</v>
      </c>
    </row>
    <row r="941" spans="1:16">
      <c r="A941" s="35">
        <v>29429</v>
      </c>
      <c r="H941" s="48"/>
      <c r="I941" s="48"/>
      <c r="J941" s="37"/>
      <c r="K941" s="37"/>
      <c r="L941">
        <f t="shared" si="75"/>
        <v>7</v>
      </c>
      <c r="M941">
        <f t="shared" si="76"/>
        <v>1980</v>
      </c>
      <c r="N941" t="str">
        <f t="shared" si="77"/>
        <v/>
      </c>
      <c r="O941" t="str">
        <f t="shared" si="78"/>
        <v/>
      </c>
      <c r="P941" t="str">
        <f t="shared" si="79"/>
        <v>7_1980</v>
      </c>
    </row>
    <row r="942" spans="1:16">
      <c r="A942" s="35">
        <v>29430</v>
      </c>
      <c r="H942" s="48"/>
      <c r="I942" s="48"/>
      <c r="J942" s="37"/>
      <c r="K942" s="37"/>
      <c r="L942">
        <f t="shared" si="75"/>
        <v>7</v>
      </c>
      <c r="M942">
        <f t="shared" si="76"/>
        <v>1980</v>
      </c>
      <c r="N942" t="str">
        <f t="shared" si="77"/>
        <v/>
      </c>
      <c r="O942" t="str">
        <f t="shared" si="78"/>
        <v/>
      </c>
      <c r="P942" t="str">
        <f t="shared" si="79"/>
        <v>7_1980</v>
      </c>
    </row>
    <row r="943" spans="1:16">
      <c r="A943" s="35">
        <v>29431</v>
      </c>
      <c r="H943" s="48"/>
      <c r="I943" s="48"/>
      <c r="J943" s="37"/>
      <c r="K943" s="37"/>
      <c r="L943">
        <f t="shared" si="75"/>
        <v>7</v>
      </c>
      <c r="M943">
        <f t="shared" si="76"/>
        <v>1980</v>
      </c>
      <c r="N943" t="str">
        <f t="shared" si="77"/>
        <v/>
      </c>
      <c r="O943" t="str">
        <f t="shared" si="78"/>
        <v/>
      </c>
      <c r="P943" t="str">
        <f t="shared" si="79"/>
        <v>7_1980</v>
      </c>
    </row>
    <row r="944" spans="1:16">
      <c r="A944" s="35">
        <v>29432</v>
      </c>
      <c r="H944" s="42">
        <v>290.52</v>
      </c>
      <c r="I944" s="42">
        <v>291.97000000000003</v>
      </c>
      <c r="J944" s="37"/>
      <c r="K944" s="37"/>
      <c r="L944">
        <f t="shared" si="75"/>
        <v>7</v>
      </c>
      <c r="M944">
        <f t="shared" si="76"/>
        <v>1980</v>
      </c>
      <c r="N944">
        <f t="shared" si="77"/>
        <v>291.245</v>
      </c>
      <c r="O944" t="str">
        <f t="shared" si="78"/>
        <v/>
      </c>
      <c r="P944" t="str">
        <f t="shared" si="79"/>
        <v>7_1980</v>
      </c>
    </row>
    <row r="945" spans="1:16">
      <c r="A945" s="35">
        <v>29433</v>
      </c>
      <c r="H945" s="42">
        <v>290.52</v>
      </c>
      <c r="I945" s="42">
        <v>291.97000000000003</v>
      </c>
      <c r="J945" s="37"/>
      <c r="K945" s="37"/>
      <c r="L945">
        <f t="shared" si="75"/>
        <v>7</v>
      </c>
      <c r="M945">
        <f t="shared" si="76"/>
        <v>1980</v>
      </c>
      <c r="N945">
        <f t="shared" si="77"/>
        <v>291.245</v>
      </c>
      <c r="O945" t="str">
        <f t="shared" si="78"/>
        <v/>
      </c>
      <c r="P945" t="str">
        <f t="shared" si="79"/>
        <v>7_1980</v>
      </c>
    </row>
    <row r="946" spans="1:16">
      <c r="A946" s="35">
        <v>29434</v>
      </c>
      <c r="H946" s="42">
        <v>290.89</v>
      </c>
      <c r="I946" s="42">
        <v>292.33999999999997</v>
      </c>
      <c r="J946" s="37"/>
      <c r="K946" s="37"/>
      <c r="L946">
        <f t="shared" si="75"/>
        <v>8</v>
      </c>
      <c r="M946">
        <f t="shared" si="76"/>
        <v>1980</v>
      </c>
      <c r="N946">
        <f t="shared" si="77"/>
        <v>291.61500000000001</v>
      </c>
      <c r="O946" t="str">
        <f t="shared" si="78"/>
        <v/>
      </c>
      <c r="P946" t="str">
        <f t="shared" si="79"/>
        <v>8_1980</v>
      </c>
    </row>
    <row r="947" spans="1:16">
      <c r="A947" s="35">
        <v>29435</v>
      </c>
      <c r="H947" s="48"/>
      <c r="I947" s="48"/>
      <c r="J947" s="37"/>
      <c r="K947" s="37"/>
      <c r="L947">
        <f t="shared" si="75"/>
        <v>8</v>
      </c>
      <c r="M947">
        <f t="shared" si="76"/>
        <v>1980</v>
      </c>
      <c r="N947" t="str">
        <f t="shared" si="77"/>
        <v/>
      </c>
      <c r="O947" t="str">
        <f t="shared" si="78"/>
        <v/>
      </c>
      <c r="P947" t="str">
        <f t="shared" si="79"/>
        <v>8_1980</v>
      </c>
    </row>
    <row r="948" spans="1:16">
      <c r="A948" s="35">
        <v>29436</v>
      </c>
      <c r="H948" s="48"/>
      <c r="I948" s="48"/>
      <c r="J948" s="37"/>
      <c r="K948" s="37"/>
      <c r="L948">
        <f t="shared" si="75"/>
        <v>8</v>
      </c>
      <c r="M948">
        <f t="shared" si="76"/>
        <v>1980</v>
      </c>
      <c r="N948" t="str">
        <f t="shared" si="77"/>
        <v/>
      </c>
      <c r="O948" t="str">
        <f t="shared" si="78"/>
        <v/>
      </c>
      <c r="P948" t="str">
        <f t="shared" si="79"/>
        <v>8_1980</v>
      </c>
    </row>
    <row r="949" spans="1:16">
      <c r="A949" s="35">
        <v>29437</v>
      </c>
      <c r="H949" s="42">
        <v>291.334</v>
      </c>
      <c r="I949" s="42">
        <v>292.66300000000001</v>
      </c>
      <c r="J949" s="37"/>
      <c r="K949" s="37"/>
      <c r="L949">
        <f t="shared" si="75"/>
        <v>8</v>
      </c>
      <c r="M949">
        <f t="shared" si="76"/>
        <v>1980</v>
      </c>
      <c r="N949">
        <f t="shared" si="77"/>
        <v>291.99850000000004</v>
      </c>
      <c r="O949" t="str">
        <f t="shared" si="78"/>
        <v/>
      </c>
      <c r="P949" t="str">
        <f t="shared" si="79"/>
        <v>8_1980</v>
      </c>
    </row>
    <row r="950" spans="1:16">
      <c r="A950" s="35">
        <v>29438</v>
      </c>
      <c r="H950" s="42">
        <v>291.68</v>
      </c>
      <c r="I950" s="42">
        <v>293.13799999999998</v>
      </c>
      <c r="J950" s="37"/>
      <c r="K950" s="37"/>
      <c r="L950">
        <f t="shared" si="75"/>
        <v>8</v>
      </c>
      <c r="M950">
        <f t="shared" si="76"/>
        <v>1980</v>
      </c>
      <c r="N950">
        <f t="shared" si="77"/>
        <v>292.40899999999999</v>
      </c>
      <c r="O950" t="str">
        <f t="shared" si="78"/>
        <v/>
      </c>
      <c r="P950" t="str">
        <f t="shared" si="79"/>
        <v>8_1980</v>
      </c>
    </row>
    <row r="951" spans="1:16">
      <c r="A951" s="35">
        <v>29439</v>
      </c>
      <c r="H951" s="42">
        <v>292.08</v>
      </c>
      <c r="I951" s="42">
        <v>293.52600000000001</v>
      </c>
      <c r="J951" s="37"/>
      <c r="K951" s="37"/>
      <c r="L951">
        <f t="shared" si="75"/>
        <v>8</v>
      </c>
      <c r="M951">
        <f t="shared" si="76"/>
        <v>1980</v>
      </c>
      <c r="N951">
        <f t="shared" si="77"/>
        <v>292.803</v>
      </c>
      <c r="O951" t="str">
        <f t="shared" si="78"/>
        <v/>
      </c>
      <c r="P951" t="str">
        <f t="shared" si="79"/>
        <v>8_1980</v>
      </c>
    </row>
    <row r="952" spans="1:16">
      <c r="A952" s="35">
        <v>29440</v>
      </c>
      <c r="H952" s="42">
        <v>292.08</v>
      </c>
      <c r="I952" s="42">
        <v>293.54000000000002</v>
      </c>
      <c r="J952" s="37"/>
      <c r="K952" s="37"/>
      <c r="L952">
        <f t="shared" si="75"/>
        <v>8</v>
      </c>
      <c r="M952">
        <f t="shared" si="76"/>
        <v>1980</v>
      </c>
      <c r="N952">
        <f t="shared" si="77"/>
        <v>292.81</v>
      </c>
      <c r="O952" t="str">
        <f t="shared" si="78"/>
        <v/>
      </c>
      <c r="P952" t="str">
        <f t="shared" si="79"/>
        <v>8_1980</v>
      </c>
    </row>
    <row r="953" spans="1:16">
      <c r="A953" s="35">
        <v>29441</v>
      </c>
      <c r="H953" s="42">
        <v>292.45999999999998</v>
      </c>
      <c r="I953" s="42">
        <v>293.91800000000001</v>
      </c>
      <c r="J953" s="37"/>
      <c r="K953" s="37"/>
      <c r="L953">
        <f t="shared" si="75"/>
        <v>8</v>
      </c>
      <c r="M953">
        <f t="shared" si="76"/>
        <v>1980</v>
      </c>
      <c r="N953">
        <f t="shared" si="77"/>
        <v>293.18899999999996</v>
      </c>
      <c r="O953" t="str">
        <f t="shared" si="78"/>
        <v/>
      </c>
      <c r="P953" t="str">
        <f t="shared" si="79"/>
        <v>8_1980</v>
      </c>
    </row>
    <row r="954" spans="1:16">
      <c r="A954" s="35">
        <v>29442</v>
      </c>
      <c r="H954" s="48"/>
      <c r="I954" s="48"/>
      <c r="J954" s="37"/>
      <c r="K954" s="37"/>
      <c r="L954">
        <f t="shared" si="75"/>
        <v>8</v>
      </c>
      <c r="M954">
        <f t="shared" si="76"/>
        <v>1980</v>
      </c>
      <c r="N954" t="str">
        <f t="shared" si="77"/>
        <v/>
      </c>
      <c r="O954" t="str">
        <f t="shared" si="78"/>
        <v/>
      </c>
      <c r="P954" t="str">
        <f t="shared" si="79"/>
        <v>8_1980</v>
      </c>
    </row>
    <row r="955" spans="1:16">
      <c r="A955" s="35">
        <v>29443</v>
      </c>
      <c r="H955" s="48"/>
      <c r="I955" s="48"/>
      <c r="J955" s="37"/>
      <c r="K955" s="37"/>
      <c r="L955">
        <f t="shared" si="75"/>
        <v>8</v>
      </c>
      <c r="M955">
        <f t="shared" si="76"/>
        <v>1980</v>
      </c>
      <c r="N955" t="str">
        <f t="shared" si="77"/>
        <v/>
      </c>
      <c r="O955" t="str">
        <f t="shared" si="78"/>
        <v/>
      </c>
      <c r="P955" t="str">
        <f t="shared" si="79"/>
        <v>8_1980</v>
      </c>
    </row>
    <row r="956" spans="1:16">
      <c r="A956" s="35">
        <v>29444</v>
      </c>
      <c r="H956" s="42">
        <v>292.85000000000002</v>
      </c>
      <c r="I956" s="42">
        <v>294.30799999999999</v>
      </c>
      <c r="J956" s="37"/>
      <c r="K956" s="37"/>
      <c r="L956">
        <f t="shared" si="75"/>
        <v>8</v>
      </c>
      <c r="M956">
        <f t="shared" si="76"/>
        <v>1980</v>
      </c>
      <c r="N956">
        <f t="shared" si="77"/>
        <v>293.57900000000001</v>
      </c>
      <c r="O956" t="str">
        <f t="shared" si="78"/>
        <v/>
      </c>
      <c r="P956" t="str">
        <f t="shared" si="79"/>
        <v>8_1980</v>
      </c>
    </row>
    <row r="957" spans="1:16">
      <c r="A957" s="35">
        <v>29445</v>
      </c>
      <c r="H957" s="42">
        <v>292.85000000000002</v>
      </c>
      <c r="I957" s="42">
        <v>294.31</v>
      </c>
      <c r="J957" s="37"/>
      <c r="K957" s="37"/>
      <c r="L957">
        <f t="shared" si="75"/>
        <v>8</v>
      </c>
      <c r="M957">
        <f t="shared" si="76"/>
        <v>1980</v>
      </c>
      <c r="N957">
        <f t="shared" si="77"/>
        <v>293.58000000000004</v>
      </c>
      <c r="O957" t="str">
        <f t="shared" si="78"/>
        <v/>
      </c>
      <c r="P957" t="str">
        <f t="shared" si="79"/>
        <v>8_1980</v>
      </c>
    </row>
    <row r="958" spans="1:16">
      <c r="A958" s="35">
        <v>29446</v>
      </c>
      <c r="H958" s="42">
        <v>293.20999999999998</v>
      </c>
      <c r="I958" s="42">
        <v>294.67899999999997</v>
      </c>
      <c r="J958" s="37"/>
      <c r="K958" s="37"/>
      <c r="L958">
        <f t="shared" si="75"/>
        <v>8</v>
      </c>
      <c r="M958">
        <f t="shared" si="76"/>
        <v>1980</v>
      </c>
      <c r="N958">
        <f t="shared" si="77"/>
        <v>293.94449999999995</v>
      </c>
      <c r="O958" t="str">
        <f t="shared" si="78"/>
        <v/>
      </c>
      <c r="P958" t="str">
        <f t="shared" si="79"/>
        <v>8_1980</v>
      </c>
    </row>
    <row r="959" spans="1:16">
      <c r="A959" s="35">
        <v>29447</v>
      </c>
      <c r="H959" s="42">
        <v>293.57799999999997</v>
      </c>
      <c r="I959" s="42">
        <v>295.04500000000002</v>
      </c>
      <c r="J959" s="37"/>
      <c r="K959" s="37"/>
      <c r="L959">
        <f t="shared" si="75"/>
        <v>8</v>
      </c>
      <c r="M959">
        <f t="shared" si="76"/>
        <v>1980</v>
      </c>
      <c r="N959">
        <f t="shared" si="77"/>
        <v>294.31150000000002</v>
      </c>
      <c r="O959" t="str">
        <f t="shared" si="78"/>
        <v/>
      </c>
      <c r="P959" t="str">
        <f t="shared" si="79"/>
        <v>8_1980</v>
      </c>
    </row>
    <row r="960" spans="1:16">
      <c r="A960" s="35">
        <v>29448</v>
      </c>
      <c r="H960" s="42">
        <v>293.93</v>
      </c>
      <c r="I960" s="42">
        <v>295.41000000000003</v>
      </c>
      <c r="J960" s="37"/>
      <c r="K960" s="37"/>
      <c r="L960">
        <f t="shared" si="75"/>
        <v>8</v>
      </c>
      <c r="M960">
        <f t="shared" si="76"/>
        <v>1980</v>
      </c>
      <c r="N960">
        <f t="shared" si="77"/>
        <v>294.67</v>
      </c>
      <c r="O960" t="str">
        <f t="shared" si="78"/>
        <v/>
      </c>
      <c r="P960" t="str">
        <f t="shared" si="79"/>
        <v>8_1980</v>
      </c>
    </row>
    <row r="961" spans="1:16">
      <c r="A961" s="35">
        <v>29449</v>
      </c>
      <c r="H961" s="48"/>
      <c r="I961" s="48"/>
      <c r="J961" s="37"/>
      <c r="K961" s="37"/>
      <c r="L961">
        <f t="shared" si="75"/>
        <v>8</v>
      </c>
      <c r="M961">
        <f t="shared" si="76"/>
        <v>1980</v>
      </c>
      <c r="N961" t="str">
        <f t="shared" si="77"/>
        <v/>
      </c>
      <c r="O961" t="str">
        <f t="shared" si="78"/>
        <v/>
      </c>
      <c r="P961" t="str">
        <f t="shared" si="79"/>
        <v>8_1980</v>
      </c>
    </row>
    <row r="962" spans="1:16">
      <c r="A962" s="35">
        <v>29450</v>
      </c>
      <c r="H962" s="48"/>
      <c r="I962" s="48"/>
      <c r="J962" s="37"/>
      <c r="K962" s="37"/>
      <c r="L962">
        <f t="shared" si="75"/>
        <v>8</v>
      </c>
      <c r="M962">
        <f t="shared" si="76"/>
        <v>1980</v>
      </c>
      <c r="N962" t="str">
        <f t="shared" si="77"/>
        <v/>
      </c>
      <c r="O962" t="str">
        <f t="shared" si="78"/>
        <v/>
      </c>
      <c r="P962" t="str">
        <f t="shared" si="79"/>
        <v>8_1980</v>
      </c>
    </row>
    <row r="963" spans="1:16">
      <c r="A963" s="35">
        <v>29451</v>
      </c>
      <c r="H963" s="42">
        <v>294.31</v>
      </c>
      <c r="I963" s="42">
        <v>295.779</v>
      </c>
      <c r="J963" s="37"/>
      <c r="K963" s="37"/>
      <c r="L963">
        <f t="shared" si="75"/>
        <v>8</v>
      </c>
      <c r="M963">
        <f t="shared" si="76"/>
        <v>1980</v>
      </c>
      <c r="N963">
        <f t="shared" si="77"/>
        <v>295.04449999999997</v>
      </c>
      <c r="O963" t="str">
        <f t="shared" si="78"/>
        <v/>
      </c>
      <c r="P963" t="str">
        <f t="shared" si="79"/>
        <v>8_1980</v>
      </c>
    </row>
    <row r="964" spans="1:16">
      <c r="A964" s="35">
        <v>29452</v>
      </c>
      <c r="H964" s="42">
        <v>294.67</v>
      </c>
      <c r="I964" s="42">
        <v>296.13799999999998</v>
      </c>
      <c r="J964" s="37"/>
      <c r="K964" s="37"/>
      <c r="L964">
        <f t="shared" ref="L964:L1027" si="80">+MONTH(A964)</f>
        <v>8</v>
      </c>
      <c r="M964">
        <f t="shared" ref="M964:M1027" si="81">+YEAR(A964)</f>
        <v>1980</v>
      </c>
      <c r="N964">
        <f t="shared" ref="N964:N1027" si="82">+IF(H964="","",AVERAGE(H964:I964))</f>
        <v>295.404</v>
      </c>
      <c r="O964" t="str">
        <f t="shared" ref="O964:O1027" si="83">+IF(J964="","",AVERAGE(J964:K964))</f>
        <v/>
      </c>
      <c r="P964" t="str">
        <f t="shared" ref="P964:P1027" si="84">+L964&amp;"_"&amp;M964</f>
        <v>8_1980</v>
      </c>
    </row>
    <row r="965" spans="1:16">
      <c r="A965" s="35">
        <v>29453</v>
      </c>
      <c r="H965" s="42">
        <v>294.66899999999998</v>
      </c>
      <c r="I965" s="42">
        <v>296.14</v>
      </c>
      <c r="J965" s="37"/>
      <c r="K965" s="37"/>
      <c r="L965">
        <f t="shared" si="80"/>
        <v>8</v>
      </c>
      <c r="M965">
        <f t="shared" si="81"/>
        <v>1980</v>
      </c>
      <c r="N965">
        <f t="shared" si="82"/>
        <v>295.40449999999998</v>
      </c>
      <c r="O965" t="str">
        <f t="shared" si="83"/>
        <v/>
      </c>
      <c r="P965" t="str">
        <f t="shared" si="84"/>
        <v>8_1980</v>
      </c>
    </row>
    <row r="966" spans="1:16">
      <c r="A966" s="35">
        <v>29454</v>
      </c>
      <c r="H966" s="42">
        <v>295.02999999999997</v>
      </c>
      <c r="I966" s="42">
        <v>296.54000000000002</v>
      </c>
      <c r="J966" s="37"/>
      <c r="K966" s="37"/>
      <c r="L966">
        <f t="shared" si="80"/>
        <v>8</v>
      </c>
      <c r="M966">
        <f t="shared" si="81"/>
        <v>1980</v>
      </c>
      <c r="N966">
        <f t="shared" si="82"/>
        <v>295.78499999999997</v>
      </c>
      <c r="O966" t="str">
        <f t="shared" si="83"/>
        <v/>
      </c>
      <c r="P966" t="str">
        <f t="shared" si="84"/>
        <v>8_1980</v>
      </c>
    </row>
    <row r="967" spans="1:16">
      <c r="A967" s="35">
        <v>29455</v>
      </c>
      <c r="H967" s="42">
        <v>295.39</v>
      </c>
      <c r="I967" s="42">
        <v>296.86900000000003</v>
      </c>
      <c r="J967" s="37"/>
      <c r="K967" s="37"/>
      <c r="L967">
        <f t="shared" si="80"/>
        <v>8</v>
      </c>
      <c r="M967">
        <f t="shared" si="81"/>
        <v>1980</v>
      </c>
      <c r="N967">
        <f t="shared" si="82"/>
        <v>296.12950000000001</v>
      </c>
      <c r="O967" t="str">
        <f t="shared" si="83"/>
        <v/>
      </c>
      <c r="P967" t="str">
        <f t="shared" si="84"/>
        <v>8_1980</v>
      </c>
    </row>
    <row r="968" spans="1:16">
      <c r="A968" s="35">
        <v>29456</v>
      </c>
      <c r="H968" s="48"/>
      <c r="I968" s="48"/>
      <c r="J968" s="37"/>
      <c r="K968" s="37"/>
      <c r="L968">
        <f t="shared" si="80"/>
        <v>8</v>
      </c>
      <c r="M968">
        <f t="shared" si="81"/>
        <v>1980</v>
      </c>
      <c r="N968" t="str">
        <f t="shared" si="82"/>
        <v/>
      </c>
      <c r="O968" t="str">
        <f t="shared" si="83"/>
        <v/>
      </c>
      <c r="P968" t="str">
        <f t="shared" si="84"/>
        <v>8_1980</v>
      </c>
    </row>
    <row r="969" spans="1:16">
      <c r="A969" s="35">
        <v>29457</v>
      </c>
      <c r="H969" s="48"/>
      <c r="I969" s="48"/>
      <c r="J969" s="37"/>
      <c r="K969" s="37"/>
      <c r="L969">
        <f t="shared" si="80"/>
        <v>8</v>
      </c>
      <c r="M969">
        <f t="shared" si="81"/>
        <v>1980</v>
      </c>
      <c r="N969" t="str">
        <f t="shared" si="82"/>
        <v/>
      </c>
      <c r="O969" t="str">
        <f t="shared" si="83"/>
        <v/>
      </c>
      <c r="P969" t="str">
        <f t="shared" si="84"/>
        <v>8_1980</v>
      </c>
    </row>
    <row r="970" spans="1:16">
      <c r="A970" s="35">
        <v>29458</v>
      </c>
      <c r="H970" s="42">
        <v>295.86</v>
      </c>
      <c r="I970" s="42">
        <v>297.339</v>
      </c>
      <c r="J970" s="37"/>
      <c r="K970" s="37"/>
      <c r="L970">
        <f t="shared" si="80"/>
        <v>8</v>
      </c>
      <c r="M970">
        <f t="shared" si="81"/>
        <v>1980</v>
      </c>
      <c r="N970">
        <f t="shared" si="82"/>
        <v>296.59950000000003</v>
      </c>
      <c r="O970" t="str">
        <f t="shared" si="83"/>
        <v/>
      </c>
      <c r="P970" t="str">
        <f t="shared" si="84"/>
        <v>8_1980</v>
      </c>
    </row>
    <row r="971" spans="1:16">
      <c r="A971" s="35">
        <v>29459</v>
      </c>
      <c r="H971" s="42">
        <v>296.32</v>
      </c>
      <c r="I971" s="42">
        <v>297.8</v>
      </c>
      <c r="J971" s="37"/>
      <c r="K971" s="37"/>
      <c r="L971">
        <f t="shared" si="80"/>
        <v>8</v>
      </c>
      <c r="M971">
        <f t="shared" si="81"/>
        <v>1980</v>
      </c>
      <c r="N971">
        <f t="shared" si="82"/>
        <v>297.06</v>
      </c>
      <c r="O971" t="str">
        <f t="shared" si="83"/>
        <v/>
      </c>
      <c r="P971" t="str">
        <f t="shared" si="84"/>
        <v>8_1980</v>
      </c>
    </row>
    <row r="972" spans="1:16">
      <c r="A972" s="35">
        <v>29460</v>
      </c>
      <c r="H972" s="42">
        <v>296.81</v>
      </c>
      <c r="I972" s="42">
        <v>298.29000000000002</v>
      </c>
      <c r="J972" s="37"/>
      <c r="K972" s="37"/>
      <c r="L972">
        <f t="shared" si="80"/>
        <v>8</v>
      </c>
      <c r="M972">
        <f t="shared" si="81"/>
        <v>1980</v>
      </c>
      <c r="N972">
        <f t="shared" si="82"/>
        <v>297.55</v>
      </c>
      <c r="O972" t="str">
        <f t="shared" si="83"/>
        <v/>
      </c>
      <c r="P972" t="str">
        <f t="shared" si="84"/>
        <v>8_1980</v>
      </c>
    </row>
    <row r="973" spans="1:16">
      <c r="A973" s="35">
        <v>29461</v>
      </c>
      <c r="H973" s="42">
        <v>297.3</v>
      </c>
      <c r="I973" s="42">
        <v>298.78899999999999</v>
      </c>
      <c r="J973" s="37"/>
      <c r="K973" s="37"/>
      <c r="L973">
        <f t="shared" si="80"/>
        <v>8</v>
      </c>
      <c r="M973">
        <f t="shared" si="81"/>
        <v>1980</v>
      </c>
      <c r="N973">
        <f t="shared" si="82"/>
        <v>298.04449999999997</v>
      </c>
      <c r="O973" t="str">
        <f t="shared" si="83"/>
        <v/>
      </c>
      <c r="P973" t="str">
        <f t="shared" si="84"/>
        <v>8_1980</v>
      </c>
    </row>
    <row r="974" spans="1:16">
      <c r="A974" s="35">
        <v>29462</v>
      </c>
      <c r="H974" s="42">
        <v>297.8</v>
      </c>
      <c r="I974" s="42">
        <v>299.29000000000002</v>
      </c>
      <c r="J974" s="37"/>
      <c r="K974" s="37"/>
      <c r="L974">
        <f t="shared" si="80"/>
        <v>8</v>
      </c>
      <c r="M974">
        <f t="shared" si="81"/>
        <v>1980</v>
      </c>
      <c r="N974">
        <f t="shared" si="82"/>
        <v>298.54500000000002</v>
      </c>
      <c r="O974" t="str">
        <f t="shared" si="83"/>
        <v/>
      </c>
      <c r="P974" t="str">
        <f t="shared" si="84"/>
        <v>8_1980</v>
      </c>
    </row>
    <row r="975" spans="1:16">
      <c r="A975" s="35">
        <v>29463</v>
      </c>
      <c r="H975" s="48"/>
      <c r="I975" s="48"/>
      <c r="J975" s="37"/>
      <c r="K975" s="37"/>
      <c r="L975">
        <f t="shared" si="80"/>
        <v>8</v>
      </c>
      <c r="M975">
        <f t="shared" si="81"/>
        <v>1980</v>
      </c>
      <c r="N975" t="str">
        <f t="shared" si="82"/>
        <v/>
      </c>
      <c r="O975" t="str">
        <f t="shared" si="83"/>
        <v/>
      </c>
      <c r="P975" t="str">
        <f t="shared" si="84"/>
        <v>8_1980</v>
      </c>
    </row>
    <row r="976" spans="1:16">
      <c r="A976" s="35">
        <v>29464</v>
      </c>
      <c r="H976" s="48"/>
      <c r="I976" s="48"/>
      <c r="J976" s="37"/>
      <c r="K976" s="37"/>
      <c r="L976">
        <f t="shared" si="80"/>
        <v>8</v>
      </c>
      <c r="M976">
        <f t="shared" si="81"/>
        <v>1980</v>
      </c>
      <c r="N976" t="str">
        <f t="shared" si="82"/>
        <v/>
      </c>
      <c r="O976" t="str">
        <f t="shared" si="83"/>
        <v/>
      </c>
      <c r="P976" t="str">
        <f t="shared" si="84"/>
        <v>8_1980</v>
      </c>
    </row>
    <row r="977" spans="1:16">
      <c r="A977" s="35">
        <v>29465</v>
      </c>
      <c r="H977" s="51">
        <v>298.31700000000001</v>
      </c>
      <c r="I977" s="51">
        <v>299.791</v>
      </c>
      <c r="J977" s="37"/>
      <c r="K977" s="37"/>
      <c r="L977">
        <f t="shared" si="80"/>
        <v>9</v>
      </c>
      <c r="M977">
        <f t="shared" si="81"/>
        <v>1980</v>
      </c>
      <c r="N977">
        <f t="shared" si="82"/>
        <v>299.05399999999997</v>
      </c>
      <c r="O977" t="str">
        <f t="shared" si="83"/>
        <v/>
      </c>
      <c r="P977" t="str">
        <f t="shared" si="84"/>
        <v>9_1980</v>
      </c>
    </row>
    <row r="978" spans="1:16">
      <c r="A978" s="35">
        <v>29466</v>
      </c>
      <c r="H978" s="51">
        <v>298.82</v>
      </c>
      <c r="I978" s="51">
        <v>300.30700000000002</v>
      </c>
      <c r="J978" s="37"/>
      <c r="K978" s="37"/>
      <c r="L978">
        <f t="shared" si="80"/>
        <v>9</v>
      </c>
      <c r="M978">
        <f t="shared" si="81"/>
        <v>1980</v>
      </c>
      <c r="N978">
        <f t="shared" si="82"/>
        <v>299.56349999999998</v>
      </c>
      <c r="O978" t="str">
        <f t="shared" si="83"/>
        <v/>
      </c>
      <c r="P978" t="str">
        <f t="shared" si="84"/>
        <v>9_1980</v>
      </c>
    </row>
    <row r="979" spans="1:16">
      <c r="A979" s="35">
        <v>29467</v>
      </c>
      <c r="H979" s="51">
        <v>299.33999999999997</v>
      </c>
      <c r="I979" s="51">
        <v>300.822</v>
      </c>
      <c r="J979" s="37"/>
      <c r="K979" s="37"/>
      <c r="L979">
        <f t="shared" si="80"/>
        <v>9</v>
      </c>
      <c r="M979">
        <f t="shared" si="81"/>
        <v>1980</v>
      </c>
      <c r="N979">
        <f t="shared" si="82"/>
        <v>300.08100000000002</v>
      </c>
      <c r="O979" t="str">
        <f t="shared" si="83"/>
        <v/>
      </c>
      <c r="P979" t="str">
        <f t="shared" si="84"/>
        <v>9_1980</v>
      </c>
    </row>
    <row r="980" spans="1:16">
      <c r="A980" s="35">
        <v>29468</v>
      </c>
      <c r="H980" s="51">
        <v>299.85899999999998</v>
      </c>
      <c r="I980" s="51">
        <v>301.36</v>
      </c>
      <c r="J980" s="37"/>
      <c r="K980" s="37"/>
      <c r="L980">
        <f t="shared" si="80"/>
        <v>9</v>
      </c>
      <c r="M980">
        <f t="shared" si="81"/>
        <v>1980</v>
      </c>
      <c r="N980">
        <f t="shared" si="82"/>
        <v>300.60950000000003</v>
      </c>
      <c r="O980" t="str">
        <f t="shared" si="83"/>
        <v/>
      </c>
      <c r="P980" t="str">
        <f t="shared" si="84"/>
        <v>9_1980</v>
      </c>
    </row>
    <row r="981" spans="1:16">
      <c r="A981" s="35">
        <v>29469</v>
      </c>
      <c r="H981" s="51">
        <v>300.39499999999998</v>
      </c>
      <c r="I981" s="51">
        <v>301.89699999999999</v>
      </c>
      <c r="J981" s="37"/>
      <c r="K981" s="37"/>
      <c r="L981">
        <f t="shared" si="80"/>
        <v>9</v>
      </c>
      <c r="M981">
        <f t="shared" si="81"/>
        <v>1980</v>
      </c>
      <c r="N981">
        <f t="shared" si="82"/>
        <v>301.14599999999996</v>
      </c>
      <c r="O981" t="str">
        <f t="shared" si="83"/>
        <v/>
      </c>
      <c r="P981" t="str">
        <f t="shared" si="84"/>
        <v>9_1980</v>
      </c>
    </row>
    <row r="982" spans="1:16">
      <c r="A982" s="35">
        <v>29470</v>
      </c>
      <c r="H982" s="52"/>
      <c r="I982" s="52"/>
      <c r="J982" s="37"/>
      <c r="K982" s="37"/>
      <c r="L982">
        <f t="shared" si="80"/>
        <v>9</v>
      </c>
      <c r="M982">
        <f t="shared" si="81"/>
        <v>1980</v>
      </c>
      <c r="N982" t="str">
        <f t="shared" si="82"/>
        <v/>
      </c>
      <c r="O982" t="str">
        <f t="shared" si="83"/>
        <v/>
      </c>
      <c r="P982" t="str">
        <f t="shared" si="84"/>
        <v>9_1980</v>
      </c>
    </row>
    <row r="983" spans="1:16">
      <c r="A983" s="35">
        <v>29471</v>
      </c>
      <c r="H983" s="52"/>
      <c r="I983" s="52"/>
      <c r="J983" s="37"/>
      <c r="K983" s="37"/>
      <c r="L983">
        <f t="shared" si="80"/>
        <v>9</v>
      </c>
      <c r="M983">
        <f t="shared" si="81"/>
        <v>1980</v>
      </c>
      <c r="N983" t="str">
        <f t="shared" si="82"/>
        <v/>
      </c>
      <c r="O983" t="str">
        <f t="shared" si="83"/>
        <v/>
      </c>
      <c r="P983" t="str">
        <f t="shared" si="84"/>
        <v>9_1980</v>
      </c>
    </row>
    <row r="984" spans="1:16">
      <c r="A984" s="35">
        <v>29472</v>
      </c>
      <c r="H984" s="51">
        <v>300.91800000000001</v>
      </c>
      <c r="I984" s="51">
        <v>302.40699999999998</v>
      </c>
      <c r="J984" s="37"/>
      <c r="K984" s="37"/>
      <c r="L984">
        <f t="shared" si="80"/>
        <v>9</v>
      </c>
      <c r="M984">
        <f t="shared" si="81"/>
        <v>1980</v>
      </c>
      <c r="N984">
        <f t="shared" si="82"/>
        <v>301.66250000000002</v>
      </c>
      <c r="O984" t="str">
        <f t="shared" si="83"/>
        <v/>
      </c>
      <c r="P984" t="str">
        <f t="shared" si="84"/>
        <v>9_1980</v>
      </c>
    </row>
    <row r="985" spans="1:16">
      <c r="A985" s="35">
        <v>29473</v>
      </c>
      <c r="H985" s="51">
        <v>301.42</v>
      </c>
      <c r="I985" s="51">
        <v>302.916</v>
      </c>
      <c r="J985" s="37"/>
      <c r="K985" s="37"/>
      <c r="L985">
        <f t="shared" si="80"/>
        <v>9</v>
      </c>
      <c r="M985">
        <f t="shared" si="81"/>
        <v>1980</v>
      </c>
      <c r="N985">
        <f t="shared" si="82"/>
        <v>302.16800000000001</v>
      </c>
      <c r="O985" t="str">
        <f t="shared" si="83"/>
        <v/>
      </c>
      <c r="P985" t="str">
        <f t="shared" si="84"/>
        <v>9_1980</v>
      </c>
    </row>
    <row r="986" spans="1:16">
      <c r="A986" s="35">
        <v>29474</v>
      </c>
      <c r="H986" s="51">
        <v>301.95999999999998</v>
      </c>
      <c r="I986" s="51">
        <v>303.46899999999999</v>
      </c>
      <c r="J986" s="37"/>
      <c r="K986" s="37"/>
      <c r="L986">
        <f t="shared" si="80"/>
        <v>9</v>
      </c>
      <c r="M986">
        <f t="shared" si="81"/>
        <v>1980</v>
      </c>
      <c r="N986">
        <f t="shared" si="82"/>
        <v>302.71449999999999</v>
      </c>
      <c r="O986" t="str">
        <f t="shared" si="83"/>
        <v/>
      </c>
      <c r="P986" t="str">
        <f t="shared" si="84"/>
        <v>9_1980</v>
      </c>
    </row>
    <row r="987" spans="1:16">
      <c r="A987" s="35">
        <v>29475</v>
      </c>
      <c r="H987" s="51">
        <v>302.47899999999998</v>
      </c>
      <c r="I987" s="51">
        <v>303.99</v>
      </c>
      <c r="J987" s="37"/>
      <c r="K987" s="37"/>
      <c r="L987">
        <f t="shared" si="80"/>
        <v>9</v>
      </c>
      <c r="M987">
        <f t="shared" si="81"/>
        <v>1980</v>
      </c>
      <c r="N987">
        <f t="shared" si="82"/>
        <v>303.23450000000003</v>
      </c>
      <c r="O987" t="str">
        <f t="shared" si="83"/>
        <v/>
      </c>
      <c r="P987" t="str">
        <f t="shared" si="84"/>
        <v>9_1980</v>
      </c>
    </row>
    <row r="988" spans="1:16">
      <c r="A988" s="35">
        <v>29476</v>
      </c>
      <c r="H988" s="51">
        <v>303</v>
      </c>
      <c r="I988" s="51">
        <v>304.51499999999999</v>
      </c>
      <c r="J988" s="37"/>
      <c r="K988" s="37"/>
      <c r="L988">
        <f t="shared" si="80"/>
        <v>9</v>
      </c>
      <c r="M988">
        <f t="shared" si="81"/>
        <v>1980</v>
      </c>
      <c r="N988">
        <f t="shared" si="82"/>
        <v>303.75749999999999</v>
      </c>
      <c r="O988" t="str">
        <f t="shared" si="83"/>
        <v/>
      </c>
      <c r="P988" t="str">
        <f t="shared" si="84"/>
        <v>9_1980</v>
      </c>
    </row>
    <row r="989" spans="1:16">
      <c r="A989" s="35">
        <v>29477</v>
      </c>
      <c r="H989" s="52"/>
      <c r="I989" s="52"/>
      <c r="J989" s="37"/>
      <c r="K989" s="37"/>
      <c r="L989">
        <f t="shared" si="80"/>
        <v>9</v>
      </c>
      <c r="M989">
        <f t="shared" si="81"/>
        <v>1980</v>
      </c>
      <c r="N989" t="str">
        <f t="shared" si="82"/>
        <v/>
      </c>
      <c r="O989" t="str">
        <f t="shared" si="83"/>
        <v/>
      </c>
      <c r="P989" t="str">
        <f t="shared" si="84"/>
        <v>9_1980</v>
      </c>
    </row>
    <row r="990" spans="1:16">
      <c r="A990" s="35">
        <v>29478</v>
      </c>
      <c r="H990" s="52"/>
      <c r="I990" s="52"/>
      <c r="J990" s="37"/>
      <c r="K990" s="37"/>
      <c r="L990">
        <f t="shared" si="80"/>
        <v>9</v>
      </c>
      <c r="M990">
        <f t="shared" si="81"/>
        <v>1980</v>
      </c>
      <c r="N990" t="str">
        <f t="shared" si="82"/>
        <v/>
      </c>
      <c r="O990" t="str">
        <f t="shared" si="83"/>
        <v/>
      </c>
      <c r="P990" t="str">
        <f t="shared" si="84"/>
        <v>9_1980</v>
      </c>
    </row>
    <row r="991" spans="1:16">
      <c r="A991" s="35">
        <v>29479</v>
      </c>
      <c r="H991" s="51">
        <v>303.54000000000002</v>
      </c>
      <c r="I991" s="51">
        <v>305.06</v>
      </c>
      <c r="J991" s="37"/>
      <c r="K991" s="37"/>
      <c r="L991">
        <f t="shared" si="80"/>
        <v>9</v>
      </c>
      <c r="M991">
        <f t="shared" si="81"/>
        <v>1980</v>
      </c>
      <c r="N991">
        <f t="shared" si="82"/>
        <v>304.3</v>
      </c>
      <c r="O991" t="str">
        <f t="shared" si="83"/>
        <v/>
      </c>
      <c r="P991" t="str">
        <f t="shared" si="84"/>
        <v>9_1980</v>
      </c>
    </row>
    <row r="992" spans="1:16">
      <c r="A992" s="35">
        <v>29480</v>
      </c>
      <c r="H992" s="51">
        <v>304.06</v>
      </c>
      <c r="I992" s="51">
        <v>305.57900000000001</v>
      </c>
      <c r="J992" s="37"/>
      <c r="K992" s="37"/>
      <c r="L992">
        <f t="shared" si="80"/>
        <v>9</v>
      </c>
      <c r="M992">
        <f t="shared" si="81"/>
        <v>1980</v>
      </c>
      <c r="N992">
        <f t="shared" si="82"/>
        <v>304.81950000000001</v>
      </c>
      <c r="O992" t="str">
        <f t="shared" si="83"/>
        <v/>
      </c>
      <c r="P992" t="str">
        <f t="shared" si="84"/>
        <v>9_1980</v>
      </c>
    </row>
    <row r="993" spans="1:16">
      <c r="A993" s="35">
        <v>29481</v>
      </c>
      <c r="H993" s="51">
        <v>304.06</v>
      </c>
      <c r="I993" s="51">
        <v>305.57900000000001</v>
      </c>
      <c r="J993" s="37"/>
      <c r="K993" s="37"/>
      <c r="L993">
        <f t="shared" si="80"/>
        <v>9</v>
      </c>
      <c r="M993">
        <f t="shared" si="81"/>
        <v>1980</v>
      </c>
      <c r="N993">
        <f t="shared" si="82"/>
        <v>304.81950000000001</v>
      </c>
      <c r="O993" t="str">
        <f t="shared" si="83"/>
        <v/>
      </c>
      <c r="P993" t="str">
        <f t="shared" si="84"/>
        <v>9_1980</v>
      </c>
    </row>
    <row r="994" spans="1:16">
      <c r="A994" s="35">
        <v>29482</v>
      </c>
      <c r="H994" s="51">
        <v>304.58</v>
      </c>
      <c r="I994" s="51">
        <v>306.10000000000002</v>
      </c>
      <c r="J994" s="37"/>
      <c r="K994" s="37"/>
      <c r="L994">
        <f t="shared" si="80"/>
        <v>9</v>
      </c>
      <c r="M994">
        <f t="shared" si="81"/>
        <v>1980</v>
      </c>
      <c r="N994">
        <f t="shared" si="82"/>
        <v>305.34000000000003</v>
      </c>
      <c r="O994" t="str">
        <f t="shared" si="83"/>
        <v/>
      </c>
      <c r="P994" t="str">
        <f t="shared" si="84"/>
        <v>9_1980</v>
      </c>
    </row>
    <row r="995" spans="1:16">
      <c r="A995" s="35">
        <v>29483</v>
      </c>
      <c r="H995" s="51">
        <v>305.10000000000002</v>
      </c>
      <c r="I995" s="51">
        <v>306.62700000000001</v>
      </c>
      <c r="J995" s="37"/>
      <c r="K995" s="37"/>
      <c r="L995">
        <f t="shared" si="80"/>
        <v>9</v>
      </c>
      <c r="M995">
        <f t="shared" si="81"/>
        <v>1980</v>
      </c>
      <c r="N995">
        <f t="shared" si="82"/>
        <v>305.86350000000004</v>
      </c>
      <c r="O995" t="str">
        <f t="shared" si="83"/>
        <v/>
      </c>
      <c r="P995" t="str">
        <f t="shared" si="84"/>
        <v>9_1980</v>
      </c>
    </row>
    <row r="996" spans="1:16">
      <c r="A996" s="35">
        <v>29484</v>
      </c>
      <c r="H996" s="52"/>
      <c r="I996" s="52"/>
      <c r="J996" s="37"/>
      <c r="K996" s="37"/>
      <c r="L996">
        <f t="shared" si="80"/>
        <v>9</v>
      </c>
      <c r="M996">
        <f t="shared" si="81"/>
        <v>1980</v>
      </c>
      <c r="N996" t="str">
        <f t="shared" si="82"/>
        <v/>
      </c>
      <c r="O996" t="str">
        <f t="shared" si="83"/>
        <v/>
      </c>
      <c r="P996" t="str">
        <f t="shared" si="84"/>
        <v>9_1980</v>
      </c>
    </row>
    <row r="997" spans="1:16">
      <c r="A997" s="35">
        <v>29485</v>
      </c>
      <c r="H997" s="52"/>
      <c r="I997" s="52"/>
      <c r="J997" s="37"/>
      <c r="K997" s="37"/>
      <c r="L997">
        <f t="shared" si="80"/>
        <v>9</v>
      </c>
      <c r="M997">
        <f t="shared" si="81"/>
        <v>1980</v>
      </c>
      <c r="N997" t="str">
        <f t="shared" si="82"/>
        <v/>
      </c>
      <c r="O997" t="str">
        <f t="shared" si="83"/>
        <v/>
      </c>
      <c r="P997" t="str">
        <f t="shared" si="84"/>
        <v>9_1980</v>
      </c>
    </row>
    <row r="998" spans="1:16">
      <c r="A998" s="35">
        <v>29486</v>
      </c>
      <c r="H998" s="51">
        <v>305.61900000000003</v>
      </c>
      <c r="I998" s="51">
        <v>307.149</v>
      </c>
      <c r="J998" s="37"/>
      <c r="K998" s="37"/>
      <c r="L998">
        <f t="shared" si="80"/>
        <v>9</v>
      </c>
      <c r="M998">
        <f t="shared" si="81"/>
        <v>1980</v>
      </c>
      <c r="N998">
        <f t="shared" si="82"/>
        <v>306.38400000000001</v>
      </c>
      <c r="O998" t="str">
        <f t="shared" si="83"/>
        <v/>
      </c>
      <c r="P998" t="str">
        <f t="shared" si="84"/>
        <v>9_1980</v>
      </c>
    </row>
    <row r="999" spans="1:16">
      <c r="A999" s="35">
        <v>29487</v>
      </c>
      <c r="H999" s="51">
        <v>305.62</v>
      </c>
      <c r="I999" s="51">
        <v>307.14999999999998</v>
      </c>
      <c r="J999" s="37"/>
      <c r="K999" s="37"/>
      <c r="L999">
        <f t="shared" si="80"/>
        <v>9</v>
      </c>
      <c r="M999">
        <f t="shared" si="81"/>
        <v>1980</v>
      </c>
      <c r="N999">
        <f t="shared" si="82"/>
        <v>306.38499999999999</v>
      </c>
      <c r="O999" t="str">
        <f t="shared" si="83"/>
        <v/>
      </c>
      <c r="P999" t="str">
        <f t="shared" si="84"/>
        <v>9_1980</v>
      </c>
    </row>
    <row r="1000" spans="1:16">
      <c r="A1000" s="35">
        <v>29488</v>
      </c>
      <c r="H1000" s="51">
        <v>306.16000000000003</v>
      </c>
      <c r="I1000" s="51">
        <v>307.68799999999999</v>
      </c>
      <c r="J1000" s="37"/>
      <c r="K1000" s="37"/>
      <c r="L1000">
        <f t="shared" si="80"/>
        <v>9</v>
      </c>
      <c r="M1000">
        <f t="shared" si="81"/>
        <v>1980</v>
      </c>
      <c r="N1000">
        <f t="shared" si="82"/>
        <v>306.92399999999998</v>
      </c>
      <c r="O1000" t="str">
        <f t="shared" si="83"/>
        <v/>
      </c>
      <c r="P1000" t="str">
        <f t="shared" si="84"/>
        <v>9_1980</v>
      </c>
    </row>
    <row r="1001" spans="1:16">
      <c r="A1001" s="35">
        <v>29489</v>
      </c>
      <c r="H1001" s="51">
        <v>306.68</v>
      </c>
      <c r="I1001" s="51">
        <v>308.20800000000003</v>
      </c>
      <c r="J1001" s="37"/>
      <c r="K1001" s="37"/>
      <c r="L1001">
        <f t="shared" si="80"/>
        <v>9</v>
      </c>
      <c r="M1001">
        <f t="shared" si="81"/>
        <v>1980</v>
      </c>
      <c r="N1001">
        <f t="shared" si="82"/>
        <v>307.44400000000002</v>
      </c>
      <c r="O1001" t="str">
        <f t="shared" si="83"/>
        <v/>
      </c>
      <c r="P1001" t="str">
        <f t="shared" si="84"/>
        <v>9_1980</v>
      </c>
    </row>
    <row r="1002" spans="1:16">
      <c r="A1002" s="35">
        <v>29490</v>
      </c>
      <c r="H1002" s="51">
        <v>307.2</v>
      </c>
      <c r="I1002" s="51">
        <v>308.73200000000003</v>
      </c>
      <c r="J1002" s="37"/>
      <c r="K1002" s="37"/>
      <c r="L1002">
        <f t="shared" si="80"/>
        <v>9</v>
      </c>
      <c r="M1002">
        <f t="shared" si="81"/>
        <v>1980</v>
      </c>
      <c r="N1002">
        <f t="shared" si="82"/>
        <v>307.96600000000001</v>
      </c>
      <c r="O1002" t="str">
        <f t="shared" si="83"/>
        <v/>
      </c>
      <c r="P1002" t="str">
        <f t="shared" si="84"/>
        <v>9_1980</v>
      </c>
    </row>
    <row r="1003" spans="1:16">
      <c r="A1003" s="35">
        <v>29491</v>
      </c>
      <c r="H1003" s="52"/>
      <c r="I1003" s="52"/>
      <c r="J1003" s="37"/>
      <c r="K1003" s="37"/>
      <c r="L1003">
        <f t="shared" si="80"/>
        <v>9</v>
      </c>
      <c r="M1003">
        <f t="shared" si="81"/>
        <v>1980</v>
      </c>
      <c r="N1003" t="str">
        <f t="shared" si="82"/>
        <v/>
      </c>
      <c r="O1003" t="str">
        <f t="shared" si="83"/>
        <v/>
      </c>
      <c r="P1003" t="str">
        <f t="shared" si="84"/>
        <v>9_1980</v>
      </c>
    </row>
    <row r="1004" spans="1:16">
      <c r="A1004" s="35">
        <v>29492</v>
      </c>
      <c r="H1004" s="52"/>
      <c r="I1004" s="52"/>
      <c r="J1004" s="37"/>
      <c r="K1004" s="37"/>
      <c r="L1004">
        <f t="shared" si="80"/>
        <v>9</v>
      </c>
      <c r="M1004">
        <f t="shared" si="81"/>
        <v>1980</v>
      </c>
      <c r="N1004" t="str">
        <f t="shared" si="82"/>
        <v/>
      </c>
      <c r="O1004" t="str">
        <f t="shared" si="83"/>
        <v/>
      </c>
      <c r="P1004" t="str">
        <f t="shared" si="84"/>
        <v>9_1980</v>
      </c>
    </row>
    <row r="1005" spans="1:16">
      <c r="A1005" s="35">
        <v>29493</v>
      </c>
      <c r="H1005" s="51">
        <v>307.72000000000003</v>
      </c>
      <c r="I1005" s="51">
        <v>309.25400000000002</v>
      </c>
      <c r="J1005" s="37"/>
      <c r="K1005" s="37"/>
      <c r="L1005">
        <f t="shared" si="80"/>
        <v>9</v>
      </c>
      <c r="M1005">
        <f t="shared" si="81"/>
        <v>1980</v>
      </c>
      <c r="N1005">
        <f t="shared" si="82"/>
        <v>308.48700000000002</v>
      </c>
      <c r="O1005" t="str">
        <f t="shared" si="83"/>
        <v/>
      </c>
      <c r="P1005" t="str">
        <f t="shared" si="84"/>
        <v>9_1980</v>
      </c>
    </row>
    <row r="1006" spans="1:16">
      <c r="A1006" s="35">
        <v>29494</v>
      </c>
      <c r="H1006" s="51">
        <v>308.24</v>
      </c>
      <c r="I1006" s="51">
        <v>309.779</v>
      </c>
      <c r="J1006" s="37"/>
      <c r="K1006" s="37"/>
      <c r="L1006">
        <f t="shared" si="80"/>
        <v>9</v>
      </c>
      <c r="M1006">
        <f t="shared" si="81"/>
        <v>1980</v>
      </c>
      <c r="N1006">
        <f t="shared" si="82"/>
        <v>309.0095</v>
      </c>
      <c r="O1006" t="str">
        <f t="shared" si="83"/>
        <v/>
      </c>
      <c r="P1006" t="str">
        <f t="shared" si="84"/>
        <v>9_1980</v>
      </c>
    </row>
    <row r="1007" spans="1:16">
      <c r="A1007" s="35">
        <v>29495</v>
      </c>
      <c r="H1007" s="42">
        <v>308.75</v>
      </c>
      <c r="I1007" s="42">
        <v>310.26</v>
      </c>
      <c r="J1007" s="37"/>
      <c r="K1007" s="37"/>
      <c r="L1007">
        <f t="shared" si="80"/>
        <v>10</v>
      </c>
      <c r="M1007">
        <f t="shared" si="81"/>
        <v>1980</v>
      </c>
      <c r="N1007">
        <f t="shared" si="82"/>
        <v>309.505</v>
      </c>
      <c r="O1007" t="str">
        <f t="shared" si="83"/>
        <v/>
      </c>
      <c r="P1007" t="str">
        <f t="shared" si="84"/>
        <v>10_1980</v>
      </c>
    </row>
    <row r="1008" spans="1:16">
      <c r="A1008" s="35">
        <v>29496</v>
      </c>
      <c r="H1008" s="42">
        <v>309.25099999999998</v>
      </c>
      <c r="I1008" s="42">
        <v>310.80700000000002</v>
      </c>
      <c r="J1008" s="37"/>
      <c r="K1008" s="37"/>
      <c r="L1008">
        <f t="shared" si="80"/>
        <v>10</v>
      </c>
      <c r="M1008">
        <f t="shared" si="81"/>
        <v>1980</v>
      </c>
      <c r="N1008">
        <f t="shared" si="82"/>
        <v>310.029</v>
      </c>
      <c r="O1008" t="str">
        <f t="shared" si="83"/>
        <v/>
      </c>
      <c r="P1008" t="str">
        <f t="shared" si="84"/>
        <v>10_1980</v>
      </c>
    </row>
    <row r="1009" spans="1:16">
      <c r="A1009" s="35">
        <v>29497</v>
      </c>
      <c r="H1009" s="42">
        <v>309.75299999999999</v>
      </c>
      <c r="I1009" s="42">
        <v>311.33800000000002</v>
      </c>
      <c r="J1009" s="37"/>
      <c r="K1009" s="37"/>
      <c r="L1009">
        <f t="shared" si="80"/>
        <v>10</v>
      </c>
      <c r="M1009">
        <f t="shared" si="81"/>
        <v>1980</v>
      </c>
      <c r="N1009">
        <f t="shared" si="82"/>
        <v>310.5455</v>
      </c>
      <c r="O1009" t="str">
        <f t="shared" si="83"/>
        <v/>
      </c>
      <c r="P1009" t="str">
        <f t="shared" si="84"/>
        <v>10_1980</v>
      </c>
    </row>
    <row r="1010" spans="1:16">
      <c r="A1010" s="35">
        <v>29498</v>
      </c>
      <c r="H1010" s="48"/>
      <c r="I1010" s="48"/>
      <c r="J1010" s="37"/>
      <c r="K1010" s="37"/>
      <c r="L1010">
        <f t="shared" si="80"/>
        <v>10</v>
      </c>
      <c r="M1010">
        <f t="shared" si="81"/>
        <v>1980</v>
      </c>
      <c r="N1010" t="str">
        <f t="shared" si="82"/>
        <v/>
      </c>
      <c r="O1010" t="str">
        <f t="shared" si="83"/>
        <v/>
      </c>
      <c r="P1010" t="str">
        <f t="shared" si="84"/>
        <v>10_1980</v>
      </c>
    </row>
    <row r="1011" spans="1:16">
      <c r="A1011" s="35">
        <v>29499</v>
      </c>
      <c r="H1011" s="48"/>
      <c r="I1011" s="48"/>
      <c r="J1011" s="37"/>
      <c r="K1011" s="37"/>
      <c r="L1011">
        <f t="shared" si="80"/>
        <v>10</v>
      </c>
      <c r="M1011">
        <f t="shared" si="81"/>
        <v>1980</v>
      </c>
      <c r="N1011" t="str">
        <f t="shared" si="82"/>
        <v/>
      </c>
      <c r="O1011" t="str">
        <f t="shared" si="83"/>
        <v/>
      </c>
      <c r="P1011" t="str">
        <f t="shared" si="84"/>
        <v>10_1980</v>
      </c>
    </row>
    <row r="1012" spans="1:16">
      <c r="A1012" s="35">
        <v>29500</v>
      </c>
      <c r="H1012" s="42">
        <v>310.35599999999999</v>
      </c>
      <c r="I1012" s="42">
        <v>311.904</v>
      </c>
      <c r="J1012" s="37"/>
      <c r="K1012" s="37"/>
      <c r="L1012">
        <f t="shared" si="80"/>
        <v>10</v>
      </c>
      <c r="M1012">
        <f t="shared" si="81"/>
        <v>1980</v>
      </c>
      <c r="N1012">
        <f t="shared" si="82"/>
        <v>311.13</v>
      </c>
      <c r="O1012" t="str">
        <f t="shared" si="83"/>
        <v/>
      </c>
      <c r="P1012" t="str">
        <f t="shared" si="84"/>
        <v>10_1980</v>
      </c>
    </row>
    <row r="1013" spans="1:16">
      <c r="A1013" s="35">
        <v>29501</v>
      </c>
      <c r="H1013" s="42">
        <v>310.82900000000001</v>
      </c>
      <c r="I1013" s="42">
        <v>312.41399999999999</v>
      </c>
      <c r="J1013" s="37"/>
      <c r="K1013" s="37"/>
      <c r="L1013">
        <f t="shared" si="80"/>
        <v>10</v>
      </c>
      <c r="M1013">
        <f t="shared" si="81"/>
        <v>1980</v>
      </c>
      <c r="N1013">
        <f t="shared" si="82"/>
        <v>311.62149999999997</v>
      </c>
      <c r="O1013" t="str">
        <f t="shared" si="83"/>
        <v/>
      </c>
      <c r="P1013" t="str">
        <f t="shared" si="84"/>
        <v>10_1980</v>
      </c>
    </row>
    <row r="1014" spans="1:16">
      <c r="A1014" s="35">
        <v>29502</v>
      </c>
      <c r="H1014" s="48"/>
      <c r="I1014" s="48"/>
      <c r="J1014" s="37"/>
      <c r="K1014" s="37"/>
      <c r="L1014">
        <f t="shared" si="80"/>
        <v>10</v>
      </c>
      <c r="M1014">
        <f t="shared" si="81"/>
        <v>1980</v>
      </c>
      <c r="N1014" t="str">
        <f t="shared" si="82"/>
        <v/>
      </c>
      <c r="O1014" t="str">
        <f t="shared" si="83"/>
        <v/>
      </c>
      <c r="P1014" t="str">
        <f t="shared" si="84"/>
        <v>10_1980</v>
      </c>
    </row>
    <row r="1015" spans="1:16">
      <c r="A1015" s="35">
        <v>29503</v>
      </c>
      <c r="H1015" s="42">
        <v>311.35199999999998</v>
      </c>
      <c r="I1015" s="42">
        <v>312.983</v>
      </c>
      <c r="J1015" s="37"/>
      <c r="K1015" s="37"/>
      <c r="L1015">
        <f t="shared" si="80"/>
        <v>10</v>
      </c>
      <c r="M1015">
        <f t="shared" si="81"/>
        <v>1980</v>
      </c>
      <c r="N1015">
        <f t="shared" si="82"/>
        <v>312.16750000000002</v>
      </c>
      <c r="O1015" t="str">
        <f t="shared" si="83"/>
        <v/>
      </c>
      <c r="P1015" t="str">
        <f t="shared" si="84"/>
        <v>10_1980</v>
      </c>
    </row>
    <row r="1016" spans="1:16">
      <c r="A1016" s="35">
        <v>29504</v>
      </c>
      <c r="H1016" s="42">
        <v>311.77999999999997</v>
      </c>
      <c r="I1016" s="42">
        <v>313.38299999999998</v>
      </c>
      <c r="J1016" s="37"/>
      <c r="K1016" s="37"/>
      <c r="L1016">
        <f t="shared" si="80"/>
        <v>10</v>
      </c>
      <c r="M1016">
        <f t="shared" si="81"/>
        <v>1980</v>
      </c>
      <c r="N1016">
        <f t="shared" si="82"/>
        <v>312.58150000000001</v>
      </c>
      <c r="O1016" t="str">
        <f t="shared" si="83"/>
        <v/>
      </c>
      <c r="P1016" t="str">
        <f t="shared" si="84"/>
        <v>10_1980</v>
      </c>
    </row>
    <row r="1017" spans="1:16">
      <c r="A1017" s="35">
        <v>29505</v>
      </c>
      <c r="H1017" s="48"/>
      <c r="I1017" s="48"/>
      <c r="J1017" s="37"/>
      <c r="K1017" s="37"/>
      <c r="L1017">
        <f t="shared" si="80"/>
        <v>10</v>
      </c>
      <c r="M1017">
        <f t="shared" si="81"/>
        <v>1980</v>
      </c>
      <c r="N1017" t="str">
        <f t="shared" si="82"/>
        <v/>
      </c>
      <c r="O1017" t="str">
        <f t="shared" si="83"/>
        <v/>
      </c>
      <c r="P1017" t="str">
        <f t="shared" si="84"/>
        <v>10_1980</v>
      </c>
    </row>
    <row r="1018" spans="1:16">
      <c r="A1018" s="35">
        <v>29506</v>
      </c>
      <c r="H1018" s="48"/>
      <c r="I1018" s="48"/>
      <c r="J1018" s="37"/>
      <c r="K1018" s="37"/>
      <c r="L1018">
        <f t="shared" si="80"/>
        <v>10</v>
      </c>
      <c r="M1018">
        <f t="shared" si="81"/>
        <v>1980</v>
      </c>
      <c r="N1018" t="str">
        <f t="shared" si="82"/>
        <v/>
      </c>
      <c r="O1018" t="str">
        <f t="shared" si="83"/>
        <v/>
      </c>
      <c r="P1018" t="str">
        <f t="shared" si="84"/>
        <v>10_1980</v>
      </c>
    </row>
    <row r="1019" spans="1:16">
      <c r="A1019" s="35">
        <v>29507</v>
      </c>
      <c r="H1019" s="42">
        <v>312.45299999999997</v>
      </c>
      <c r="I1019" s="42">
        <v>314.02999999999997</v>
      </c>
      <c r="J1019" s="37"/>
      <c r="K1019" s="37"/>
      <c r="L1019">
        <f t="shared" si="80"/>
        <v>10</v>
      </c>
      <c r="M1019">
        <f t="shared" si="81"/>
        <v>1980</v>
      </c>
      <c r="N1019">
        <f t="shared" si="82"/>
        <v>313.24149999999997</v>
      </c>
      <c r="O1019" t="str">
        <f t="shared" si="83"/>
        <v/>
      </c>
      <c r="P1019" t="str">
        <f t="shared" si="84"/>
        <v>10_1980</v>
      </c>
    </row>
    <row r="1020" spans="1:16">
      <c r="A1020" s="35">
        <v>29508</v>
      </c>
      <c r="H1020" s="42">
        <v>312.524</v>
      </c>
      <c r="I1020" s="42">
        <v>314.07900000000001</v>
      </c>
      <c r="J1020" s="37"/>
      <c r="K1020" s="37"/>
      <c r="L1020">
        <f t="shared" si="80"/>
        <v>10</v>
      </c>
      <c r="M1020">
        <f t="shared" si="81"/>
        <v>1980</v>
      </c>
      <c r="N1020">
        <f t="shared" si="82"/>
        <v>313.30150000000003</v>
      </c>
      <c r="O1020" t="str">
        <f t="shared" si="83"/>
        <v/>
      </c>
      <c r="P1020" t="str">
        <f t="shared" si="84"/>
        <v>10_1980</v>
      </c>
    </row>
    <row r="1021" spans="1:16">
      <c r="A1021" s="35">
        <v>29509</v>
      </c>
      <c r="H1021" s="42">
        <v>312.98599999999999</v>
      </c>
      <c r="I1021" s="42">
        <v>314.54199999999997</v>
      </c>
      <c r="J1021" s="37"/>
      <c r="K1021" s="37"/>
      <c r="L1021">
        <f t="shared" si="80"/>
        <v>10</v>
      </c>
      <c r="M1021">
        <f t="shared" si="81"/>
        <v>1980</v>
      </c>
      <c r="N1021">
        <f t="shared" si="82"/>
        <v>313.76400000000001</v>
      </c>
      <c r="O1021" t="str">
        <f t="shared" si="83"/>
        <v/>
      </c>
      <c r="P1021" t="str">
        <f t="shared" si="84"/>
        <v>10_1980</v>
      </c>
    </row>
    <row r="1022" spans="1:16">
      <c r="A1022" s="35">
        <v>29510</v>
      </c>
      <c r="H1022" s="42">
        <v>313.54500000000002</v>
      </c>
      <c r="I1022" s="42">
        <v>315.16199999999998</v>
      </c>
      <c r="J1022" s="37"/>
      <c r="K1022" s="37"/>
      <c r="L1022">
        <f t="shared" si="80"/>
        <v>10</v>
      </c>
      <c r="M1022">
        <f t="shared" si="81"/>
        <v>1980</v>
      </c>
      <c r="N1022">
        <f t="shared" si="82"/>
        <v>314.3535</v>
      </c>
      <c r="O1022" t="str">
        <f t="shared" si="83"/>
        <v/>
      </c>
      <c r="P1022" t="str">
        <f t="shared" si="84"/>
        <v>10_1980</v>
      </c>
    </row>
    <row r="1023" spans="1:16">
      <c r="A1023" s="35">
        <v>29511</v>
      </c>
      <c r="H1023" s="42">
        <v>314.08</v>
      </c>
      <c r="I1023" s="42">
        <v>315.66899999999998</v>
      </c>
      <c r="J1023" s="37"/>
      <c r="K1023" s="37"/>
      <c r="L1023">
        <f t="shared" si="80"/>
        <v>10</v>
      </c>
      <c r="M1023">
        <f t="shared" si="81"/>
        <v>1980</v>
      </c>
      <c r="N1023">
        <f t="shared" si="82"/>
        <v>314.87450000000001</v>
      </c>
      <c r="O1023" t="str">
        <f t="shared" si="83"/>
        <v/>
      </c>
      <c r="P1023" t="str">
        <f t="shared" si="84"/>
        <v>10_1980</v>
      </c>
    </row>
    <row r="1024" spans="1:16">
      <c r="A1024" s="35">
        <v>29512</v>
      </c>
      <c r="H1024" s="48"/>
      <c r="I1024" s="48"/>
      <c r="J1024" s="37"/>
      <c r="K1024" s="37"/>
      <c r="L1024">
        <f t="shared" si="80"/>
        <v>10</v>
      </c>
      <c r="M1024">
        <f t="shared" si="81"/>
        <v>1980</v>
      </c>
      <c r="N1024" t="str">
        <f t="shared" si="82"/>
        <v/>
      </c>
      <c r="O1024" t="str">
        <f t="shared" si="83"/>
        <v/>
      </c>
      <c r="P1024" t="str">
        <f t="shared" si="84"/>
        <v>10_1980</v>
      </c>
    </row>
    <row r="1025" spans="1:16">
      <c r="A1025" s="35">
        <v>29513</v>
      </c>
      <c r="H1025" s="48"/>
      <c r="I1025" s="48"/>
      <c r="J1025" s="37"/>
      <c r="K1025" s="37"/>
      <c r="L1025">
        <f t="shared" si="80"/>
        <v>10</v>
      </c>
      <c r="M1025">
        <f t="shared" si="81"/>
        <v>1980</v>
      </c>
      <c r="N1025" t="str">
        <f t="shared" si="82"/>
        <v/>
      </c>
      <c r="O1025" t="str">
        <f t="shared" si="83"/>
        <v/>
      </c>
      <c r="P1025" t="str">
        <f t="shared" si="84"/>
        <v>10_1980</v>
      </c>
    </row>
    <row r="1026" spans="1:16">
      <c r="A1026" s="35">
        <v>29514</v>
      </c>
      <c r="H1026" s="42">
        <v>314.57</v>
      </c>
      <c r="I1026" s="42">
        <v>316.202</v>
      </c>
      <c r="J1026" s="37"/>
      <c r="K1026" s="37"/>
      <c r="L1026">
        <f t="shared" si="80"/>
        <v>10</v>
      </c>
      <c r="M1026">
        <f t="shared" si="81"/>
        <v>1980</v>
      </c>
      <c r="N1026">
        <f t="shared" si="82"/>
        <v>315.38599999999997</v>
      </c>
      <c r="O1026" t="str">
        <f t="shared" si="83"/>
        <v/>
      </c>
      <c r="P1026" t="str">
        <f t="shared" si="84"/>
        <v>10_1980</v>
      </c>
    </row>
    <row r="1027" spans="1:16">
      <c r="A1027" s="35">
        <v>29515</v>
      </c>
      <c r="H1027" s="42">
        <v>314.97699999999998</v>
      </c>
      <c r="I1027" s="42">
        <v>316.767</v>
      </c>
      <c r="J1027" s="37"/>
      <c r="K1027" s="37"/>
      <c r="L1027">
        <f t="shared" si="80"/>
        <v>10</v>
      </c>
      <c r="M1027">
        <f t="shared" si="81"/>
        <v>1980</v>
      </c>
      <c r="N1027">
        <f t="shared" si="82"/>
        <v>315.87199999999996</v>
      </c>
      <c r="O1027" t="str">
        <f t="shared" si="83"/>
        <v/>
      </c>
      <c r="P1027" t="str">
        <f t="shared" si="84"/>
        <v>10_1980</v>
      </c>
    </row>
    <row r="1028" spans="1:16">
      <c r="A1028" s="35">
        <v>29516</v>
      </c>
      <c r="H1028" s="42">
        <v>315.62400000000002</v>
      </c>
      <c r="I1028" s="42">
        <v>317.24900000000002</v>
      </c>
      <c r="J1028" s="37"/>
      <c r="K1028" s="37"/>
      <c r="L1028">
        <f t="shared" ref="L1028:L1091" si="85">+MONTH(A1028)</f>
        <v>10</v>
      </c>
      <c r="M1028">
        <f t="shared" ref="M1028:M1091" si="86">+YEAR(A1028)</f>
        <v>1980</v>
      </c>
      <c r="N1028">
        <f t="shared" ref="N1028:N1091" si="87">+IF(H1028="","",AVERAGE(H1028:I1028))</f>
        <v>316.43650000000002</v>
      </c>
      <c r="O1028" t="str">
        <f t="shared" ref="O1028:O1091" si="88">+IF(J1028="","",AVERAGE(J1028:K1028))</f>
        <v/>
      </c>
      <c r="P1028" t="str">
        <f t="shared" ref="P1028:P1091" si="89">+L1028&amp;"_"&amp;M1028</f>
        <v>10_1980</v>
      </c>
    </row>
    <row r="1029" spans="1:16">
      <c r="A1029" s="35">
        <v>29517</v>
      </c>
      <c r="H1029" s="42">
        <v>315.762</v>
      </c>
      <c r="I1029" s="42">
        <v>317.33600000000001</v>
      </c>
      <c r="J1029" s="37"/>
      <c r="K1029" s="37"/>
      <c r="L1029">
        <f t="shared" si="85"/>
        <v>10</v>
      </c>
      <c r="M1029">
        <f t="shared" si="86"/>
        <v>1980</v>
      </c>
      <c r="N1029">
        <f t="shared" si="87"/>
        <v>316.54899999999998</v>
      </c>
      <c r="O1029" t="str">
        <f t="shared" si="88"/>
        <v/>
      </c>
      <c r="P1029" t="str">
        <f t="shared" si="89"/>
        <v>10_1980</v>
      </c>
    </row>
    <row r="1030" spans="1:16">
      <c r="A1030" s="35">
        <v>29518</v>
      </c>
      <c r="H1030" s="42">
        <v>316.29300000000001</v>
      </c>
      <c r="I1030" s="42">
        <v>317.79199999999997</v>
      </c>
      <c r="J1030" s="37"/>
      <c r="K1030" s="37"/>
      <c r="L1030">
        <f t="shared" si="85"/>
        <v>10</v>
      </c>
      <c r="M1030">
        <f t="shared" si="86"/>
        <v>1980</v>
      </c>
      <c r="N1030">
        <f t="shared" si="87"/>
        <v>317.04250000000002</v>
      </c>
      <c r="O1030" t="str">
        <f t="shared" si="88"/>
        <v/>
      </c>
      <c r="P1030" t="str">
        <f t="shared" si="89"/>
        <v>10_1980</v>
      </c>
    </row>
    <row r="1031" spans="1:16">
      <c r="A1031" s="35">
        <v>29519</v>
      </c>
      <c r="H1031" s="48"/>
      <c r="I1031" s="48"/>
      <c r="J1031" s="37"/>
      <c r="K1031" s="37"/>
      <c r="L1031">
        <f t="shared" si="85"/>
        <v>10</v>
      </c>
      <c r="M1031">
        <f t="shared" si="86"/>
        <v>1980</v>
      </c>
      <c r="N1031" t="str">
        <f t="shared" si="87"/>
        <v/>
      </c>
      <c r="O1031" t="str">
        <f t="shared" si="88"/>
        <v/>
      </c>
      <c r="P1031" t="str">
        <f t="shared" si="89"/>
        <v>10_1980</v>
      </c>
    </row>
    <row r="1032" spans="1:16">
      <c r="A1032" s="35">
        <v>29520</v>
      </c>
      <c r="H1032" s="48"/>
      <c r="I1032" s="48"/>
      <c r="J1032" s="37"/>
      <c r="K1032" s="37"/>
      <c r="L1032">
        <f t="shared" si="85"/>
        <v>10</v>
      </c>
      <c r="M1032">
        <f t="shared" si="86"/>
        <v>1980</v>
      </c>
      <c r="N1032" t="str">
        <f t="shared" si="87"/>
        <v/>
      </c>
      <c r="O1032" t="str">
        <f t="shared" si="88"/>
        <v/>
      </c>
      <c r="P1032" t="str">
        <f t="shared" si="89"/>
        <v>10_1980</v>
      </c>
    </row>
    <row r="1033" spans="1:16">
      <c r="A1033" s="35">
        <v>29521</v>
      </c>
      <c r="H1033" s="42">
        <v>316.82900000000001</v>
      </c>
      <c r="I1033" s="42">
        <v>318.42200000000003</v>
      </c>
      <c r="J1033" s="37"/>
      <c r="K1033" s="37"/>
      <c r="L1033">
        <f t="shared" si="85"/>
        <v>10</v>
      </c>
      <c r="M1033">
        <f t="shared" si="86"/>
        <v>1980</v>
      </c>
      <c r="N1033">
        <f t="shared" si="87"/>
        <v>317.62549999999999</v>
      </c>
      <c r="O1033" t="str">
        <f t="shared" si="88"/>
        <v/>
      </c>
      <c r="P1033" t="str">
        <f t="shared" si="89"/>
        <v>10_1980</v>
      </c>
    </row>
    <row r="1034" spans="1:16">
      <c r="A1034" s="35">
        <v>29522</v>
      </c>
      <c r="H1034" s="42">
        <v>317.15100000000001</v>
      </c>
      <c r="I1034" s="42">
        <v>318.94600000000003</v>
      </c>
      <c r="J1034" s="37"/>
      <c r="K1034" s="37"/>
      <c r="L1034">
        <f t="shared" si="85"/>
        <v>10</v>
      </c>
      <c r="M1034">
        <f t="shared" si="86"/>
        <v>1980</v>
      </c>
      <c r="N1034">
        <f t="shared" si="87"/>
        <v>318.04849999999999</v>
      </c>
      <c r="O1034" t="str">
        <f t="shared" si="88"/>
        <v/>
      </c>
      <c r="P1034" t="str">
        <f t="shared" si="89"/>
        <v>10_1980</v>
      </c>
    </row>
    <row r="1035" spans="1:16">
      <c r="A1035" s="35">
        <v>29523</v>
      </c>
      <c r="H1035" s="42">
        <v>317.58600000000001</v>
      </c>
      <c r="I1035" s="42">
        <v>319.46499999999997</v>
      </c>
      <c r="J1035" s="37"/>
      <c r="K1035" s="37"/>
      <c r="L1035">
        <f t="shared" si="85"/>
        <v>10</v>
      </c>
      <c r="M1035">
        <f t="shared" si="86"/>
        <v>1980</v>
      </c>
      <c r="N1035">
        <f t="shared" si="87"/>
        <v>318.52549999999997</v>
      </c>
      <c r="O1035" t="str">
        <f t="shared" si="88"/>
        <v/>
      </c>
      <c r="P1035" t="str">
        <f t="shared" si="89"/>
        <v>10_1980</v>
      </c>
    </row>
    <row r="1036" spans="1:16">
      <c r="A1036" s="35">
        <v>29524</v>
      </c>
      <c r="H1036" s="42">
        <v>318.22300000000001</v>
      </c>
      <c r="I1036" s="42">
        <v>319.964</v>
      </c>
      <c r="J1036" s="37"/>
      <c r="K1036" s="37"/>
      <c r="L1036">
        <f t="shared" si="85"/>
        <v>10</v>
      </c>
      <c r="M1036">
        <f t="shared" si="86"/>
        <v>1980</v>
      </c>
      <c r="N1036">
        <f t="shared" si="87"/>
        <v>319.09350000000001</v>
      </c>
      <c r="O1036" t="str">
        <f t="shared" si="88"/>
        <v/>
      </c>
      <c r="P1036" t="str">
        <f t="shared" si="89"/>
        <v>10_1980</v>
      </c>
    </row>
    <row r="1037" spans="1:16">
      <c r="A1037" s="35">
        <v>29525</v>
      </c>
      <c r="H1037" s="42">
        <v>318.95800000000003</v>
      </c>
      <c r="I1037" s="42">
        <v>320.56700000000001</v>
      </c>
      <c r="J1037" s="37"/>
      <c r="K1037" s="37"/>
      <c r="L1037">
        <f t="shared" si="85"/>
        <v>10</v>
      </c>
      <c r="M1037">
        <f t="shared" si="86"/>
        <v>1980</v>
      </c>
      <c r="N1037">
        <f t="shared" si="87"/>
        <v>319.76250000000005</v>
      </c>
      <c r="O1037" t="str">
        <f t="shared" si="88"/>
        <v/>
      </c>
      <c r="P1037" t="str">
        <f t="shared" si="89"/>
        <v>10_1980</v>
      </c>
    </row>
    <row r="1038" spans="1:16">
      <c r="A1038" s="35">
        <v>29526</v>
      </c>
      <c r="H1038" s="48"/>
      <c r="I1038" s="48"/>
      <c r="J1038" s="37"/>
      <c r="K1038" s="37"/>
      <c r="L1038">
        <f t="shared" si="85"/>
        <v>11</v>
      </c>
      <c r="M1038">
        <f t="shared" si="86"/>
        <v>1980</v>
      </c>
      <c r="N1038" t="str">
        <f t="shared" si="87"/>
        <v/>
      </c>
      <c r="O1038" t="str">
        <f t="shared" si="88"/>
        <v/>
      </c>
      <c r="P1038" t="str">
        <f t="shared" si="89"/>
        <v>11_1980</v>
      </c>
    </row>
    <row r="1039" spans="1:16">
      <c r="A1039" s="35">
        <v>29527</v>
      </c>
      <c r="H1039" s="48"/>
      <c r="I1039" s="48"/>
      <c r="J1039" s="37"/>
      <c r="K1039" s="37"/>
      <c r="L1039">
        <f t="shared" si="85"/>
        <v>11</v>
      </c>
      <c r="M1039">
        <f t="shared" si="86"/>
        <v>1980</v>
      </c>
      <c r="N1039" t="str">
        <f t="shared" si="87"/>
        <v/>
      </c>
      <c r="O1039" t="str">
        <f t="shared" si="88"/>
        <v/>
      </c>
      <c r="P1039" t="str">
        <f t="shared" si="89"/>
        <v>11_1980</v>
      </c>
    </row>
    <row r="1040" spans="1:16">
      <c r="A1040" s="35">
        <v>29528</v>
      </c>
      <c r="H1040" s="42">
        <v>319.47199999999998</v>
      </c>
      <c r="I1040" s="42">
        <v>321.08999999999997</v>
      </c>
      <c r="J1040" s="37"/>
      <c r="K1040" s="37"/>
      <c r="L1040">
        <f t="shared" si="85"/>
        <v>11</v>
      </c>
      <c r="M1040">
        <f t="shared" si="86"/>
        <v>1980</v>
      </c>
      <c r="N1040">
        <f t="shared" si="87"/>
        <v>320.28099999999995</v>
      </c>
      <c r="O1040" t="str">
        <f t="shared" si="88"/>
        <v/>
      </c>
      <c r="P1040" t="str">
        <f t="shared" si="89"/>
        <v>11_1980</v>
      </c>
    </row>
    <row r="1041" spans="1:16">
      <c r="A1041" s="35">
        <v>29529</v>
      </c>
      <c r="H1041" s="48"/>
      <c r="I1041" s="48"/>
      <c r="J1041" s="37"/>
      <c r="K1041" s="37"/>
      <c r="L1041">
        <f t="shared" si="85"/>
        <v>11</v>
      </c>
      <c r="M1041">
        <f t="shared" si="86"/>
        <v>1980</v>
      </c>
      <c r="N1041" t="str">
        <f t="shared" si="87"/>
        <v/>
      </c>
      <c r="O1041" t="str">
        <f t="shared" si="88"/>
        <v/>
      </c>
      <c r="P1041" t="str">
        <f t="shared" si="89"/>
        <v>11_1980</v>
      </c>
    </row>
    <row r="1042" spans="1:16">
      <c r="A1042" s="35">
        <v>29530</v>
      </c>
      <c r="H1042" s="42">
        <v>320.65100000000001</v>
      </c>
      <c r="I1042" s="42">
        <v>322.21100000000001</v>
      </c>
      <c r="J1042" s="37"/>
      <c r="K1042" s="37"/>
      <c r="L1042">
        <f t="shared" si="85"/>
        <v>11</v>
      </c>
      <c r="M1042">
        <f t="shared" si="86"/>
        <v>1980</v>
      </c>
      <c r="N1042">
        <f t="shared" si="87"/>
        <v>321.43100000000004</v>
      </c>
      <c r="O1042" t="str">
        <f t="shared" si="88"/>
        <v/>
      </c>
      <c r="P1042" t="str">
        <f t="shared" si="89"/>
        <v>11_1980</v>
      </c>
    </row>
    <row r="1043" spans="1:16">
      <c r="A1043" s="35">
        <v>29531</v>
      </c>
      <c r="H1043" s="42">
        <v>321.15699999999998</v>
      </c>
      <c r="I1043" s="42">
        <v>322.87299999999999</v>
      </c>
      <c r="J1043" s="37"/>
      <c r="K1043" s="37"/>
      <c r="L1043">
        <f t="shared" si="85"/>
        <v>11</v>
      </c>
      <c r="M1043">
        <f t="shared" si="86"/>
        <v>1980</v>
      </c>
      <c r="N1043">
        <f t="shared" si="87"/>
        <v>322.01499999999999</v>
      </c>
      <c r="O1043" t="str">
        <f t="shared" si="88"/>
        <v/>
      </c>
      <c r="P1043" t="str">
        <f t="shared" si="89"/>
        <v>11_1980</v>
      </c>
    </row>
    <row r="1044" spans="1:16">
      <c r="A1044" s="35">
        <v>29532</v>
      </c>
      <c r="H1044" s="42">
        <v>321.83699999999999</v>
      </c>
      <c r="I1044" s="42">
        <v>323.45800000000003</v>
      </c>
      <c r="J1044" s="37"/>
      <c r="K1044" s="37"/>
      <c r="L1044">
        <f t="shared" si="85"/>
        <v>11</v>
      </c>
      <c r="M1044">
        <f t="shared" si="86"/>
        <v>1980</v>
      </c>
      <c r="N1044">
        <f t="shared" si="87"/>
        <v>322.64750000000004</v>
      </c>
      <c r="O1044" t="str">
        <f t="shared" si="88"/>
        <v/>
      </c>
      <c r="P1044" t="str">
        <f t="shared" si="89"/>
        <v>11_1980</v>
      </c>
    </row>
    <row r="1045" spans="1:16">
      <c r="A1045" s="35">
        <v>29533</v>
      </c>
      <c r="H1045" s="48"/>
      <c r="I1045" s="48"/>
      <c r="J1045" s="37"/>
      <c r="K1045" s="37"/>
      <c r="L1045">
        <f t="shared" si="85"/>
        <v>11</v>
      </c>
      <c r="M1045">
        <f t="shared" si="86"/>
        <v>1980</v>
      </c>
      <c r="N1045" t="str">
        <f t="shared" si="87"/>
        <v/>
      </c>
      <c r="O1045" t="str">
        <f t="shared" si="88"/>
        <v/>
      </c>
      <c r="P1045" t="str">
        <f t="shared" si="89"/>
        <v>11_1980</v>
      </c>
    </row>
    <row r="1046" spans="1:16">
      <c r="A1046" s="35">
        <v>29534</v>
      </c>
      <c r="H1046" s="48"/>
      <c r="I1046" s="48"/>
      <c r="J1046" s="37"/>
      <c r="K1046" s="37"/>
      <c r="L1046">
        <f t="shared" si="85"/>
        <v>11</v>
      </c>
      <c r="M1046">
        <f t="shared" si="86"/>
        <v>1980</v>
      </c>
      <c r="N1046" t="str">
        <f t="shared" si="87"/>
        <v/>
      </c>
      <c r="O1046" t="str">
        <f t="shared" si="88"/>
        <v/>
      </c>
      <c r="P1046" t="str">
        <f t="shared" si="89"/>
        <v>11_1980</v>
      </c>
    </row>
    <row r="1047" spans="1:16">
      <c r="A1047" s="35">
        <v>29535</v>
      </c>
      <c r="H1047" s="42">
        <v>322.50299999999999</v>
      </c>
      <c r="I1047" s="42">
        <v>324.09199999999998</v>
      </c>
      <c r="J1047" s="37"/>
      <c r="K1047" s="37"/>
      <c r="L1047">
        <f t="shared" si="85"/>
        <v>11</v>
      </c>
      <c r="M1047">
        <f t="shared" si="86"/>
        <v>1980</v>
      </c>
      <c r="N1047">
        <f t="shared" si="87"/>
        <v>323.29750000000001</v>
      </c>
      <c r="O1047" t="str">
        <f t="shared" si="88"/>
        <v/>
      </c>
      <c r="P1047" t="str">
        <f t="shared" si="89"/>
        <v>11_1980</v>
      </c>
    </row>
    <row r="1048" spans="1:16">
      <c r="A1048" s="35">
        <v>29536</v>
      </c>
      <c r="H1048" s="42">
        <v>322.91899999999998</v>
      </c>
      <c r="I1048" s="42">
        <v>324.66000000000003</v>
      </c>
      <c r="J1048" s="37"/>
      <c r="K1048" s="37"/>
      <c r="L1048">
        <f t="shared" si="85"/>
        <v>11</v>
      </c>
      <c r="M1048">
        <f t="shared" si="86"/>
        <v>1980</v>
      </c>
      <c r="N1048">
        <f t="shared" si="87"/>
        <v>323.78949999999998</v>
      </c>
      <c r="O1048" t="str">
        <f t="shared" si="88"/>
        <v/>
      </c>
      <c r="P1048" t="str">
        <f t="shared" si="89"/>
        <v>11_1980</v>
      </c>
    </row>
    <row r="1049" spans="1:16">
      <c r="A1049" s="35">
        <v>29537</v>
      </c>
      <c r="H1049" s="42">
        <v>323.589</v>
      </c>
      <c r="I1049" s="42">
        <v>325.29599999999999</v>
      </c>
      <c r="J1049" s="37"/>
      <c r="K1049" s="37"/>
      <c r="L1049">
        <f t="shared" si="85"/>
        <v>11</v>
      </c>
      <c r="M1049">
        <f t="shared" si="86"/>
        <v>1980</v>
      </c>
      <c r="N1049">
        <f t="shared" si="87"/>
        <v>324.4425</v>
      </c>
      <c r="O1049" t="str">
        <f t="shared" si="88"/>
        <v/>
      </c>
      <c r="P1049" t="str">
        <f t="shared" si="89"/>
        <v>11_1980</v>
      </c>
    </row>
    <row r="1050" spans="1:16">
      <c r="A1050" s="35">
        <v>29538</v>
      </c>
      <c r="H1050" s="42">
        <v>324.20699999999999</v>
      </c>
      <c r="I1050" s="42">
        <v>325.87099999999998</v>
      </c>
      <c r="J1050" s="37"/>
      <c r="K1050" s="37"/>
      <c r="L1050">
        <f t="shared" si="85"/>
        <v>11</v>
      </c>
      <c r="M1050">
        <f t="shared" si="86"/>
        <v>1980</v>
      </c>
      <c r="N1050">
        <f t="shared" si="87"/>
        <v>325.03899999999999</v>
      </c>
      <c r="O1050" t="str">
        <f t="shared" si="88"/>
        <v/>
      </c>
      <c r="P1050" t="str">
        <f t="shared" si="89"/>
        <v>11_1980</v>
      </c>
    </row>
    <row r="1051" spans="1:16">
      <c r="A1051" s="35">
        <v>29539</v>
      </c>
      <c r="H1051" s="42">
        <v>324.85399999999998</v>
      </c>
      <c r="I1051" s="42">
        <v>326.48899999999998</v>
      </c>
      <c r="J1051" s="37"/>
      <c r="K1051" s="37"/>
      <c r="L1051">
        <f t="shared" si="85"/>
        <v>11</v>
      </c>
      <c r="M1051">
        <f t="shared" si="86"/>
        <v>1980</v>
      </c>
      <c r="N1051">
        <f t="shared" si="87"/>
        <v>325.67149999999998</v>
      </c>
      <c r="O1051" t="str">
        <f t="shared" si="88"/>
        <v/>
      </c>
      <c r="P1051" t="str">
        <f t="shared" si="89"/>
        <v>11_1980</v>
      </c>
    </row>
    <row r="1052" spans="1:16">
      <c r="A1052" s="35">
        <v>29540</v>
      </c>
      <c r="H1052" s="48"/>
      <c r="I1052" s="48"/>
      <c r="J1052" s="37"/>
      <c r="K1052" s="37"/>
      <c r="L1052">
        <f t="shared" si="85"/>
        <v>11</v>
      </c>
      <c r="M1052">
        <f t="shared" si="86"/>
        <v>1980</v>
      </c>
      <c r="N1052" t="str">
        <f t="shared" si="87"/>
        <v/>
      </c>
      <c r="O1052" t="str">
        <f t="shared" si="88"/>
        <v/>
      </c>
      <c r="P1052" t="str">
        <f t="shared" si="89"/>
        <v>11_1980</v>
      </c>
    </row>
    <row r="1053" spans="1:16">
      <c r="A1053" s="35">
        <v>29541</v>
      </c>
      <c r="H1053" s="48"/>
      <c r="I1053" s="48"/>
      <c r="J1053" s="37"/>
      <c r="K1053" s="37"/>
      <c r="L1053">
        <f t="shared" si="85"/>
        <v>11</v>
      </c>
      <c r="M1053">
        <f t="shared" si="86"/>
        <v>1980</v>
      </c>
      <c r="N1053" t="str">
        <f t="shared" si="87"/>
        <v/>
      </c>
      <c r="O1053" t="str">
        <f t="shared" si="88"/>
        <v/>
      </c>
      <c r="P1053" t="str">
        <f t="shared" si="89"/>
        <v>11_1980</v>
      </c>
    </row>
    <row r="1054" spans="1:16">
      <c r="A1054" s="35">
        <v>29542</v>
      </c>
      <c r="H1054" s="42">
        <v>325.41699999999997</v>
      </c>
      <c r="I1054" s="42">
        <v>327.08999999999997</v>
      </c>
      <c r="J1054" s="37"/>
      <c r="K1054" s="37"/>
      <c r="L1054">
        <f t="shared" si="85"/>
        <v>11</v>
      </c>
      <c r="M1054">
        <f t="shared" si="86"/>
        <v>1980</v>
      </c>
      <c r="N1054">
        <f t="shared" si="87"/>
        <v>326.25349999999997</v>
      </c>
      <c r="O1054" t="str">
        <f t="shared" si="88"/>
        <v/>
      </c>
      <c r="P1054" t="str">
        <f t="shared" si="89"/>
        <v>11_1980</v>
      </c>
    </row>
    <row r="1055" spans="1:16">
      <c r="A1055" s="35">
        <v>29543</v>
      </c>
      <c r="H1055" s="42">
        <v>325.952</v>
      </c>
      <c r="I1055" s="42">
        <v>327.64800000000002</v>
      </c>
      <c r="J1055" s="37"/>
      <c r="K1055" s="37"/>
      <c r="L1055">
        <f t="shared" si="85"/>
        <v>11</v>
      </c>
      <c r="M1055">
        <f t="shared" si="86"/>
        <v>1980</v>
      </c>
      <c r="N1055">
        <f t="shared" si="87"/>
        <v>326.8</v>
      </c>
      <c r="O1055" t="str">
        <f t="shared" si="88"/>
        <v/>
      </c>
      <c r="P1055" t="str">
        <f t="shared" si="89"/>
        <v>11_1980</v>
      </c>
    </row>
    <row r="1056" spans="1:16">
      <c r="A1056" s="35">
        <v>29544</v>
      </c>
      <c r="H1056" s="42">
        <v>326.30500000000001</v>
      </c>
      <c r="I1056" s="42">
        <v>328.154</v>
      </c>
      <c r="J1056" s="37"/>
      <c r="K1056" s="37"/>
      <c r="L1056">
        <f t="shared" si="85"/>
        <v>11</v>
      </c>
      <c r="M1056">
        <f t="shared" si="86"/>
        <v>1980</v>
      </c>
      <c r="N1056">
        <f t="shared" si="87"/>
        <v>327.22950000000003</v>
      </c>
      <c r="O1056" t="str">
        <f t="shared" si="88"/>
        <v/>
      </c>
      <c r="P1056" t="str">
        <f t="shared" si="89"/>
        <v>11_1980</v>
      </c>
    </row>
    <row r="1057" spans="1:16">
      <c r="A1057" s="35">
        <v>29545</v>
      </c>
      <c r="H1057" s="42">
        <v>327.13299999999998</v>
      </c>
      <c r="I1057" s="42">
        <v>328.81099999999998</v>
      </c>
      <c r="J1057" s="37"/>
      <c r="K1057" s="37"/>
      <c r="L1057">
        <f t="shared" si="85"/>
        <v>11</v>
      </c>
      <c r="M1057">
        <f t="shared" si="86"/>
        <v>1980</v>
      </c>
      <c r="N1057">
        <f t="shared" si="87"/>
        <v>327.97199999999998</v>
      </c>
      <c r="O1057" t="str">
        <f t="shared" si="88"/>
        <v/>
      </c>
      <c r="P1057" t="str">
        <f t="shared" si="89"/>
        <v>11_1980</v>
      </c>
    </row>
    <row r="1058" spans="1:16">
      <c r="A1058" s="35">
        <v>29546</v>
      </c>
      <c r="H1058" s="42">
        <v>327.68200000000002</v>
      </c>
      <c r="I1058" s="42">
        <v>329.36099999999999</v>
      </c>
      <c r="J1058" s="37"/>
      <c r="K1058" s="37"/>
      <c r="L1058">
        <f t="shared" si="85"/>
        <v>11</v>
      </c>
      <c r="M1058">
        <f t="shared" si="86"/>
        <v>1980</v>
      </c>
      <c r="N1058">
        <f t="shared" si="87"/>
        <v>328.5215</v>
      </c>
      <c r="O1058" t="str">
        <f t="shared" si="88"/>
        <v/>
      </c>
      <c r="P1058" t="str">
        <f t="shared" si="89"/>
        <v>11_1980</v>
      </c>
    </row>
    <row r="1059" spans="1:16">
      <c r="A1059" s="35">
        <v>29547</v>
      </c>
      <c r="H1059" s="48"/>
      <c r="I1059" s="48"/>
      <c r="J1059" s="37"/>
      <c r="K1059" s="37"/>
      <c r="L1059">
        <f t="shared" si="85"/>
        <v>11</v>
      </c>
      <c r="M1059">
        <f t="shared" si="86"/>
        <v>1980</v>
      </c>
      <c r="N1059" t="str">
        <f t="shared" si="87"/>
        <v/>
      </c>
      <c r="O1059" t="str">
        <f t="shared" si="88"/>
        <v/>
      </c>
      <c r="P1059" t="str">
        <f t="shared" si="89"/>
        <v>11_1980</v>
      </c>
    </row>
    <row r="1060" spans="1:16">
      <c r="A1060" s="35">
        <v>29548</v>
      </c>
      <c r="H1060" s="48"/>
      <c r="I1060" s="48"/>
      <c r="J1060" s="37"/>
      <c r="K1060" s="37"/>
      <c r="L1060">
        <f t="shared" si="85"/>
        <v>11</v>
      </c>
      <c r="M1060">
        <f t="shared" si="86"/>
        <v>1980</v>
      </c>
      <c r="N1060" t="str">
        <f t="shared" si="87"/>
        <v/>
      </c>
      <c r="O1060" t="str">
        <f t="shared" si="88"/>
        <v/>
      </c>
      <c r="P1060" t="str">
        <f t="shared" si="89"/>
        <v>11_1980</v>
      </c>
    </row>
    <row r="1061" spans="1:16">
      <c r="A1061" s="35">
        <v>29549</v>
      </c>
      <c r="H1061" s="42">
        <v>328.35700000000003</v>
      </c>
      <c r="I1061" s="42">
        <v>330.03800000000001</v>
      </c>
      <c r="J1061" s="37"/>
      <c r="K1061" s="37"/>
      <c r="L1061">
        <f t="shared" si="85"/>
        <v>11</v>
      </c>
      <c r="M1061">
        <f t="shared" si="86"/>
        <v>1980</v>
      </c>
      <c r="N1061">
        <f t="shared" si="87"/>
        <v>329.19749999999999</v>
      </c>
      <c r="O1061" t="str">
        <f t="shared" si="88"/>
        <v/>
      </c>
      <c r="P1061" t="str">
        <f t="shared" si="89"/>
        <v>11_1980</v>
      </c>
    </row>
    <row r="1062" spans="1:16">
      <c r="A1062" s="35">
        <v>29550</v>
      </c>
      <c r="H1062" s="42">
        <v>328.85700000000003</v>
      </c>
      <c r="I1062" s="42">
        <v>330.60899999999998</v>
      </c>
      <c r="J1062" s="37"/>
      <c r="K1062" s="37"/>
      <c r="L1062">
        <f t="shared" si="85"/>
        <v>11</v>
      </c>
      <c r="M1062">
        <f t="shared" si="86"/>
        <v>1980</v>
      </c>
      <c r="N1062">
        <f t="shared" si="87"/>
        <v>329.733</v>
      </c>
      <c r="O1062" t="str">
        <f t="shared" si="88"/>
        <v/>
      </c>
      <c r="P1062" t="str">
        <f t="shared" si="89"/>
        <v>11_1980</v>
      </c>
    </row>
    <row r="1063" spans="1:16">
      <c r="A1063" s="35">
        <v>29551</v>
      </c>
      <c r="H1063" s="42">
        <v>329.20800000000003</v>
      </c>
      <c r="I1063" s="42">
        <v>331.12799999999999</v>
      </c>
      <c r="J1063" s="37"/>
      <c r="K1063" s="37"/>
      <c r="L1063">
        <f t="shared" si="85"/>
        <v>11</v>
      </c>
      <c r="M1063">
        <f t="shared" si="86"/>
        <v>1980</v>
      </c>
      <c r="N1063">
        <f t="shared" si="87"/>
        <v>330.16800000000001</v>
      </c>
      <c r="O1063" t="str">
        <f t="shared" si="88"/>
        <v/>
      </c>
      <c r="P1063" t="str">
        <f t="shared" si="89"/>
        <v>11_1980</v>
      </c>
    </row>
    <row r="1064" spans="1:16">
      <c r="A1064" s="35">
        <v>29552</v>
      </c>
      <c r="H1064" s="42">
        <v>330.04199999999997</v>
      </c>
      <c r="I1064" s="42">
        <v>331.77699999999999</v>
      </c>
      <c r="J1064" s="37"/>
      <c r="K1064" s="37"/>
      <c r="L1064">
        <f t="shared" si="85"/>
        <v>11</v>
      </c>
      <c r="M1064">
        <f t="shared" si="86"/>
        <v>1980</v>
      </c>
      <c r="N1064">
        <f t="shared" si="87"/>
        <v>330.90949999999998</v>
      </c>
      <c r="O1064" t="str">
        <f t="shared" si="88"/>
        <v/>
      </c>
      <c r="P1064" t="str">
        <f t="shared" si="89"/>
        <v>11_1980</v>
      </c>
    </row>
    <row r="1065" spans="1:16">
      <c r="A1065" s="35">
        <v>29553</v>
      </c>
      <c r="H1065" s="42">
        <v>330.64800000000002</v>
      </c>
      <c r="I1065" s="42">
        <v>332.42599999999999</v>
      </c>
      <c r="J1065" s="37"/>
      <c r="K1065" s="37"/>
      <c r="L1065">
        <f t="shared" si="85"/>
        <v>11</v>
      </c>
      <c r="M1065">
        <f t="shared" si="86"/>
        <v>1980</v>
      </c>
      <c r="N1065">
        <f t="shared" si="87"/>
        <v>331.53700000000003</v>
      </c>
      <c r="O1065" t="str">
        <f t="shared" si="88"/>
        <v/>
      </c>
      <c r="P1065" t="str">
        <f t="shared" si="89"/>
        <v>11_1980</v>
      </c>
    </row>
    <row r="1066" spans="1:16">
      <c r="A1066" s="35">
        <v>29554</v>
      </c>
      <c r="H1066" s="48"/>
      <c r="I1066" s="48"/>
      <c r="J1066" s="37"/>
      <c r="K1066" s="37"/>
      <c r="L1066">
        <f t="shared" si="85"/>
        <v>11</v>
      </c>
      <c r="M1066">
        <f t="shared" si="86"/>
        <v>1980</v>
      </c>
      <c r="N1066" t="str">
        <f t="shared" si="87"/>
        <v/>
      </c>
      <c r="O1066" t="str">
        <f t="shared" si="88"/>
        <v/>
      </c>
      <c r="P1066" t="str">
        <f t="shared" si="89"/>
        <v>11_1980</v>
      </c>
    </row>
    <row r="1067" spans="1:16">
      <c r="A1067" s="35">
        <v>29555</v>
      </c>
      <c r="H1067" s="48"/>
      <c r="I1067" s="48"/>
      <c r="J1067" s="37"/>
      <c r="K1067" s="37"/>
      <c r="L1067">
        <f t="shared" si="85"/>
        <v>11</v>
      </c>
      <c r="M1067">
        <f t="shared" si="86"/>
        <v>1980</v>
      </c>
      <c r="N1067" t="str">
        <f t="shared" si="87"/>
        <v/>
      </c>
      <c r="O1067" t="str">
        <f t="shared" si="88"/>
        <v/>
      </c>
      <c r="P1067" t="str">
        <f t="shared" si="89"/>
        <v>11_1980</v>
      </c>
    </row>
    <row r="1068" spans="1:16">
      <c r="A1068" s="35">
        <v>29556</v>
      </c>
      <c r="H1068" s="51">
        <v>331.14400000000001</v>
      </c>
      <c r="I1068" s="51">
        <v>332.995</v>
      </c>
      <c r="J1068" s="37"/>
      <c r="K1068" s="37"/>
      <c r="L1068">
        <f t="shared" si="85"/>
        <v>12</v>
      </c>
      <c r="M1068">
        <f t="shared" si="86"/>
        <v>1980</v>
      </c>
      <c r="N1068">
        <f t="shared" si="87"/>
        <v>332.06950000000001</v>
      </c>
      <c r="O1068" t="str">
        <f t="shared" si="88"/>
        <v/>
      </c>
      <c r="P1068" t="str">
        <f t="shared" si="89"/>
        <v>12_1980</v>
      </c>
    </row>
    <row r="1069" spans="1:16">
      <c r="A1069" s="35">
        <v>29557</v>
      </c>
      <c r="H1069" s="51">
        <v>331.81599999999997</v>
      </c>
      <c r="I1069" s="51">
        <v>333.47699999999998</v>
      </c>
      <c r="J1069" s="37"/>
      <c r="K1069" s="37"/>
      <c r="L1069">
        <f t="shared" si="85"/>
        <v>12</v>
      </c>
      <c r="M1069">
        <f t="shared" si="86"/>
        <v>1980</v>
      </c>
      <c r="N1069">
        <f t="shared" si="87"/>
        <v>332.64649999999995</v>
      </c>
      <c r="O1069" t="str">
        <f t="shared" si="88"/>
        <v/>
      </c>
      <c r="P1069" t="str">
        <f t="shared" si="89"/>
        <v>12_1980</v>
      </c>
    </row>
    <row r="1070" spans="1:16">
      <c r="A1070" s="35">
        <v>29558</v>
      </c>
      <c r="H1070" s="51">
        <v>332.08100000000002</v>
      </c>
      <c r="I1070" s="51">
        <v>334.03</v>
      </c>
      <c r="J1070" s="37"/>
      <c r="K1070" s="37"/>
      <c r="L1070">
        <f t="shared" si="85"/>
        <v>12</v>
      </c>
      <c r="M1070">
        <f t="shared" si="86"/>
        <v>1980</v>
      </c>
      <c r="N1070">
        <f t="shared" si="87"/>
        <v>333.05549999999999</v>
      </c>
      <c r="O1070" t="str">
        <f t="shared" si="88"/>
        <v/>
      </c>
      <c r="P1070" t="str">
        <f t="shared" si="89"/>
        <v>12_1980</v>
      </c>
    </row>
    <row r="1071" spans="1:16">
      <c r="A1071" s="35">
        <v>29559</v>
      </c>
      <c r="H1071" s="51">
        <v>332.85399999999998</v>
      </c>
      <c r="I1071" s="51">
        <v>334.63600000000002</v>
      </c>
      <c r="J1071" s="37"/>
      <c r="K1071" s="37"/>
      <c r="L1071">
        <f t="shared" si="85"/>
        <v>12</v>
      </c>
      <c r="M1071">
        <f t="shared" si="86"/>
        <v>1980</v>
      </c>
      <c r="N1071">
        <f t="shared" si="87"/>
        <v>333.745</v>
      </c>
      <c r="O1071" t="str">
        <f t="shared" si="88"/>
        <v/>
      </c>
      <c r="P1071" t="str">
        <f t="shared" si="89"/>
        <v>12_1980</v>
      </c>
    </row>
    <row r="1072" spans="1:16">
      <c r="A1072" s="35">
        <v>29560</v>
      </c>
      <c r="H1072" s="51">
        <v>333.38299999999998</v>
      </c>
      <c r="I1072" s="51">
        <v>335.11399999999998</v>
      </c>
      <c r="J1072" s="37"/>
      <c r="K1072" s="37"/>
      <c r="L1072">
        <f t="shared" si="85"/>
        <v>12</v>
      </c>
      <c r="M1072">
        <f t="shared" si="86"/>
        <v>1980</v>
      </c>
      <c r="N1072">
        <f t="shared" si="87"/>
        <v>334.24849999999998</v>
      </c>
      <c r="O1072" t="str">
        <f t="shared" si="88"/>
        <v/>
      </c>
      <c r="P1072" t="str">
        <f t="shared" si="89"/>
        <v>12_1980</v>
      </c>
    </row>
    <row r="1073" spans="1:16">
      <c r="A1073" s="35">
        <v>29561</v>
      </c>
      <c r="H1073" s="52"/>
      <c r="I1073" s="52"/>
      <c r="J1073" s="37"/>
      <c r="K1073" s="37"/>
      <c r="L1073">
        <f t="shared" si="85"/>
        <v>12</v>
      </c>
      <c r="M1073">
        <f t="shared" si="86"/>
        <v>1980</v>
      </c>
      <c r="N1073" t="str">
        <f t="shared" si="87"/>
        <v/>
      </c>
      <c r="O1073" t="str">
        <f t="shared" si="88"/>
        <v/>
      </c>
      <c r="P1073" t="str">
        <f t="shared" si="89"/>
        <v>12_1980</v>
      </c>
    </row>
    <row r="1074" spans="1:16">
      <c r="A1074" s="35">
        <v>29562</v>
      </c>
      <c r="H1074" s="52"/>
      <c r="I1074" s="52"/>
      <c r="J1074" s="37"/>
      <c r="K1074" s="37"/>
      <c r="L1074">
        <f t="shared" si="85"/>
        <v>12</v>
      </c>
      <c r="M1074">
        <f t="shared" si="86"/>
        <v>1980</v>
      </c>
      <c r="N1074" t="str">
        <f t="shared" si="87"/>
        <v/>
      </c>
      <c r="O1074" t="str">
        <f t="shared" si="88"/>
        <v/>
      </c>
      <c r="P1074" t="str">
        <f t="shared" si="89"/>
        <v>12_1980</v>
      </c>
    </row>
    <row r="1075" spans="1:16">
      <c r="A1075" s="35">
        <v>29563</v>
      </c>
      <c r="H1075" s="52"/>
      <c r="I1075" s="52"/>
      <c r="J1075" s="37"/>
      <c r="K1075" s="37"/>
      <c r="L1075">
        <f t="shared" si="85"/>
        <v>12</v>
      </c>
      <c r="M1075">
        <f t="shared" si="86"/>
        <v>1980</v>
      </c>
      <c r="N1075" t="str">
        <f t="shared" si="87"/>
        <v/>
      </c>
      <c r="O1075" t="str">
        <f t="shared" si="88"/>
        <v/>
      </c>
      <c r="P1075" t="str">
        <f t="shared" si="89"/>
        <v>12_1980</v>
      </c>
    </row>
    <row r="1076" spans="1:16">
      <c r="A1076" s="35">
        <v>29564</v>
      </c>
      <c r="H1076" s="51">
        <v>333.85500000000002</v>
      </c>
      <c r="I1076" s="51">
        <v>335.54899999999998</v>
      </c>
      <c r="J1076" s="37"/>
      <c r="K1076" s="37"/>
      <c r="L1076">
        <f t="shared" si="85"/>
        <v>12</v>
      </c>
      <c r="M1076">
        <f t="shared" si="86"/>
        <v>1980</v>
      </c>
      <c r="N1076">
        <f t="shared" si="87"/>
        <v>334.702</v>
      </c>
      <c r="O1076" t="str">
        <f t="shared" si="88"/>
        <v/>
      </c>
      <c r="P1076" t="str">
        <f t="shared" si="89"/>
        <v>12_1980</v>
      </c>
    </row>
    <row r="1077" spans="1:16">
      <c r="A1077" s="35">
        <v>29565</v>
      </c>
      <c r="H1077" s="51">
        <v>334.42200000000003</v>
      </c>
      <c r="I1077" s="51">
        <v>336.09699999999998</v>
      </c>
      <c r="J1077" s="37"/>
      <c r="K1077" s="37"/>
      <c r="L1077">
        <f t="shared" si="85"/>
        <v>12</v>
      </c>
      <c r="M1077">
        <f t="shared" si="86"/>
        <v>1980</v>
      </c>
      <c r="N1077">
        <f t="shared" si="87"/>
        <v>335.2595</v>
      </c>
      <c r="O1077" t="str">
        <f t="shared" si="88"/>
        <v/>
      </c>
      <c r="P1077" t="str">
        <f t="shared" si="89"/>
        <v>12_1980</v>
      </c>
    </row>
    <row r="1078" spans="1:16">
      <c r="A1078" s="35">
        <v>29566</v>
      </c>
      <c r="H1078" s="51">
        <v>334.97899999999998</v>
      </c>
      <c r="I1078" s="51">
        <v>336.39100000000002</v>
      </c>
      <c r="J1078" s="37"/>
      <c r="K1078" s="37"/>
      <c r="L1078">
        <f t="shared" si="85"/>
        <v>12</v>
      </c>
      <c r="M1078">
        <f t="shared" si="86"/>
        <v>1980</v>
      </c>
      <c r="N1078">
        <f t="shared" si="87"/>
        <v>335.685</v>
      </c>
      <c r="O1078" t="str">
        <f t="shared" si="88"/>
        <v/>
      </c>
      <c r="P1078" t="str">
        <f t="shared" si="89"/>
        <v>12_1980</v>
      </c>
    </row>
    <row r="1079" spans="1:16">
      <c r="A1079" s="35">
        <v>29567</v>
      </c>
      <c r="H1079" s="51">
        <v>335.40499999999997</v>
      </c>
      <c r="I1079" s="51">
        <v>337.15699999999998</v>
      </c>
      <c r="J1079" s="37"/>
      <c r="K1079" s="37"/>
      <c r="L1079">
        <f t="shared" si="85"/>
        <v>12</v>
      </c>
      <c r="M1079">
        <f t="shared" si="86"/>
        <v>1980</v>
      </c>
      <c r="N1079">
        <f t="shared" si="87"/>
        <v>336.28099999999995</v>
      </c>
      <c r="O1079" t="str">
        <f t="shared" si="88"/>
        <v/>
      </c>
      <c r="P1079" t="str">
        <f t="shared" si="89"/>
        <v>12_1980</v>
      </c>
    </row>
    <row r="1080" spans="1:16">
      <c r="A1080" s="35">
        <v>29568</v>
      </c>
      <c r="H1080" s="52"/>
      <c r="I1080" s="52"/>
      <c r="J1080" s="37"/>
      <c r="K1080" s="37"/>
      <c r="L1080">
        <f t="shared" si="85"/>
        <v>12</v>
      </c>
      <c r="M1080">
        <f t="shared" si="86"/>
        <v>1980</v>
      </c>
      <c r="N1080" t="str">
        <f t="shared" si="87"/>
        <v/>
      </c>
      <c r="O1080" t="str">
        <f t="shared" si="88"/>
        <v/>
      </c>
      <c r="P1080" t="str">
        <f t="shared" si="89"/>
        <v>12_1980</v>
      </c>
    </row>
    <row r="1081" spans="1:16">
      <c r="A1081" s="35">
        <v>29569</v>
      </c>
      <c r="H1081" s="52"/>
      <c r="I1081" s="52"/>
      <c r="J1081" s="37"/>
      <c r="K1081" s="37"/>
      <c r="L1081">
        <f t="shared" si="85"/>
        <v>12</v>
      </c>
      <c r="M1081">
        <f t="shared" si="86"/>
        <v>1980</v>
      </c>
      <c r="N1081" t="str">
        <f t="shared" si="87"/>
        <v/>
      </c>
      <c r="O1081" t="str">
        <f t="shared" si="88"/>
        <v/>
      </c>
      <c r="P1081" t="str">
        <f t="shared" si="89"/>
        <v>12_1980</v>
      </c>
    </row>
    <row r="1082" spans="1:16">
      <c r="A1082" s="35">
        <v>29570</v>
      </c>
      <c r="H1082" s="51">
        <v>335.81</v>
      </c>
      <c r="I1082" s="51">
        <v>337.642</v>
      </c>
      <c r="J1082" s="37"/>
      <c r="K1082" s="37"/>
      <c r="L1082">
        <f t="shared" si="85"/>
        <v>12</v>
      </c>
      <c r="M1082">
        <f t="shared" si="86"/>
        <v>1980</v>
      </c>
      <c r="N1082">
        <f t="shared" si="87"/>
        <v>336.726</v>
      </c>
      <c r="O1082" t="str">
        <f t="shared" si="88"/>
        <v/>
      </c>
      <c r="P1082" t="str">
        <f t="shared" si="89"/>
        <v>12_1980</v>
      </c>
    </row>
    <row r="1083" spans="1:16">
      <c r="A1083" s="35">
        <v>29571</v>
      </c>
      <c r="H1083" s="51">
        <v>336.44200000000001</v>
      </c>
      <c r="I1083" s="51">
        <v>338.15600000000001</v>
      </c>
      <c r="J1083" s="37"/>
      <c r="K1083" s="37"/>
      <c r="L1083">
        <f t="shared" si="85"/>
        <v>12</v>
      </c>
      <c r="M1083">
        <f t="shared" si="86"/>
        <v>1980</v>
      </c>
      <c r="N1083">
        <f t="shared" si="87"/>
        <v>337.29899999999998</v>
      </c>
      <c r="O1083" t="str">
        <f t="shared" si="88"/>
        <v/>
      </c>
      <c r="P1083" t="str">
        <f t="shared" si="89"/>
        <v>12_1980</v>
      </c>
    </row>
    <row r="1084" spans="1:16">
      <c r="A1084" s="35">
        <v>29572</v>
      </c>
      <c r="H1084" s="51">
        <v>336.94799999999998</v>
      </c>
      <c r="I1084" s="51">
        <v>338.71</v>
      </c>
      <c r="J1084" s="37"/>
      <c r="K1084" s="37"/>
      <c r="L1084">
        <f t="shared" si="85"/>
        <v>12</v>
      </c>
      <c r="M1084">
        <f t="shared" si="86"/>
        <v>1980</v>
      </c>
      <c r="N1084">
        <f t="shared" si="87"/>
        <v>337.82899999999995</v>
      </c>
      <c r="O1084" t="str">
        <f t="shared" si="88"/>
        <v/>
      </c>
      <c r="P1084" t="str">
        <f t="shared" si="89"/>
        <v>12_1980</v>
      </c>
    </row>
    <row r="1085" spans="1:16">
      <c r="A1085" s="35">
        <v>29573</v>
      </c>
      <c r="H1085" s="51">
        <v>337.34100000000001</v>
      </c>
      <c r="I1085" s="51">
        <v>339.09399999999999</v>
      </c>
      <c r="J1085" s="37"/>
      <c r="K1085" s="37"/>
      <c r="L1085">
        <f t="shared" si="85"/>
        <v>12</v>
      </c>
      <c r="M1085">
        <f t="shared" si="86"/>
        <v>1980</v>
      </c>
      <c r="N1085">
        <f t="shared" si="87"/>
        <v>338.21749999999997</v>
      </c>
      <c r="O1085" t="str">
        <f t="shared" si="88"/>
        <v/>
      </c>
      <c r="P1085" t="str">
        <f t="shared" si="89"/>
        <v>12_1980</v>
      </c>
    </row>
    <row r="1086" spans="1:16">
      <c r="A1086" s="35">
        <v>29574</v>
      </c>
      <c r="H1086" s="51">
        <v>337.80700000000002</v>
      </c>
      <c r="I1086" s="51">
        <v>339.57299999999998</v>
      </c>
      <c r="J1086" s="37"/>
      <c r="K1086" s="37"/>
      <c r="L1086">
        <f t="shared" si="85"/>
        <v>12</v>
      </c>
      <c r="M1086">
        <f t="shared" si="86"/>
        <v>1980</v>
      </c>
      <c r="N1086">
        <f t="shared" si="87"/>
        <v>338.69</v>
      </c>
      <c r="O1086" t="str">
        <f t="shared" si="88"/>
        <v/>
      </c>
      <c r="P1086" t="str">
        <f t="shared" si="89"/>
        <v>12_1980</v>
      </c>
    </row>
    <row r="1087" spans="1:16">
      <c r="A1087" s="35">
        <v>29575</v>
      </c>
      <c r="H1087" s="52"/>
      <c r="I1087" s="52"/>
      <c r="J1087" s="37"/>
      <c r="K1087" s="37"/>
      <c r="L1087">
        <f t="shared" si="85"/>
        <v>12</v>
      </c>
      <c r="M1087">
        <f t="shared" si="86"/>
        <v>1980</v>
      </c>
      <c r="N1087" t="str">
        <f t="shared" si="87"/>
        <v/>
      </c>
      <c r="O1087" t="str">
        <f t="shared" si="88"/>
        <v/>
      </c>
      <c r="P1087" t="str">
        <f t="shared" si="89"/>
        <v>12_1980</v>
      </c>
    </row>
    <row r="1088" spans="1:16">
      <c r="A1088" s="35">
        <v>29576</v>
      </c>
      <c r="H1088" s="52"/>
      <c r="I1088" s="52"/>
      <c r="J1088" s="37"/>
      <c r="K1088" s="37"/>
      <c r="L1088">
        <f t="shared" si="85"/>
        <v>12</v>
      </c>
      <c r="M1088">
        <f t="shared" si="86"/>
        <v>1980</v>
      </c>
      <c r="N1088" t="str">
        <f t="shared" si="87"/>
        <v/>
      </c>
      <c r="O1088" t="str">
        <f t="shared" si="88"/>
        <v/>
      </c>
      <c r="P1088" t="str">
        <f t="shared" si="89"/>
        <v>12_1980</v>
      </c>
    </row>
    <row r="1089" spans="1:16">
      <c r="A1089" s="35">
        <v>29577</v>
      </c>
      <c r="H1089" s="51">
        <v>338.43099999999998</v>
      </c>
      <c r="I1089" s="51">
        <v>340.09500000000003</v>
      </c>
      <c r="J1089" s="37"/>
      <c r="K1089" s="37"/>
      <c r="L1089">
        <f t="shared" si="85"/>
        <v>12</v>
      </c>
      <c r="M1089">
        <f t="shared" si="86"/>
        <v>1980</v>
      </c>
      <c r="N1089">
        <f t="shared" si="87"/>
        <v>339.26300000000003</v>
      </c>
      <c r="O1089" t="str">
        <f t="shared" si="88"/>
        <v/>
      </c>
      <c r="P1089" t="str">
        <f t="shared" si="89"/>
        <v>12_1980</v>
      </c>
    </row>
    <row r="1090" spans="1:16">
      <c r="A1090" s="35">
        <v>29578</v>
      </c>
      <c r="H1090" s="51">
        <v>338.88499999999999</v>
      </c>
      <c r="I1090" s="51">
        <v>340.66399999999999</v>
      </c>
      <c r="J1090" s="37"/>
      <c r="K1090" s="37"/>
      <c r="L1090">
        <f t="shared" si="85"/>
        <v>12</v>
      </c>
      <c r="M1090">
        <f t="shared" si="86"/>
        <v>1980</v>
      </c>
      <c r="N1090">
        <f t="shared" si="87"/>
        <v>339.77449999999999</v>
      </c>
      <c r="O1090" t="str">
        <f t="shared" si="88"/>
        <v/>
      </c>
      <c r="P1090" t="str">
        <f t="shared" si="89"/>
        <v>12_1980</v>
      </c>
    </row>
    <row r="1091" spans="1:16">
      <c r="A1091" s="35">
        <v>29579</v>
      </c>
      <c r="H1091" s="51">
        <v>339.28699999999998</v>
      </c>
      <c r="I1091" s="51">
        <v>341.14299999999997</v>
      </c>
      <c r="J1091" s="37"/>
      <c r="K1091" s="37"/>
      <c r="L1091">
        <f t="shared" si="85"/>
        <v>12</v>
      </c>
      <c r="M1091">
        <f t="shared" si="86"/>
        <v>1980</v>
      </c>
      <c r="N1091">
        <f t="shared" si="87"/>
        <v>340.21499999999997</v>
      </c>
      <c r="O1091" t="str">
        <f t="shared" si="88"/>
        <v/>
      </c>
      <c r="P1091" t="str">
        <f t="shared" si="89"/>
        <v>12_1980</v>
      </c>
    </row>
    <row r="1092" spans="1:16">
      <c r="A1092" s="35">
        <v>29580</v>
      </c>
      <c r="H1092" s="52"/>
      <c r="I1092" s="52"/>
      <c r="J1092" s="37"/>
      <c r="K1092" s="37"/>
      <c r="L1092">
        <f t="shared" ref="L1092:L1155" si="90">+MONTH(A1092)</f>
        <v>12</v>
      </c>
      <c r="M1092">
        <f t="shared" ref="M1092:M1155" si="91">+YEAR(A1092)</f>
        <v>1980</v>
      </c>
      <c r="N1092" t="str">
        <f t="shared" ref="N1092:N1155" si="92">+IF(H1092="","",AVERAGE(H1092:I1092))</f>
        <v/>
      </c>
      <c r="O1092" t="str">
        <f t="shared" ref="O1092:O1155" si="93">+IF(J1092="","",AVERAGE(J1092:K1092))</f>
        <v/>
      </c>
      <c r="P1092" t="str">
        <f t="shared" ref="P1092:P1155" si="94">+L1092&amp;"_"&amp;M1092</f>
        <v>12_1980</v>
      </c>
    </row>
    <row r="1093" spans="1:16">
      <c r="A1093" s="35">
        <v>29581</v>
      </c>
      <c r="H1093" s="51">
        <v>339.89100000000002</v>
      </c>
      <c r="I1093" s="51">
        <v>341.649</v>
      </c>
      <c r="J1093" s="37"/>
      <c r="K1093" s="37"/>
      <c r="L1093">
        <f t="shared" si="90"/>
        <v>12</v>
      </c>
      <c r="M1093">
        <f t="shared" si="91"/>
        <v>1980</v>
      </c>
      <c r="N1093">
        <f t="shared" si="92"/>
        <v>340.77</v>
      </c>
      <c r="O1093" t="str">
        <f t="shared" si="93"/>
        <v/>
      </c>
      <c r="P1093" t="str">
        <f t="shared" si="94"/>
        <v>12_1980</v>
      </c>
    </row>
    <row r="1094" spans="1:16">
      <c r="A1094" s="35">
        <v>29582</v>
      </c>
      <c r="H1094" s="52"/>
      <c r="I1094" s="52"/>
      <c r="J1094" s="37"/>
      <c r="K1094" s="37"/>
      <c r="L1094">
        <f t="shared" si="90"/>
        <v>12</v>
      </c>
      <c r="M1094">
        <f t="shared" si="91"/>
        <v>1980</v>
      </c>
      <c r="N1094" t="str">
        <f t="shared" si="92"/>
        <v/>
      </c>
      <c r="O1094" t="str">
        <f t="shared" si="93"/>
        <v/>
      </c>
      <c r="P1094" t="str">
        <f t="shared" si="94"/>
        <v>12_1980</v>
      </c>
    </row>
    <row r="1095" spans="1:16">
      <c r="A1095" s="35">
        <v>29583</v>
      </c>
      <c r="H1095" s="52"/>
      <c r="I1095" s="52"/>
      <c r="J1095" s="37"/>
      <c r="K1095" s="37"/>
      <c r="L1095">
        <f t="shared" si="90"/>
        <v>12</v>
      </c>
      <c r="M1095">
        <f t="shared" si="91"/>
        <v>1980</v>
      </c>
      <c r="N1095" t="str">
        <f t="shared" si="92"/>
        <v/>
      </c>
      <c r="O1095" t="str">
        <f t="shared" si="93"/>
        <v/>
      </c>
      <c r="P1095" t="str">
        <f t="shared" si="94"/>
        <v>12_1980</v>
      </c>
    </row>
    <row r="1096" spans="1:16">
      <c r="A1096" s="35">
        <v>29584</v>
      </c>
      <c r="H1096" s="51">
        <v>340.20299999999997</v>
      </c>
      <c r="I1096" s="51">
        <v>342.13499999999999</v>
      </c>
      <c r="J1096" s="37"/>
      <c r="K1096" s="37"/>
      <c r="L1096">
        <f t="shared" si="90"/>
        <v>12</v>
      </c>
      <c r="M1096">
        <f t="shared" si="91"/>
        <v>1980</v>
      </c>
      <c r="N1096">
        <f t="shared" si="92"/>
        <v>341.16899999999998</v>
      </c>
      <c r="O1096" t="str">
        <f t="shared" si="93"/>
        <v/>
      </c>
      <c r="P1096" t="str">
        <f t="shared" si="94"/>
        <v>12_1980</v>
      </c>
    </row>
    <row r="1097" spans="1:16">
      <c r="A1097" s="35">
        <v>29585</v>
      </c>
      <c r="H1097" s="51">
        <v>340.84199999999998</v>
      </c>
      <c r="I1097" s="51">
        <v>342.61200000000002</v>
      </c>
      <c r="J1097" s="37"/>
      <c r="K1097" s="37"/>
      <c r="L1097">
        <f t="shared" si="90"/>
        <v>12</v>
      </c>
      <c r="M1097">
        <f t="shared" si="91"/>
        <v>1980</v>
      </c>
      <c r="N1097">
        <f t="shared" si="92"/>
        <v>341.72699999999998</v>
      </c>
      <c r="O1097" t="str">
        <f t="shared" si="93"/>
        <v/>
      </c>
      <c r="P1097" t="str">
        <f t="shared" si="94"/>
        <v>12_1980</v>
      </c>
    </row>
    <row r="1098" spans="1:16">
      <c r="A1098" s="35">
        <v>29586</v>
      </c>
      <c r="H1098" s="51"/>
      <c r="I1098" s="51"/>
      <c r="J1098" s="37"/>
      <c r="K1098" s="37"/>
      <c r="L1098">
        <f t="shared" si="90"/>
        <v>12</v>
      </c>
      <c r="M1098">
        <f t="shared" si="91"/>
        <v>1980</v>
      </c>
      <c r="N1098" t="str">
        <f t="shared" si="92"/>
        <v/>
      </c>
      <c r="O1098" t="str">
        <f t="shared" si="93"/>
        <v/>
      </c>
      <c r="P1098" t="str">
        <f t="shared" si="94"/>
        <v>12_1980</v>
      </c>
    </row>
    <row r="1099" spans="1:16">
      <c r="A1099" s="35">
        <v>29587</v>
      </c>
      <c r="H1099" s="42"/>
      <c r="I1099" s="42"/>
      <c r="J1099" s="37"/>
      <c r="K1099" s="37"/>
      <c r="L1099">
        <f t="shared" si="90"/>
        <v>1</v>
      </c>
      <c r="M1099">
        <f t="shared" si="91"/>
        <v>1981</v>
      </c>
      <c r="N1099" t="str">
        <f t="shared" si="92"/>
        <v/>
      </c>
      <c r="O1099" t="str">
        <f t="shared" si="93"/>
        <v/>
      </c>
      <c r="P1099" t="str">
        <f t="shared" si="94"/>
        <v>1_1981</v>
      </c>
    </row>
    <row r="1100" spans="1:16">
      <c r="A1100" s="35">
        <v>29588</v>
      </c>
      <c r="H1100" s="43">
        <v>341.51299999999998</v>
      </c>
      <c r="I1100" s="43">
        <v>343.125</v>
      </c>
      <c r="J1100" s="37"/>
      <c r="K1100" s="37"/>
      <c r="L1100">
        <f t="shared" si="90"/>
        <v>1</v>
      </c>
      <c r="M1100">
        <f t="shared" si="91"/>
        <v>1981</v>
      </c>
      <c r="N1100">
        <f t="shared" si="92"/>
        <v>342.31899999999996</v>
      </c>
      <c r="O1100" t="str">
        <f t="shared" si="93"/>
        <v/>
      </c>
      <c r="P1100" t="str">
        <f t="shared" si="94"/>
        <v>1_1981</v>
      </c>
    </row>
    <row r="1101" spans="1:16">
      <c r="A1101" s="35">
        <v>29589</v>
      </c>
      <c r="H1101" s="43"/>
      <c r="I1101" s="43"/>
      <c r="J1101" s="37"/>
      <c r="K1101" s="37"/>
      <c r="L1101">
        <f t="shared" si="90"/>
        <v>1</v>
      </c>
      <c r="M1101">
        <f t="shared" si="91"/>
        <v>1981</v>
      </c>
      <c r="N1101" t="str">
        <f t="shared" si="92"/>
        <v/>
      </c>
      <c r="O1101" t="str">
        <f t="shared" si="93"/>
        <v/>
      </c>
      <c r="P1101" t="str">
        <f t="shared" si="94"/>
        <v>1_1981</v>
      </c>
    </row>
    <row r="1102" spans="1:16">
      <c r="A1102" s="35">
        <v>29590</v>
      </c>
      <c r="H1102" s="44"/>
      <c r="I1102" s="44"/>
      <c r="J1102" s="37"/>
      <c r="K1102" s="37"/>
      <c r="L1102">
        <f t="shared" si="90"/>
        <v>1</v>
      </c>
      <c r="M1102">
        <f t="shared" si="91"/>
        <v>1981</v>
      </c>
      <c r="N1102" t="str">
        <f t="shared" si="92"/>
        <v/>
      </c>
      <c r="O1102" t="str">
        <f t="shared" si="93"/>
        <v/>
      </c>
      <c r="P1102" t="str">
        <f t="shared" si="94"/>
        <v>1_1981</v>
      </c>
    </row>
    <row r="1103" spans="1:16">
      <c r="A1103" s="35">
        <v>29591</v>
      </c>
      <c r="H1103" s="43">
        <v>341.90499999999997</v>
      </c>
      <c r="I1103" s="43">
        <v>343.62400000000002</v>
      </c>
      <c r="J1103" s="37"/>
      <c r="K1103" s="37"/>
      <c r="L1103">
        <f t="shared" si="90"/>
        <v>1</v>
      </c>
      <c r="M1103">
        <f t="shared" si="91"/>
        <v>1981</v>
      </c>
      <c r="N1103">
        <f t="shared" si="92"/>
        <v>342.7645</v>
      </c>
      <c r="O1103" t="str">
        <f t="shared" si="93"/>
        <v/>
      </c>
      <c r="P1103" t="str">
        <f t="shared" si="94"/>
        <v>1_1981</v>
      </c>
    </row>
    <row r="1104" spans="1:16">
      <c r="A1104" s="35">
        <v>29592</v>
      </c>
      <c r="H1104" s="44">
        <v>342.44900000000001</v>
      </c>
      <c r="I1104" s="44">
        <v>344.22</v>
      </c>
      <c r="J1104" s="37"/>
      <c r="K1104" s="37"/>
      <c r="L1104">
        <f t="shared" si="90"/>
        <v>1</v>
      </c>
      <c r="M1104">
        <f t="shared" si="91"/>
        <v>1981</v>
      </c>
      <c r="N1104">
        <f t="shared" si="92"/>
        <v>343.33450000000005</v>
      </c>
      <c r="O1104" t="str">
        <f t="shared" si="93"/>
        <v/>
      </c>
      <c r="P1104" t="str">
        <f t="shared" si="94"/>
        <v>1_1981</v>
      </c>
    </row>
    <row r="1105" spans="1:16">
      <c r="A1105" s="35">
        <v>29593</v>
      </c>
      <c r="H1105" s="43">
        <v>342.995</v>
      </c>
      <c r="I1105" s="43">
        <v>344.70400000000001</v>
      </c>
      <c r="J1105" s="37"/>
      <c r="K1105" s="37"/>
      <c r="L1105">
        <f t="shared" si="90"/>
        <v>1</v>
      </c>
      <c r="M1105">
        <f t="shared" si="91"/>
        <v>1981</v>
      </c>
      <c r="N1105">
        <f t="shared" si="92"/>
        <v>343.84950000000003</v>
      </c>
      <c r="O1105" t="str">
        <f t="shared" si="93"/>
        <v/>
      </c>
      <c r="P1105" t="str">
        <f t="shared" si="94"/>
        <v>1_1981</v>
      </c>
    </row>
    <row r="1106" spans="1:16">
      <c r="A1106" s="35">
        <v>29594</v>
      </c>
      <c r="H1106" s="43">
        <v>343.517</v>
      </c>
      <c r="I1106" s="43">
        <v>345.22199999999998</v>
      </c>
      <c r="J1106" s="37"/>
      <c r="K1106" s="37"/>
      <c r="L1106">
        <f t="shared" si="90"/>
        <v>1</v>
      </c>
      <c r="M1106">
        <f t="shared" si="91"/>
        <v>1981</v>
      </c>
      <c r="N1106">
        <f t="shared" si="92"/>
        <v>344.36950000000002</v>
      </c>
      <c r="O1106" t="str">
        <f t="shared" si="93"/>
        <v/>
      </c>
      <c r="P1106" t="str">
        <f t="shared" si="94"/>
        <v>1_1981</v>
      </c>
    </row>
    <row r="1107" spans="1:16">
      <c r="A1107" s="35">
        <v>29595</v>
      </c>
      <c r="H1107" s="43">
        <v>344.03899999999999</v>
      </c>
      <c r="I1107" s="43">
        <v>345.767</v>
      </c>
      <c r="J1107" s="37"/>
      <c r="K1107" s="37"/>
      <c r="L1107">
        <f t="shared" si="90"/>
        <v>1</v>
      </c>
      <c r="M1107">
        <f t="shared" si="91"/>
        <v>1981</v>
      </c>
      <c r="N1107">
        <f t="shared" si="92"/>
        <v>344.90300000000002</v>
      </c>
      <c r="O1107" t="str">
        <f t="shared" si="93"/>
        <v/>
      </c>
      <c r="P1107" t="str">
        <f t="shared" si="94"/>
        <v>1_1981</v>
      </c>
    </row>
    <row r="1108" spans="1:16">
      <c r="A1108" s="35">
        <v>29596</v>
      </c>
      <c r="H1108" s="43"/>
      <c r="I1108" s="43"/>
      <c r="J1108" s="37"/>
      <c r="K1108" s="37"/>
      <c r="L1108">
        <f t="shared" si="90"/>
        <v>1</v>
      </c>
      <c r="M1108">
        <f t="shared" si="91"/>
        <v>1981</v>
      </c>
      <c r="N1108" t="str">
        <f t="shared" si="92"/>
        <v/>
      </c>
      <c r="O1108" t="str">
        <f t="shared" si="93"/>
        <v/>
      </c>
      <c r="P1108" t="str">
        <f t="shared" si="94"/>
        <v>1_1981</v>
      </c>
    </row>
    <row r="1109" spans="1:16">
      <c r="A1109" s="35">
        <v>29597</v>
      </c>
      <c r="H1109" s="43"/>
      <c r="I1109" s="43"/>
      <c r="J1109" s="37"/>
      <c r="K1109" s="37"/>
      <c r="L1109">
        <f t="shared" si="90"/>
        <v>1</v>
      </c>
      <c r="M1109">
        <f t="shared" si="91"/>
        <v>1981</v>
      </c>
      <c r="N1109" t="str">
        <f t="shared" si="92"/>
        <v/>
      </c>
      <c r="O1109" t="str">
        <f t="shared" si="93"/>
        <v/>
      </c>
      <c r="P1109" t="str">
        <f t="shared" si="94"/>
        <v>1_1981</v>
      </c>
    </row>
    <row r="1110" spans="1:16">
      <c r="A1110" s="35">
        <v>29598</v>
      </c>
      <c r="H1110" s="44">
        <v>344.38</v>
      </c>
      <c r="I1110" s="44">
        <v>346.27199999999999</v>
      </c>
      <c r="J1110" s="37"/>
      <c r="K1110" s="37"/>
      <c r="L1110">
        <f t="shared" si="90"/>
        <v>1</v>
      </c>
      <c r="M1110">
        <f t="shared" si="91"/>
        <v>1981</v>
      </c>
      <c r="N1110">
        <f t="shared" si="92"/>
        <v>345.32600000000002</v>
      </c>
      <c r="O1110" t="str">
        <f t="shared" si="93"/>
        <v/>
      </c>
      <c r="P1110" t="str">
        <f t="shared" si="94"/>
        <v>1_1981</v>
      </c>
    </row>
    <row r="1111" spans="1:16">
      <c r="A1111" s="35">
        <v>29599</v>
      </c>
      <c r="H1111" s="44">
        <v>345.06799999999998</v>
      </c>
      <c r="I1111" s="44">
        <v>346.86099999999999</v>
      </c>
      <c r="J1111" s="37"/>
      <c r="K1111" s="37"/>
      <c r="L1111">
        <f t="shared" si="90"/>
        <v>1</v>
      </c>
      <c r="M1111">
        <f t="shared" si="91"/>
        <v>1981</v>
      </c>
      <c r="N1111">
        <f t="shared" si="92"/>
        <v>345.96449999999999</v>
      </c>
      <c r="O1111" t="str">
        <f t="shared" si="93"/>
        <v/>
      </c>
      <c r="P1111" t="str">
        <f t="shared" si="94"/>
        <v>1_1981</v>
      </c>
    </row>
    <row r="1112" spans="1:16">
      <c r="A1112" s="35">
        <v>29600</v>
      </c>
      <c r="H1112" s="43">
        <v>345.56900000000002</v>
      </c>
      <c r="I1112" s="43">
        <v>347.358</v>
      </c>
      <c r="J1112" s="37"/>
      <c r="K1112" s="37"/>
      <c r="L1112">
        <f t="shared" si="90"/>
        <v>1</v>
      </c>
      <c r="M1112">
        <f t="shared" si="91"/>
        <v>1981</v>
      </c>
      <c r="N1112">
        <f t="shared" si="92"/>
        <v>346.46350000000001</v>
      </c>
      <c r="O1112" t="str">
        <f t="shared" si="93"/>
        <v/>
      </c>
      <c r="P1112" t="str">
        <f t="shared" si="94"/>
        <v>1_1981</v>
      </c>
    </row>
    <row r="1113" spans="1:16">
      <c r="A1113" s="35">
        <v>29601</v>
      </c>
      <c r="H1113" s="43">
        <v>346.05900000000003</v>
      </c>
      <c r="I1113" s="43">
        <v>347.601</v>
      </c>
      <c r="J1113" s="37"/>
      <c r="K1113" s="37"/>
      <c r="L1113">
        <f t="shared" si="90"/>
        <v>1</v>
      </c>
      <c r="M1113">
        <f t="shared" si="91"/>
        <v>1981</v>
      </c>
      <c r="N1113">
        <f t="shared" si="92"/>
        <v>346.83000000000004</v>
      </c>
      <c r="O1113" t="str">
        <f t="shared" si="93"/>
        <v/>
      </c>
      <c r="P1113" t="str">
        <f t="shared" si="94"/>
        <v>1_1981</v>
      </c>
    </row>
    <row r="1114" spans="1:16">
      <c r="A1114" s="35">
        <v>29602</v>
      </c>
      <c r="H1114" s="43">
        <v>346.54899999999998</v>
      </c>
      <c r="I1114" s="43">
        <v>348.36200000000002</v>
      </c>
      <c r="J1114" s="37"/>
      <c r="K1114" s="37"/>
      <c r="L1114">
        <f t="shared" si="90"/>
        <v>1</v>
      </c>
      <c r="M1114">
        <f t="shared" si="91"/>
        <v>1981</v>
      </c>
      <c r="N1114">
        <f t="shared" si="92"/>
        <v>347.45550000000003</v>
      </c>
      <c r="O1114" t="str">
        <f t="shared" si="93"/>
        <v/>
      </c>
      <c r="P1114" t="str">
        <f t="shared" si="94"/>
        <v>1_1981</v>
      </c>
    </row>
    <row r="1115" spans="1:16">
      <c r="A1115" s="35">
        <v>29603</v>
      </c>
      <c r="H1115" s="43"/>
      <c r="I1115" s="43"/>
      <c r="J1115" s="37"/>
      <c r="K1115" s="37"/>
      <c r="L1115">
        <f t="shared" si="90"/>
        <v>1</v>
      </c>
      <c r="M1115">
        <f t="shared" si="91"/>
        <v>1981</v>
      </c>
      <c r="N1115" t="str">
        <f t="shared" si="92"/>
        <v/>
      </c>
      <c r="O1115" t="str">
        <f t="shared" si="93"/>
        <v/>
      </c>
      <c r="P1115" t="str">
        <f t="shared" si="94"/>
        <v>1_1981</v>
      </c>
    </row>
    <row r="1116" spans="1:16">
      <c r="A1116" s="35">
        <v>29604</v>
      </c>
      <c r="H1116" s="43"/>
      <c r="I1116" s="43"/>
      <c r="J1116" s="37"/>
      <c r="K1116" s="37"/>
      <c r="L1116">
        <f t="shared" si="90"/>
        <v>1</v>
      </c>
      <c r="M1116">
        <f t="shared" si="91"/>
        <v>1981</v>
      </c>
      <c r="N1116" t="str">
        <f t="shared" si="92"/>
        <v/>
      </c>
      <c r="O1116" t="str">
        <f t="shared" si="93"/>
        <v/>
      </c>
      <c r="P1116" t="str">
        <f t="shared" si="94"/>
        <v>1_1981</v>
      </c>
    </row>
    <row r="1117" spans="1:16">
      <c r="A1117" s="35">
        <v>29605</v>
      </c>
      <c r="H1117" s="44">
        <v>347.12799999999999</v>
      </c>
      <c r="I1117" s="44">
        <v>348.77300000000002</v>
      </c>
      <c r="J1117" s="37"/>
      <c r="K1117" s="37"/>
      <c r="L1117">
        <f t="shared" si="90"/>
        <v>1</v>
      </c>
      <c r="M1117">
        <f t="shared" si="91"/>
        <v>1981</v>
      </c>
      <c r="N1117">
        <f t="shared" si="92"/>
        <v>347.95050000000003</v>
      </c>
      <c r="O1117" t="str">
        <f t="shared" si="93"/>
        <v/>
      </c>
      <c r="P1117" t="str">
        <f t="shared" si="94"/>
        <v>1_1981</v>
      </c>
    </row>
    <row r="1118" spans="1:16">
      <c r="A1118" s="35">
        <v>29606</v>
      </c>
      <c r="H1118" s="44">
        <v>347.68299999999999</v>
      </c>
      <c r="I1118" s="44">
        <v>349.46</v>
      </c>
      <c r="J1118" s="37"/>
      <c r="K1118" s="37"/>
      <c r="L1118">
        <f t="shared" si="90"/>
        <v>1</v>
      </c>
      <c r="M1118">
        <f t="shared" si="91"/>
        <v>1981</v>
      </c>
      <c r="N1118">
        <f t="shared" si="92"/>
        <v>348.57150000000001</v>
      </c>
      <c r="O1118" t="str">
        <f t="shared" si="93"/>
        <v/>
      </c>
      <c r="P1118" t="str">
        <f t="shared" si="94"/>
        <v>1_1981</v>
      </c>
    </row>
    <row r="1119" spans="1:16">
      <c r="A1119" s="35">
        <v>29607</v>
      </c>
      <c r="H1119" s="43">
        <v>347.94400000000002</v>
      </c>
      <c r="I1119" s="43">
        <v>349.899</v>
      </c>
      <c r="J1119" s="37"/>
      <c r="K1119" s="37"/>
      <c r="L1119">
        <f t="shared" si="90"/>
        <v>1</v>
      </c>
      <c r="M1119">
        <f t="shared" si="91"/>
        <v>1981</v>
      </c>
      <c r="N1119">
        <f t="shared" si="92"/>
        <v>348.92150000000004</v>
      </c>
      <c r="O1119" t="str">
        <f t="shared" si="93"/>
        <v/>
      </c>
      <c r="P1119" t="str">
        <f t="shared" si="94"/>
        <v>1_1981</v>
      </c>
    </row>
    <row r="1120" spans="1:16">
      <c r="A1120" s="35">
        <v>29608</v>
      </c>
      <c r="H1120" s="43">
        <v>348.71199999999999</v>
      </c>
      <c r="I1120" s="43">
        <v>350.62099999999998</v>
      </c>
      <c r="J1120" s="37"/>
      <c r="K1120" s="37"/>
      <c r="L1120">
        <f t="shared" si="90"/>
        <v>1</v>
      </c>
      <c r="M1120">
        <f t="shared" si="91"/>
        <v>1981</v>
      </c>
      <c r="N1120">
        <f t="shared" si="92"/>
        <v>349.66649999999998</v>
      </c>
      <c r="O1120" t="str">
        <f t="shared" si="93"/>
        <v/>
      </c>
      <c r="P1120" t="str">
        <f t="shared" si="94"/>
        <v>1_1981</v>
      </c>
    </row>
    <row r="1121" spans="1:16">
      <c r="A1121" s="35">
        <v>29609</v>
      </c>
      <c r="H1121" s="43">
        <v>349.28699999999998</v>
      </c>
      <c r="I1121" s="43">
        <v>351.05799999999999</v>
      </c>
      <c r="J1121" s="37"/>
      <c r="K1121" s="37"/>
      <c r="L1121">
        <f t="shared" si="90"/>
        <v>1</v>
      </c>
      <c r="M1121">
        <f t="shared" si="91"/>
        <v>1981</v>
      </c>
      <c r="N1121">
        <f t="shared" si="92"/>
        <v>350.17250000000001</v>
      </c>
      <c r="O1121" t="str">
        <f t="shared" si="93"/>
        <v/>
      </c>
      <c r="P1121" t="str">
        <f t="shared" si="94"/>
        <v>1_1981</v>
      </c>
    </row>
    <row r="1122" spans="1:16">
      <c r="A1122" s="35">
        <v>29610</v>
      </c>
      <c r="H1122" s="43"/>
      <c r="I1122" s="43"/>
      <c r="J1122" s="37"/>
      <c r="K1122" s="37"/>
      <c r="L1122">
        <f t="shared" si="90"/>
        <v>1</v>
      </c>
      <c r="M1122">
        <f t="shared" si="91"/>
        <v>1981</v>
      </c>
      <c r="N1122" t="str">
        <f t="shared" si="92"/>
        <v/>
      </c>
      <c r="O1122" t="str">
        <f t="shared" si="93"/>
        <v/>
      </c>
      <c r="P1122" t="str">
        <f t="shared" si="94"/>
        <v>1_1981</v>
      </c>
    </row>
    <row r="1123" spans="1:16">
      <c r="A1123" s="35">
        <v>29611</v>
      </c>
      <c r="H1123" s="43"/>
      <c r="I1123" s="43"/>
      <c r="J1123" s="37"/>
      <c r="K1123" s="37"/>
      <c r="L1123">
        <f t="shared" si="90"/>
        <v>1</v>
      </c>
      <c r="M1123">
        <f t="shared" si="91"/>
        <v>1981</v>
      </c>
      <c r="N1123" t="str">
        <f t="shared" si="92"/>
        <v/>
      </c>
      <c r="O1123" t="str">
        <f t="shared" si="93"/>
        <v/>
      </c>
      <c r="P1123" t="str">
        <f t="shared" si="94"/>
        <v>1_1981</v>
      </c>
    </row>
    <row r="1124" spans="1:16">
      <c r="A1124" s="35">
        <v>29612</v>
      </c>
      <c r="H1124" s="44">
        <v>349.94400000000002</v>
      </c>
      <c r="I1124" s="44">
        <v>351.73599999999999</v>
      </c>
      <c r="J1124" s="37"/>
      <c r="K1124" s="37"/>
      <c r="L1124">
        <f t="shared" si="90"/>
        <v>1</v>
      </c>
      <c r="M1124">
        <f t="shared" si="91"/>
        <v>1981</v>
      </c>
      <c r="N1124">
        <f t="shared" si="92"/>
        <v>350.84000000000003</v>
      </c>
      <c r="O1124" t="str">
        <f t="shared" si="93"/>
        <v/>
      </c>
      <c r="P1124" t="str">
        <f t="shared" si="94"/>
        <v>1_1981</v>
      </c>
    </row>
    <row r="1125" spans="1:16">
      <c r="A1125" s="35">
        <v>29613</v>
      </c>
      <c r="H1125" s="44">
        <v>350.24599999999998</v>
      </c>
      <c r="I1125" s="44">
        <v>352.26600000000002</v>
      </c>
      <c r="J1125" s="37"/>
      <c r="K1125" s="37"/>
      <c r="L1125">
        <f t="shared" si="90"/>
        <v>1</v>
      </c>
      <c r="M1125">
        <f t="shared" si="91"/>
        <v>1981</v>
      </c>
      <c r="N1125">
        <f t="shared" si="92"/>
        <v>351.25599999999997</v>
      </c>
      <c r="O1125" t="str">
        <f t="shared" si="93"/>
        <v/>
      </c>
      <c r="P1125" t="str">
        <f t="shared" si="94"/>
        <v>1_1981</v>
      </c>
    </row>
    <row r="1126" spans="1:16">
      <c r="A1126" s="35">
        <v>29614</v>
      </c>
      <c r="H1126" s="43">
        <v>350.822</v>
      </c>
      <c r="I1126" s="43">
        <v>352.85899999999998</v>
      </c>
      <c r="J1126" s="37"/>
      <c r="K1126" s="37"/>
      <c r="L1126">
        <f t="shared" si="90"/>
        <v>1</v>
      </c>
      <c r="M1126">
        <f t="shared" si="91"/>
        <v>1981</v>
      </c>
      <c r="N1126">
        <f t="shared" si="92"/>
        <v>351.84050000000002</v>
      </c>
      <c r="O1126" t="str">
        <f t="shared" si="93"/>
        <v/>
      </c>
      <c r="P1126" t="str">
        <f t="shared" si="94"/>
        <v>1_1981</v>
      </c>
    </row>
    <row r="1127" spans="1:16">
      <c r="A1127" s="35">
        <v>29615</v>
      </c>
      <c r="H1127" s="43">
        <v>351.53500000000003</v>
      </c>
      <c r="I1127" s="43">
        <v>353.4</v>
      </c>
      <c r="J1127" s="37"/>
      <c r="K1127" s="37"/>
      <c r="L1127">
        <f t="shared" si="90"/>
        <v>1</v>
      </c>
      <c r="M1127">
        <f t="shared" si="91"/>
        <v>1981</v>
      </c>
      <c r="N1127">
        <f t="shared" si="92"/>
        <v>352.46749999999997</v>
      </c>
      <c r="O1127" t="str">
        <f t="shared" si="93"/>
        <v/>
      </c>
      <c r="P1127" t="str">
        <f t="shared" si="94"/>
        <v>1_1981</v>
      </c>
    </row>
    <row r="1128" spans="1:16">
      <c r="A1128" s="35">
        <v>29616</v>
      </c>
      <c r="H1128" s="43">
        <v>352.05599999999998</v>
      </c>
      <c r="I1128" s="43">
        <v>353.928</v>
      </c>
      <c r="J1128" s="37"/>
      <c r="K1128" s="37"/>
      <c r="L1128">
        <f t="shared" si="90"/>
        <v>1</v>
      </c>
      <c r="M1128">
        <f t="shared" si="91"/>
        <v>1981</v>
      </c>
      <c r="N1128">
        <f t="shared" si="92"/>
        <v>352.99199999999996</v>
      </c>
      <c r="O1128" t="str">
        <f t="shared" si="93"/>
        <v/>
      </c>
      <c r="P1128" t="str">
        <f t="shared" si="94"/>
        <v>1_1981</v>
      </c>
    </row>
    <row r="1129" spans="1:16">
      <c r="A1129" s="35">
        <v>29617</v>
      </c>
      <c r="H1129" s="43"/>
      <c r="I1129" s="43"/>
      <c r="J1129" s="37"/>
      <c r="K1129" s="37"/>
      <c r="L1129">
        <f t="shared" si="90"/>
        <v>1</v>
      </c>
      <c r="M1129">
        <f t="shared" si="91"/>
        <v>1981</v>
      </c>
      <c r="N1129" t="str">
        <f t="shared" si="92"/>
        <v/>
      </c>
      <c r="O1129" t="str">
        <f t="shared" si="93"/>
        <v/>
      </c>
      <c r="P1129" t="str">
        <f t="shared" si="94"/>
        <v>1_1981</v>
      </c>
    </row>
    <row r="1130" spans="1:16">
      <c r="A1130" s="35">
        <v>29618</v>
      </c>
      <c r="H1130" s="42"/>
      <c r="I1130" s="42"/>
      <c r="J1130" s="37"/>
      <c r="K1130" s="37"/>
      <c r="L1130">
        <f t="shared" si="90"/>
        <v>2</v>
      </c>
      <c r="M1130">
        <f t="shared" si="91"/>
        <v>1981</v>
      </c>
      <c r="N1130" t="str">
        <f t="shared" si="92"/>
        <v/>
      </c>
      <c r="O1130" t="str">
        <f t="shared" si="93"/>
        <v/>
      </c>
      <c r="P1130" t="str">
        <f t="shared" si="94"/>
        <v>2_1981</v>
      </c>
    </row>
    <row r="1131" spans="1:16">
      <c r="A1131" s="35">
        <v>29619</v>
      </c>
      <c r="H1131" s="44">
        <v>352.678</v>
      </c>
      <c r="I1131" s="44">
        <v>354.49700000000001</v>
      </c>
      <c r="J1131" s="37"/>
      <c r="K1131" s="37"/>
      <c r="L1131">
        <f t="shared" si="90"/>
        <v>2</v>
      </c>
      <c r="M1131">
        <f t="shared" si="91"/>
        <v>1981</v>
      </c>
      <c r="N1131">
        <f t="shared" si="92"/>
        <v>353.58749999999998</v>
      </c>
      <c r="O1131" t="str">
        <f t="shared" si="93"/>
        <v/>
      </c>
      <c r="P1131" t="str">
        <f t="shared" si="94"/>
        <v>2_1981</v>
      </c>
    </row>
    <row r="1132" spans="1:16">
      <c r="A1132" s="35">
        <v>29620</v>
      </c>
      <c r="H1132" s="44">
        <v>353.21699999999998</v>
      </c>
      <c r="I1132" s="44">
        <v>355.03699999999998</v>
      </c>
      <c r="J1132" s="37"/>
      <c r="K1132" s="37"/>
      <c r="L1132">
        <f t="shared" si="90"/>
        <v>2</v>
      </c>
      <c r="M1132">
        <f t="shared" si="91"/>
        <v>1981</v>
      </c>
      <c r="N1132">
        <f t="shared" si="92"/>
        <v>354.12699999999995</v>
      </c>
      <c r="O1132" t="str">
        <f t="shared" si="93"/>
        <v/>
      </c>
      <c r="P1132" t="str">
        <f t="shared" si="94"/>
        <v>2_1981</v>
      </c>
    </row>
    <row r="1133" spans="1:16">
      <c r="A1133" s="35">
        <v>29621</v>
      </c>
      <c r="H1133" s="43">
        <v>353.709</v>
      </c>
      <c r="I1133" s="43">
        <v>355.596</v>
      </c>
      <c r="J1133" s="37"/>
      <c r="K1133" s="37"/>
      <c r="L1133">
        <f t="shared" si="90"/>
        <v>2</v>
      </c>
      <c r="M1133">
        <f t="shared" si="91"/>
        <v>1981</v>
      </c>
      <c r="N1133">
        <f t="shared" si="92"/>
        <v>354.65250000000003</v>
      </c>
      <c r="O1133" t="str">
        <f t="shared" si="93"/>
        <v/>
      </c>
      <c r="P1133" t="str">
        <f t="shared" si="94"/>
        <v>2_1981</v>
      </c>
    </row>
    <row r="1134" spans="1:16">
      <c r="A1134" s="35">
        <v>29622</v>
      </c>
      <c r="H1134" s="43">
        <v>354.37799999999999</v>
      </c>
      <c r="I1134" s="43">
        <v>356.11</v>
      </c>
      <c r="J1134" s="37"/>
      <c r="K1134" s="37"/>
      <c r="L1134">
        <f t="shared" si="90"/>
        <v>2</v>
      </c>
      <c r="M1134">
        <f t="shared" si="91"/>
        <v>1981</v>
      </c>
      <c r="N1134">
        <f t="shared" si="92"/>
        <v>355.24400000000003</v>
      </c>
      <c r="O1134" t="str">
        <f t="shared" si="93"/>
        <v/>
      </c>
      <c r="P1134" t="str">
        <f t="shared" si="94"/>
        <v>2_1981</v>
      </c>
    </row>
    <row r="1135" spans="1:16">
      <c r="A1135" s="35">
        <v>29623</v>
      </c>
      <c r="H1135" s="43">
        <v>355.07900000000001</v>
      </c>
      <c r="I1135" s="43">
        <v>356.83100000000002</v>
      </c>
      <c r="J1135" s="37"/>
      <c r="K1135" s="37"/>
      <c r="L1135">
        <f t="shared" si="90"/>
        <v>2</v>
      </c>
      <c r="M1135">
        <f t="shared" si="91"/>
        <v>1981</v>
      </c>
      <c r="N1135">
        <f t="shared" si="92"/>
        <v>355.95500000000004</v>
      </c>
      <c r="O1135" t="str">
        <f t="shared" si="93"/>
        <v/>
      </c>
      <c r="P1135" t="str">
        <f t="shared" si="94"/>
        <v>2_1981</v>
      </c>
    </row>
    <row r="1136" spans="1:16">
      <c r="A1136" s="35">
        <v>29624</v>
      </c>
      <c r="H1136" s="43"/>
      <c r="I1136" s="43"/>
      <c r="J1136" s="37"/>
      <c r="K1136" s="37"/>
      <c r="L1136">
        <f t="shared" si="90"/>
        <v>2</v>
      </c>
      <c r="M1136">
        <f t="shared" si="91"/>
        <v>1981</v>
      </c>
      <c r="N1136" t="str">
        <f t="shared" si="92"/>
        <v/>
      </c>
      <c r="O1136" t="str">
        <f t="shared" si="93"/>
        <v/>
      </c>
      <c r="P1136" t="str">
        <f t="shared" si="94"/>
        <v>2_1981</v>
      </c>
    </row>
    <row r="1137" spans="1:16">
      <c r="A1137" s="35">
        <v>29625</v>
      </c>
      <c r="H1137" s="43"/>
      <c r="I1137" s="43"/>
      <c r="J1137" s="37"/>
      <c r="K1137" s="37"/>
      <c r="L1137">
        <f t="shared" si="90"/>
        <v>2</v>
      </c>
      <c r="M1137">
        <f t="shared" si="91"/>
        <v>1981</v>
      </c>
      <c r="N1137" t="str">
        <f t="shared" si="92"/>
        <v/>
      </c>
      <c r="O1137" t="str">
        <f t="shared" si="93"/>
        <v/>
      </c>
      <c r="P1137" t="str">
        <f t="shared" si="94"/>
        <v>2_1981</v>
      </c>
    </row>
    <row r="1138" spans="1:16">
      <c r="A1138" s="35">
        <v>29626</v>
      </c>
      <c r="H1138" s="43">
        <v>356.78899999999999</v>
      </c>
      <c r="I1138" s="43">
        <v>358.72500000000002</v>
      </c>
      <c r="J1138" s="37"/>
      <c r="K1138" s="37"/>
      <c r="L1138">
        <f t="shared" si="90"/>
        <v>2</v>
      </c>
      <c r="M1138">
        <f t="shared" si="91"/>
        <v>1981</v>
      </c>
      <c r="N1138">
        <f t="shared" si="92"/>
        <v>357.75700000000001</v>
      </c>
      <c r="O1138" t="str">
        <f t="shared" si="93"/>
        <v/>
      </c>
      <c r="P1138" t="str">
        <f t="shared" si="94"/>
        <v>2_1981</v>
      </c>
    </row>
    <row r="1139" spans="1:16">
      <c r="A1139" s="35">
        <v>29627</v>
      </c>
      <c r="H1139" s="44">
        <v>357.84899999999999</v>
      </c>
      <c r="I1139" s="44">
        <v>359.69400000000002</v>
      </c>
      <c r="J1139" s="37"/>
      <c r="K1139" s="37"/>
      <c r="L1139">
        <f t="shared" si="90"/>
        <v>2</v>
      </c>
      <c r="M1139">
        <f t="shared" si="91"/>
        <v>1981</v>
      </c>
      <c r="N1139">
        <f t="shared" si="92"/>
        <v>358.7715</v>
      </c>
      <c r="O1139" t="str">
        <f t="shared" si="93"/>
        <v/>
      </c>
      <c r="P1139" t="str">
        <f t="shared" si="94"/>
        <v>2_1981</v>
      </c>
    </row>
    <row r="1140" spans="1:16">
      <c r="A1140" s="35">
        <v>29628</v>
      </c>
      <c r="H1140" s="43">
        <v>358.60399999999998</v>
      </c>
      <c r="I1140" s="43">
        <v>360.54500000000002</v>
      </c>
      <c r="J1140" s="37"/>
      <c r="K1140" s="37"/>
      <c r="L1140">
        <f t="shared" si="90"/>
        <v>2</v>
      </c>
      <c r="M1140">
        <f t="shared" si="91"/>
        <v>1981</v>
      </c>
      <c r="N1140">
        <f t="shared" si="92"/>
        <v>359.5745</v>
      </c>
      <c r="O1140" t="str">
        <f t="shared" si="93"/>
        <v/>
      </c>
      <c r="P1140" t="str">
        <f t="shared" si="94"/>
        <v>2_1981</v>
      </c>
    </row>
    <row r="1141" spans="1:16">
      <c r="A1141" s="35">
        <v>29629</v>
      </c>
      <c r="H1141" s="43">
        <v>359.61200000000002</v>
      </c>
      <c r="I1141" s="43">
        <v>361.49400000000003</v>
      </c>
      <c r="J1141" s="37"/>
      <c r="K1141" s="37"/>
      <c r="L1141">
        <f t="shared" si="90"/>
        <v>2</v>
      </c>
      <c r="M1141">
        <f t="shared" si="91"/>
        <v>1981</v>
      </c>
      <c r="N1141">
        <f t="shared" si="92"/>
        <v>360.553</v>
      </c>
      <c r="O1141" t="str">
        <f t="shared" si="93"/>
        <v/>
      </c>
      <c r="P1141" t="str">
        <f t="shared" si="94"/>
        <v>2_1981</v>
      </c>
    </row>
    <row r="1142" spans="1:16">
      <c r="A1142" s="35">
        <v>29630</v>
      </c>
      <c r="H1142" s="43">
        <v>360.53100000000001</v>
      </c>
      <c r="I1142" s="43">
        <v>352.40899999999999</v>
      </c>
      <c r="J1142" s="37"/>
      <c r="K1142" s="37"/>
      <c r="L1142">
        <f t="shared" si="90"/>
        <v>2</v>
      </c>
      <c r="M1142">
        <f t="shared" si="91"/>
        <v>1981</v>
      </c>
      <c r="N1142">
        <f t="shared" si="92"/>
        <v>356.47</v>
      </c>
      <c r="O1142" t="str">
        <f t="shared" si="93"/>
        <v/>
      </c>
      <c r="P1142" t="str">
        <f t="shared" si="94"/>
        <v>2_1981</v>
      </c>
    </row>
    <row r="1143" spans="1:16">
      <c r="A1143" s="35">
        <v>29631</v>
      </c>
      <c r="H1143" s="43"/>
      <c r="I1143" s="43"/>
      <c r="J1143" s="37"/>
      <c r="K1143" s="37"/>
      <c r="L1143">
        <f t="shared" si="90"/>
        <v>2</v>
      </c>
      <c r="M1143">
        <f t="shared" si="91"/>
        <v>1981</v>
      </c>
      <c r="N1143" t="str">
        <f t="shared" si="92"/>
        <v/>
      </c>
      <c r="O1143" t="str">
        <f t="shared" si="93"/>
        <v/>
      </c>
      <c r="P1143" t="str">
        <f t="shared" si="94"/>
        <v>2_1981</v>
      </c>
    </row>
    <row r="1144" spans="1:16">
      <c r="A1144" s="35">
        <v>29632</v>
      </c>
      <c r="H1144" s="43"/>
      <c r="I1144" s="43"/>
      <c r="J1144" s="37"/>
      <c r="K1144" s="37"/>
      <c r="L1144">
        <f t="shared" si="90"/>
        <v>2</v>
      </c>
      <c r="M1144">
        <f t="shared" si="91"/>
        <v>1981</v>
      </c>
      <c r="N1144" t="str">
        <f t="shared" si="92"/>
        <v/>
      </c>
      <c r="O1144" t="str">
        <f t="shared" si="93"/>
        <v/>
      </c>
      <c r="P1144" t="str">
        <f t="shared" si="94"/>
        <v>2_1981</v>
      </c>
    </row>
    <row r="1145" spans="1:16">
      <c r="A1145" s="35">
        <v>29633</v>
      </c>
      <c r="H1145" s="44">
        <v>362.14299999999997</v>
      </c>
      <c r="I1145" s="44">
        <v>364.15600000000001</v>
      </c>
      <c r="J1145" s="37"/>
      <c r="K1145" s="37"/>
      <c r="L1145">
        <f t="shared" si="90"/>
        <v>2</v>
      </c>
      <c r="M1145">
        <f t="shared" si="91"/>
        <v>1981</v>
      </c>
      <c r="N1145">
        <f t="shared" si="92"/>
        <v>363.14949999999999</v>
      </c>
      <c r="O1145" t="str">
        <f t="shared" si="93"/>
        <v/>
      </c>
      <c r="P1145" t="str">
        <f t="shared" si="94"/>
        <v>2_1981</v>
      </c>
    </row>
    <row r="1146" spans="1:16">
      <c r="A1146" s="35">
        <v>29634</v>
      </c>
      <c r="H1146" s="44">
        <v>363.28</v>
      </c>
      <c r="I1146" s="44">
        <v>365.14800000000002</v>
      </c>
      <c r="J1146" s="37"/>
      <c r="K1146" s="37"/>
      <c r="L1146">
        <f t="shared" si="90"/>
        <v>2</v>
      </c>
      <c r="M1146">
        <f t="shared" si="91"/>
        <v>1981</v>
      </c>
      <c r="N1146">
        <f t="shared" si="92"/>
        <v>364.214</v>
      </c>
      <c r="O1146" t="str">
        <f t="shared" si="93"/>
        <v/>
      </c>
      <c r="P1146" t="str">
        <f t="shared" si="94"/>
        <v>2_1981</v>
      </c>
    </row>
    <row r="1147" spans="1:16">
      <c r="A1147" s="35">
        <v>29635</v>
      </c>
      <c r="H1147" s="43">
        <v>364.10500000000002</v>
      </c>
      <c r="I1147" s="43">
        <v>366.00900000000001</v>
      </c>
      <c r="J1147" s="37"/>
      <c r="K1147" s="37"/>
      <c r="L1147">
        <f t="shared" si="90"/>
        <v>2</v>
      </c>
      <c r="M1147">
        <f t="shared" si="91"/>
        <v>1981</v>
      </c>
      <c r="N1147">
        <f t="shared" si="92"/>
        <v>365.05700000000002</v>
      </c>
      <c r="O1147" t="str">
        <f t="shared" si="93"/>
        <v/>
      </c>
      <c r="P1147" t="str">
        <f t="shared" si="94"/>
        <v>2_1981</v>
      </c>
    </row>
    <row r="1148" spans="1:16">
      <c r="A1148" s="35">
        <v>29636</v>
      </c>
      <c r="H1148" s="43">
        <v>365.08699999999999</v>
      </c>
      <c r="I1148" s="43">
        <v>366.99299999999999</v>
      </c>
      <c r="J1148" s="37"/>
      <c r="K1148" s="37"/>
      <c r="L1148">
        <f t="shared" si="90"/>
        <v>2</v>
      </c>
      <c r="M1148">
        <f t="shared" si="91"/>
        <v>1981</v>
      </c>
      <c r="N1148">
        <f t="shared" si="92"/>
        <v>366.03999999999996</v>
      </c>
      <c r="O1148" t="str">
        <f t="shared" si="93"/>
        <v/>
      </c>
      <c r="P1148" t="str">
        <f t="shared" si="94"/>
        <v>2_1981</v>
      </c>
    </row>
    <row r="1149" spans="1:16">
      <c r="A1149" s="35">
        <v>29637</v>
      </c>
      <c r="H1149" s="43">
        <v>365.89100000000002</v>
      </c>
      <c r="I1149" s="43">
        <v>367.625</v>
      </c>
      <c r="J1149" s="37"/>
      <c r="K1149" s="37"/>
      <c r="L1149">
        <f t="shared" si="90"/>
        <v>2</v>
      </c>
      <c r="M1149">
        <f t="shared" si="91"/>
        <v>1981</v>
      </c>
      <c r="N1149">
        <f t="shared" si="92"/>
        <v>366.75800000000004</v>
      </c>
      <c r="O1149" t="str">
        <f t="shared" si="93"/>
        <v/>
      </c>
      <c r="P1149" t="str">
        <f t="shared" si="94"/>
        <v>2_1981</v>
      </c>
    </row>
    <row r="1150" spans="1:16">
      <c r="A1150" s="35">
        <v>29638</v>
      </c>
      <c r="H1150" s="43"/>
      <c r="I1150" s="43"/>
      <c r="J1150" s="37"/>
      <c r="K1150" s="37"/>
      <c r="L1150">
        <f t="shared" si="90"/>
        <v>2</v>
      </c>
      <c r="M1150">
        <f t="shared" si="91"/>
        <v>1981</v>
      </c>
      <c r="N1150" t="str">
        <f t="shared" si="92"/>
        <v/>
      </c>
      <c r="O1150" t="str">
        <f t="shared" si="93"/>
        <v/>
      </c>
      <c r="P1150" t="str">
        <f t="shared" si="94"/>
        <v>2_1981</v>
      </c>
    </row>
    <row r="1151" spans="1:16">
      <c r="A1151" s="35">
        <v>29639</v>
      </c>
      <c r="H1151" s="43"/>
      <c r="I1151" s="43"/>
      <c r="J1151" s="37"/>
      <c r="K1151" s="37"/>
      <c r="L1151">
        <f t="shared" si="90"/>
        <v>2</v>
      </c>
      <c r="M1151">
        <f t="shared" si="91"/>
        <v>1981</v>
      </c>
      <c r="N1151" t="str">
        <f t="shared" si="92"/>
        <v/>
      </c>
      <c r="O1151" t="str">
        <f t="shared" si="93"/>
        <v/>
      </c>
      <c r="P1151" t="str">
        <f t="shared" si="94"/>
        <v>2_1981</v>
      </c>
    </row>
    <row r="1152" spans="1:16">
      <c r="A1152" s="35">
        <v>29640</v>
      </c>
      <c r="H1152" s="44">
        <v>367.88499999999999</v>
      </c>
      <c r="I1152" s="44">
        <v>369.72800000000001</v>
      </c>
      <c r="J1152" s="37"/>
      <c r="K1152" s="37"/>
      <c r="L1152">
        <f t="shared" si="90"/>
        <v>2</v>
      </c>
      <c r="M1152">
        <f t="shared" si="91"/>
        <v>1981</v>
      </c>
      <c r="N1152">
        <f t="shared" si="92"/>
        <v>368.80650000000003</v>
      </c>
      <c r="O1152" t="str">
        <f t="shared" si="93"/>
        <v/>
      </c>
      <c r="P1152" t="str">
        <f t="shared" si="94"/>
        <v>2_1981</v>
      </c>
    </row>
    <row r="1153" spans="1:16">
      <c r="A1153" s="35">
        <v>29641</v>
      </c>
      <c r="H1153" s="44">
        <v>368.66899999999998</v>
      </c>
      <c r="I1153" s="44">
        <v>370.57</v>
      </c>
      <c r="J1153" s="37"/>
      <c r="K1153" s="37"/>
      <c r="L1153">
        <f t="shared" si="90"/>
        <v>2</v>
      </c>
      <c r="M1153">
        <f t="shared" si="91"/>
        <v>1981</v>
      </c>
      <c r="N1153">
        <f t="shared" si="92"/>
        <v>369.61950000000002</v>
      </c>
      <c r="O1153" t="str">
        <f t="shared" si="93"/>
        <v/>
      </c>
      <c r="P1153" t="str">
        <f t="shared" si="94"/>
        <v>2_1981</v>
      </c>
    </row>
    <row r="1154" spans="1:16">
      <c r="A1154" s="35">
        <v>29642</v>
      </c>
      <c r="H1154" s="43">
        <v>369.66699999999997</v>
      </c>
      <c r="I1154" s="43">
        <v>371.50799999999998</v>
      </c>
      <c r="J1154" s="37"/>
      <c r="K1154" s="37"/>
      <c r="L1154">
        <f t="shared" si="90"/>
        <v>2</v>
      </c>
      <c r="M1154">
        <f t="shared" si="91"/>
        <v>1981</v>
      </c>
      <c r="N1154">
        <f t="shared" si="92"/>
        <v>370.58749999999998</v>
      </c>
      <c r="O1154" t="str">
        <f t="shared" si="93"/>
        <v/>
      </c>
      <c r="P1154" t="str">
        <f t="shared" si="94"/>
        <v>2_1981</v>
      </c>
    </row>
    <row r="1155" spans="1:16">
      <c r="A1155" s="35">
        <v>29643</v>
      </c>
      <c r="H1155" s="43">
        <v>370.47</v>
      </c>
      <c r="I1155" s="43">
        <v>372.34399999999999</v>
      </c>
      <c r="J1155" s="37"/>
      <c r="K1155" s="37"/>
      <c r="L1155">
        <f t="shared" si="90"/>
        <v>2</v>
      </c>
      <c r="M1155">
        <f t="shared" si="91"/>
        <v>1981</v>
      </c>
      <c r="N1155">
        <f t="shared" si="92"/>
        <v>371.40700000000004</v>
      </c>
      <c r="O1155" t="str">
        <f t="shared" si="93"/>
        <v/>
      </c>
      <c r="P1155" t="str">
        <f t="shared" si="94"/>
        <v>2_1981</v>
      </c>
    </row>
    <row r="1156" spans="1:16">
      <c r="A1156" s="35">
        <v>29644</v>
      </c>
      <c r="H1156" s="43">
        <v>371.524</v>
      </c>
      <c r="I1156" s="43">
        <v>373.47800000000001</v>
      </c>
      <c r="J1156" s="37"/>
      <c r="K1156" s="37"/>
      <c r="L1156">
        <f t="shared" ref="L1156:L1219" si="95">+MONTH(A1156)</f>
        <v>2</v>
      </c>
      <c r="M1156">
        <f t="shared" ref="M1156:M1219" si="96">+YEAR(A1156)</f>
        <v>1981</v>
      </c>
      <c r="N1156">
        <f t="shared" ref="N1156:N1219" si="97">+IF(H1156="","",AVERAGE(H1156:I1156))</f>
        <v>372.50099999999998</v>
      </c>
      <c r="O1156" t="str">
        <f t="shared" ref="O1156:O1219" si="98">+IF(J1156="","",AVERAGE(J1156:K1156))</f>
        <v/>
      </c>
      <c r="P1156" t="str">
        <f t="shared" ref="P1156:P1219" si="99">+L1156&amp;"_"&amp;M1156</f>
        <v>2_1981</v>
      </c>
    </row>
    <row r="1157" spans="1:16">
      <c r="A1157" s="35">
        <v>29645</v>
      </c>
      <c r="H1157" s="43"/>
      <c r="I1157" s="43"/>
      <c r="J1157" s="37"/>
      <c r="K1157" s="37"/>
      <c r="L1157">
        <f t="shared" si="95"/>
        <v>2</v>
      </c>
      <c r="M1157">
        <f t="shared" si="96"/>
        <v>1981</v>
      </c>
      <c r="N1157" t="str">
        <f t="shared" si="97"/>
        <v/>
      </c>
      <c r="O1157" t="str">
        <f t="shared" si="98"/>
        <v/>
      </c>
      <c r="P1157" t="str">
        <f t="shared" si="99"/>
        <v>2_1981</v>
      </c>
    </row>
    <row r="1158" spans="1:16">
      <c r="A1158" s="35">
        <v>29646</v>
      </c>
      <c r="H1158" s="36"/>
      <c r="I1158" s="36"/>
      <c r="J1158" s="37"/>
      <c r="K1158" s="37"/>
      <c r="L1158">
        <f t="shared" si="95"/>
        <v>3</v>
      </c>
      <c r="M1158">
        <f t="shared" si="96"/>
        <v>1981</v>
      </c>
      <c r="N1158" t="str">
        <f t="shared" si="97"/>
        <v/>
      </c>
      <c r="O1158" t="str">
        <f t="shared" si="98"/>
        <v/>
      </c>
      <c r="P1158" t="str">
        <f t="shared" si="99"/>
        <v>3_1981</v>
      </c>
    </row>
    <row r="1159" spans="1:16">
      <c r="A1159" s="35">
        <v>29647</v>
      </c>
      <c r="H1159" s="53">
        <v>373.92099999999999</v>
      </c>
      <c r="I1159" s="54">
        <v>376.05900000000003</v>
      </c>
      <c r="J1159" s="37"/>
      <c r="K1159" s="37"/>
      <c r="L1159">
        <f t="shared" si="95"/>
        <v>3</v>
      </c>
      <c r="M1159">
        <f t="shared" si="96"/>
        <v>1981</v>
      </c>
      <c r="N1159">
        <f t="shared" si="97"/>
        <v>374.99</v>
      </c>
      <c r="O1159" t="str">
        <f t="shared" si="98"/>
        <v/>
      </c>
      <c r="P1159" t="str">
        <f t="shared" si="99"/>
        <v>3_1981</v>
      </c>
    </row>
    <row r="1160" spans="1:16">
      <c r="A1160" s="35">
        <v>29648</v>
      </c>
      <c r="H1160" s="55">
        <v>375.16500000000002</v>
      </c>
      <c r="I1160" s="56">
        <v>377.05200000000002</v>
      </c>
      <c r="J1160" s="37"/>
      <c r="K1160" s="37"/>
      <c r="L1160">
        <f t="shared" si="95"/>
        <v>3</v>
      </c>
      <c r="M1160">
        <f t="shared" si="96"/>
        <v>1981</v>
      </c>
      <c r="N1160">
        <f t="shared" si="97"/>
        <v>376.10850000000005</v>
      </c>
      <c r="O1160" t="str">
        <f t="shared" si="98"/>
        <v/>
      </c>
      <c r="P1160" t="str">
        <f t="shared" si="99"/>
        <v>3_1981</v>
      </c>
    </row>
    <row r="1161" spans="1:16">
      <c r="A1161" s="35">
        <v>29649</v>
      </c>
      <c r="H1161" s="55">
        <v>376.00200000000001</v>
      </c>
      <c r="I1161" s="56">
        <v>377.81099999999998</v>
      </c>
      <c r="J1161" s="37"/>
      <c r="K1161" s="37"/>
      <c r="L1161">
        <f t="shared" si="95"/>
        <v>3</v>
      </c>
      <c r="M1161">
        <f t="shared" si="96"/>
        <v>1981</v>
      </c>
      <c r="N1161">
        <f t="shared" si="97"/>
        <v>376.90649999999999</v>
      </c>
      <c r="O1161" t="str">
        <f t="shared" si="98"/>
        <v/>
      </c>
      <c r="P1161" t="str">
        <f t="shared" si="99"/>
        <v>3_1981</v>
      </c>
    </row>
    <row r="1162" spans="1:16">
      <c r="A1162" s="35">
        <v>29650</v>
      </c>
      <c r="H1162" s="56">
        <v>376.89600000000002</v>
      </c>
      <c r="I1162" s="56">
        <v>378.83300000000003</v>
      </c>
      <c r="J1162" s="37"/>
      <c r="K1162" s="37"/>
      <c r="L1162">
        <f t="shared" si="95"/>
        <v>3</v>
      </c>
      <c r="M1162">
        <f t="shared" si="96"/>
        <v>1981</v>
      </c>
      <c r="N1162">
        <f t="shared" si="97"/>
        <v>377.86450000000002</v>
      </c>
      <c r="O1162" t="str">
        <f t="shared" si="98"/>
        <v/>
      </c>
      <c r="P1162" t="str">
        <f t="shared" si="99"/>
        <v>3_1981</v>
      </c>
    </row>
    <row r="1163" spans="1:16">
      <c r="A1163" s="35">
        <v>29651</v>
      </c>
      <c r="H1163" s="56">
        <v>377.88400000000001</v>
      </c>
      <c r="I1163" s="56">
        <v>379.86200000000002</v>
      </c>
      <c r="J1163" s="37"/>
      <c r="K1163" s="37"/>
      <c r="L1163">
        <f t="shared" si="95"/>
        <v>3</v>
      </c>
      <c r="M1163">
        <f t="shared" si="96"/>
        <v>1981</v>
      </c>
      <c r="N1163">
        <f t="shared" si="97"/>
        <v>378.87300000000005</v>
      </c>
      <c r="O1163" t="str">
        <f t="shared" si="98"/>
        <v/>
      </c>
      <c r="P1163" t="str">
        <f t="shared" si="99"/>
        <v>3_1981</v>
      </c>
    </row>
    <row r="1164" spans="1:16">
      <c r="A1164" s="35">
        <v>29652</v>
      </c>
      <c r="H1164" s="56"/>
      <c r="I1164" s="56"/>
      <c r="J1164" s="37"/>
      <c r="K1164" s="37"/>
      <c r="L1164">
        <f t="shared" si="95"/>
        <v>3</v>
      </c>
      <c r="M1164">
        <f t="shared" si="96"/>
        <v>1981</v>
      </c>
      <c r="N1164" t="str">
        <f t="shared" si="97"/>
        <v/>
      </c>
      <c r="O1164" t="str">
        <f t="shared" si="98"/>
        <v/>
      </c>
      <c r="P1164" t="str">
        <f t="shared" si="99"/>
        <v>3_1981</v>
      </c>
    </row>
    <row r="1165" spans="1:16">
      <c r="A1165" s="35">
        <v>29653</v>
      </c>
      <c r="H1165" s="54"/>
      <c r="I1165" s="54"/>
      <c r="J1165" s="37"/>
      <c r="K1165" s="37"/>
      <c r="L1165">
        <f t="shared" si="95"/>
        <v>3</v>
      </c>
      <c r="M1165">
        <f t="shared" si="96"/>
        <v>1981</v>
      </c>
      <c r="N1165" t="str">
        <f t="shared" si="97"/>
        <v/>
      </c>
      <c r="O1165" t="str">
        <f t="shared" si="98"/>
        <v/>
      </c>
      <c r="P1165" t="str">
        <f t="shared" si="99"/>
        <v>3_1981</v>
      </c>
    </row>
    <row r="1166" spans="1:16">
      <c r="A1166" s="35">
        <v>29654</v>
      </c>
      <c r="H1166" s="54">
        <v>380.48599999999999</v>
      </c>
      <c r="I1166" s="54">
        <v>382.50599999999997</v>
      </c>
      <c r="J1166" s="37"/>
      <c r="K1166" s="37"/>
      <c r="L1166">
        <f t="shared" si="95"/>
        <v>3</v>
      </c>
      <c r="M1166">
        <f t="shared" si="96"/>
        <v>1981</v>
      </c>
      <c r="N1166">
        <f t="shared" si="97"/>
        <v>381.49599999999998</v>
      </c>
      <c r="O1166" t="str">
        <f t="shared" si="98"/>
        <v/>
      </c>
      <c r="P1166" t="str">
        <f t="shared" si="99"/>
        <v>3_1981</v>
      </c>
    </row>
    <row r="1167" spans="1:16">
      <c r="A1167" s="35">
        <v>29655</v>
      </c>
      <c r="H1167" s="56">
        <v>381.59500000000003</v>
      </c>
      <c r="I1167" s="56">
        <v>383.57</v>
      </c>
      <c r="J1167" s="37"/>
      <c r="K1167" s="37"/>
      <c r="L1167">
        <f t="shared" si="95"/>
        <v>3</v>
      </c>
      <c r="M1167">
        <f t="shared" si="96"/>
        <v>1981</v>
      </c>
      <c r="N1167">
        <f t="shared" si="97"/>
        <v>382.58249999999998</v>
      </c>
      <c r="O1167" t="str">
        <f t="shared" si="98"/>
        <v/>
      </c>
      <c r="P1167" t="str">
        <f t="shared" si="99"/>
        <v>3_1981</v>
      </c>
    </row>
    <row r="1168" spans="1:16">
      <c r="A1168" s="35">
        <v>29656</v>
      </c>
      <c r="H1168" s="56">
        <v>382.43799999999999</v>
      </c>
      <c r="I1168" s="56">
        <v>384.322</v>
      </c>
      <c r="J1168" s="37"/>
      <c r="K1168" s="37"/>
      <c r="L1168">
        <f t="shared" si="95"/>
        <v>3</v>
      </c>
      <c r="M1168">
        <f t="shared" si="96"/>
        <v>1981</v>
      </c>
      <c r="N1168">
        <f t="shared" si="97"/>
        <v>383.38</v>
      </c>
      <c r="O1168" t="str">
        <f t="shared" si="98"/>
        <v/>
      </c>
      <c r="P1168" t="str">
        <f t="shared" si="99"/>
        <v>3_1981</v>
      </c>
    </row>
    <row r="1169" spans="1:16">
      <c r="A1169" s="35">
        <v>29657</v>
      </c>
      <c r="H1169" s="56">
        <v>383.41199999999998</v>
      </c>
      <c r="I1169" s="56">
        <v>385.35700000000003</v>
      </c>
      <c r="J1169" s="37"/>
      <c r="K1169" s="37"/>
      <c r="L1169">
        <f t="shared" si="95"/>
        <v>3</v>
      </c>
      <c r="M1169">
        <f t="shared" si="96"/>
        <v>1981</v>
      </c>
      <c r="N1169">
        <f t="shared" si="97"/>
        <v>384.3845</v>
      </c>
      <c r="O1169" t="str">
        <f t="shared" si="98"/>
        <v/>
      </c>
      <c r="P1169" t="str">
        <f t="shared" si="99"/>
        <v>3_1981</v>
      </c>
    </row>
    <row r="1170" spans="1:16">
      <c r="A1170" s="35">
        <v>29658</v>
      </c>
      <c r="H1170" s="56">
        <v>384.40800000000002</v>
      </c>
      <c r="I1170" s="56">
        <v>386.34500000000003</v>
      </c>
      <c r="J1170" s="37"/>
      <c r="K1170" s="37"/>
      <c r="L1170">
        <f t="shared" si="95"/>
        <v>3</v>
      </c>
      <c r="M1170">
        <f t="shared" si="96"/>
        <v>1981</v>
      </c>
      <c r="N1170">
        <f t="shared" si="97"/>
        <v>385.37650000000002</v>
      </c>
      <c r="O1170" t="str">
        <f t="shared" si="98"/>
        <v/>
      </c>
      <c r="P1170" t="str">
        <f t="shared" si="99"/>
        <v>3_1981</v>
      </c>
    </row>
    <row r="1171" spans="1:16">
      <c r="A1171" s="35">
        <v>29659</v>
      </c>
      <c r="H1171" s="56"/>
      <c r="I1171" s="56"/>
      <c r="J1171" s="37"/>
      <c r="K1171" s="37"/>
      <c r="L1171">
        <f t="shared" si="95"/>
        <v>3</v>
      </c>
      <c r="M1171">
        <f t="shared" si="96"/>
        <v>1981</v>
      </c>
      <c r="N1171" t="str">
        <f t="shared" si="97"/>
        <v/>
      </c>
      <c r="O1171" t="str">
        <f t="shared" si="98"/>
        <v/>
      </c>
      <c r="P1171" t="str">
        <f t="shared" si="99"/>
        <v>3_1981</v>
      </c>
    </row>
    <row r="1172" spans="1:16">
      <c r="A1172" s="35">
        <v>29660</v>
      </c>
      <c r="H1172" s="54"/>
      <c r="I1172" s="54"/>
      <c r="J1172" s="37"/>
      <c r="K1172" s="37"/>
      <c r="L1172">
        <f t="shared" si="95"/>
        <v>3</v>
      </c>
      <c r="M1172">
        <f t="shared" si="96"/>
        <v>1981</v>
      </c>
      <c r="N1172" t="str">
        <f t="shared" si="97"/>
        <v/>
      </c>
      <c r="O1172" t="str">
        <f t="shared" si="98"/>
        <v/>
      </c>
      <c r="P1172" t="str">
        <f t="shared" si="99"/>
        <v>3_1981</v>
      </c>
    </row>
    <row r="1173" spans="1:16">
      <c r="A1173" s="35">
        <v>29661</v>
      </c>
      <c r="H1173" s="54">
        <v>386.64</v>
      </c>
      <c r="I1173" s="54">
        <v>389.13099999999997</v>
      </c>
      <c r="J1173" s="37"/>
      <c r="K1173" s="37"/>
      <c r="L1173">
        <f t="shared" si="95"/>
        <v>3</v>
      </c>
      <c r="M1173">
        <f t="shared" si="96"/>
        <v>1981</v>
      </c>
      <c r="N1173">
        <f t="shared" si="97"/>
        <v>387.88549999999998</v>
      </c>
      <c r="O1173" t="str">
        <f t="shared" si="98"/>
        <v/>
      </c>
      <c r="P1173" t="str">
        <f t="shared" si="99"/>
        <v>3_1981</v>
      </c>
    </row>
    <row r="1174" spans="1:16">
      <c r="A1174" s="35">
        <v>29662</v>
      </c>
      <c r="H1174" s="56">
        <v>388.03800000000001</v>
      </c>
      <c r="I1174" s="56">
        <v>389.95499999999998</v>
      </c>
      <c r="J1174" s="37"/>
      <c r="K1174" s="37"/>
      <c r="L1174">
        <f t="shared" si="95"/>
        <v>3</v>
      </c>
      <c r="M1174">
        <f t="shared" si="96"/>
        <v>1981</v>
      </c>
      <c r="N1174">
        <f t="shared" si="97"/>
        <v>388.99649999999997</v>
      </c>
      <c r="O1174" t="str">
        <f t="shared" si="98"/>
        <v/>
      </c>
      <c r="P1174" t="str">
        <f t="shared" si="99"/>
        <v>3_1981</v>
      </c>
    </row>
    <row r="1175" spans="1:16">
      <c r="A1175" s="35">
        <v>29663</v>
      </c>
      <c r="H1175" s="56">
        <v>388.745</v>
      </c>
      <c r="I1175" s="56">
        <v>390.80399999999997</v>
      </c>
      <c r="J1175" s="37"/>
      <c r="K1175" s="37"/>
      <c r="L1175">
        <f t="shared" si="95"/>
        <v>3</v>
      </c>
      <c r="M1175">
        <f t="shared" si="96"/>
        <v>1981</v>
      </c>
      <c r="N1175">
        <f t="shared" si="97"/>
        <v>389.77449999999999</v>
      </c>
      <c r="O1175" t="str">
        <f t="shared" si="98"/>
        <v/>
      </c>
      <c r="P1175" t="str">
        <f t="shared" si="99"/>
        <v>3_1981</v>
      </c>
    </row>
    <row r="1176" spans="1:16">
      <c r="A1176" s="35">
        <v>29664</v>
      </c>
      <c r="H1176" s="56">
        <v>389.80399999999997</v>
      </c>
      <c r="I1176" s="56">
        <v>391.90899999999999</v>
      </c>
      <c r="J1176" s="37"/>
      <c r="K1176" s="37"/>
      <c r="L1176">
        <f t="shared" si="95"/>
        <v>3</v>
      </c>
      <c r="M1176">
        <f t="shared" si="96"/>
        <v>1981</v>
      </c>
      <c r="N1176">
        <f t="shared" si="97"/>
        <v>390.85649999999998</v>
      </c>
      <c r="O1176" t="str">
        <f t="shared" si="98"/>
        <v/>
      </c>
      <c r="P1176" t="str">
        <f t="shared" si="99"/>
        <v>3_1981</v>
      </c>
    </row>
    <row r="1177" spans="1:16">
      <c r="A1177" s="35">
        <v>29665</v>
      </c>
      <c r="H1177" s="56">
        <v>390.81299999999999</v>
      </c>
      <c r="I1177" s="56">
        <v>392.79300000000001</v>
      </c>
      <c r="J1177" s="37"/>
      <c r="K1177" s="37"/>
      <c r="L1177">
        <f t="shared" si="95"/>
        <v>3</v>
      </c>
      <c r="M1177">
        <f t="shared" si="96"/>
        <v>1981</v>
      </c>
      <c r="N1177">
        <f t="shared" si="97"/>
        <v>391.803</v>
      </c>
      <c r="O1177" t="str">
        <f t="shared" si="98"/>
        <v/>
      </c>
      <c r="P1177" t="str">
        <f t="shared" si="99"/>
        <v>3_1981</v>
      </c>
    </row>
    <row r="1178" spans="1:16">
      <c r="A1178" s="35">
        <v>29666</v>
      </c>
      <c r="H1178" s="56"/>
      <c r="I1178" s="56"/>
      <c r="J1178" s="37"/>
      <c r="K1178" s="37"/>
      <c r="L1178">
        <f t="shared" si="95"/>
        <v>3</v>
      </c>
      <c r="M1178">
        <f t="shared" si="96"/>
        <v>1981</v>
      </c>
      <c r="N1178" t="str">
        <f t="shared" si="97"/>
        <v/>
      </c>
      <c r="O1178" t="str">
        <f t="shared" si="98"/>
        <v/>
      </c>
      <c r="P1178" t="str">
        <f t="shared" si="99"/>
        <v>3_1981</v>
      </c>
    </row>
    <row r="1179" spans="1:16">
      <c r="A1179" s="35">
        <v>29667</v>
      </c>
      <c r="H1179" s="54"/>
      <c r="I1179" s="54"/>
      <c r="J1179" s="37"/>
      <c r="K1179" s="37"/>
      <c r="L1179">
        <f t="shared" si="95"/>
        <v>3</v>
      </c>
      <c r="M1179">
        <f t="shared" si="96"/>
        <v>1981</v>
      </c>
      <c r="N1179" t="str">
        <f t="shared" si="97"/>
        <v/>
      </c>
      <c r="O1179" t="str">
        <f t="shared" si="98"/>
        <v/>
      </c>
      <c r="P1179" t="str">
        <f t="shared" si="99"/>
        <v>3_1981</v>
      </c>
    </row>
    <row r="1180" spans="1:16">
      <c r="A1180" s="35">
        <v>29668</v>
      </c>
      <c r="H1180" s="54">
        <v>392.73700000000002</v>
      </c>
      <c r="I1180" s="54">
        <v>394.803</v>
      </c>
      <c r="J1180" s="37"/>
      <c r="K1180" s="37"/>
      <c r="L1180">
        <f t="shared" si="95"/>
        <v>3</v>
      </c>
      <c r="M1180">
        <f t="shared" si="96"/>
        <v>1981</v>
      </c>
      <c r="N1180">
        <f t="shared" si="97"/>
        <v>393.77</v>
      </c>
      <c r="O1180" t="str">
        <f t="shared" si="98"/>
        <v/>
      </c>
      <c r="P1180" t="str">
        <f t="shared" si="99"/>
        <v>3_1981</v>
      </c>
    </row>
    <row r="1181" spans="1:16">
      <c r="A1181" s="35">
        <v>29669</v>
      </c>
      <c r="H1181" s="56">
        <v>393.53</v>
      </c>
      <c r="I1181" s="56">
        <v>395.44600000000003</v>
      </c>
      <c r="J1181" s="37"/>
      <c r="K1181" s="37"/>
      <c r="L1181">
        <f t="shared" si="95"/>
        <v>3</v>
      </c>
      <c r="M1181">
        <f t="shared" si="96"/>
        <v>1981</v>
      </c>
      <c r="N1181">
        <f t="shared" si="97"/>
        <v>394.488</v>
      </c>
      <c r="O1181" t="str">
        <f t="shared" si="98"/>
        <v/>
      </c>
      <c r="P1181" t="str">
        <f t="shared" si="99"/>
        <v>3_1981</v>
      </c>
    </row>
    <row r="1182" spans="1:16">
      <c r="A1182" s="35">
        <v>29670</v>
      </c>
      <c r="H1182" s="56">
        <v>393.93799999999999</v>
      </c>
      <c r="I1182" s="56">
        <v>395.91500000000002</v>
      </c>
      <c r="J1182" s="37"/>
      <c r="K1182" s="37"/>
      <c r="L1182">
        <f t="shared" si="95"/>
        <v>3</v>
      </c>
      <c r="M1182">
        <f t="shared" si="96"/>
        <v>1981</v>
      </c>
      <c r="N1182">
        <f t="shared" si="97"/>
        <v>394.92650000000003</v>
      </c>
      <c r="O1182" t="str">
        <f t="shared" si="98"/>
        <v/>
      </c>
      <c r="P1182" t="str">
        <f t="shared" si="99"/>
        <v>3_1981</v>
      </c>
    </row>
    <row r="1183" spans="1:16">
      <c r="A1183" s="35">
        <v>29671</v>
      </c>
      <c r="H1183" s="56">
        <v>394.476</v>
      </c>
      <c r="I1183" s="56">
        <v>396.54300000000001</v>
      </c>
      <c r="J1183" s="37"/>
      <c r="K1183" s="37"/>
      <c r="L1183">
        <f t="shared" si="95"/>
        <v>3</v>
      </c>
      <c r="M1183">
        <f t="shared" si="96"/>
        <v>1981</v>
      </c>
      <c r="N1183">
        <f t="shared" si="97"/>
        <v>395.5095</v>
      </c>
      <c r="O1183" t="str">
        <f t="shared" si="98"/>
        <v/>
      </c>
      <c r="P1183" t="str">
        <f t="shared" si="99"/>
        <v>3_1981</v>
      </c>
    </row>
    <row r="1184" spans="1:16">
      <c r="A1184" s="35">
        <v>29672</v>
      </c>
      <c r="H1184" s="56">
        <v>394.87599999999998</v>
      </c>
      <c r="I1184" s="56">
        <v>396.97800000000001</v>
      </c>
      <c r="J1184" s="37"/>
      <c r="K1184" s="37"/>
      <c r="L1184">
        <f t="shared" si="95"/>
        <v>3</v>
      </c>
      <c r="M1184">
        <f t="shared" si="96"/>
        <v>1981</v>
      </c>
      <c r="N1184">
        <f t="shared" si="97"/>
        <v>395.92700000000002</v>
      </c>
      <c r="O1184" t="str">
        <f t="shared" si="98"/>
        <v/>
      </c>
      <c r="P1184" t="str">
        <f t="shared" si="99"/>
        <v>3_1981</v>
      </c>
    </row>
    <row r="1185" spans="1:16">
      <c r="A1185" s="35">
        <v>29673</v>
      </c>
      <c r="H1185" s="56"/>
      <c r="I1185" s="56"/>
      <c r="J1185" s="37"/>
      <c r="K1185" s="37"/>
      <c r="L1185">
        <f t="shared" si="95"/>
        <v>3</v>
      </c>
      <c r="M1185">
        <f t="shared" si="96"/>
        <v>1981</v>
      </c>
      <c r="N1185" t="str">
        <f t="shared" si="97"/>
        <v/>
      </c>
      <c r="O1185" t="str">
        <f t="shared" si="98"/>
        <v/>
      </c>
      <c r="P1185" t="str">
        <f t="shared" si="99"/>
        <v>3_1981</v>
      </c>
    </row>
    <row r="1186" spans="1:16">
      <c r="A1186" s="35">
        <v>29674</v>
      </c>
      <c r="H1186" s="54"/>
      <c r="I1186" s="54"/>
      <c r="J1186" s="37"/>
      <c r="K1186" s="37"/>
      <c r="L1186">
        <f t="shared" si="95"/>
        <v>3</v>
      </c>
      <c r="M1186">
        <f t="shared" si="96"/>
        <v>1981</v>
      </c>
      <c r="N1186" t="str">
        <f t="shared" si="97"/>
        <v/>
      </c>
      <c r="O1186" t="str">
        <f t="shared" si="98"/>
        <v/>
      </c>
      <c r="P1186" t="str">
        <f t="shared" si="99"/>
        <v>3_1981</v>
      </c>
    </row>
    <row r="1187" spans="1:16">
      <c r="A1187" s="35">
        <v>29675</v>
      </c>
      <c r="H1187" s="54">
        <v>396.06099999999998</v>
      </c>
      <c r="I1187" s="54">
        <v>398.08600000000001</v>
      </c>
      <c r="J1187" s="37"/>
      <c r="K1187" s="37"/>
      <c r="L1187">
        <f t="shared" si="95"/>
        <v>3</v>
      </c>
      <c r="M1187">
        <f t="shared" si="96"/>
        <v>1981</v>
      </c>
      <c r="N1187">
        <f t="shared" si="97"/>
        <v>397.07349999999997</v>
      </c>
      <c r="O1187" t="str">
        <f t="shared" si="98"/>
        <v/>
      </c>
      <c r="P1187" t="str">
        <f t="shared" si="99"/>
        <v>3_1981</v>
      </c>
    </row>
    <row r="1188" spans="1:16">
      <c r="A1188" s="35">
        <v>29676</v>
      </c>
      <c r="H1188" s="56">
        <v>396.56</v>
      </c>
      <c r="I1188" s="56">
        <v>398.63499999999999</v>
      </c>
      <c r="J1188" s="37"/>
      <c r="K1188" s="37"/>
      <c r="L1188">
        <f t="shared" si="95"/>
        <v>3</v>
      </c>
      <c r="M1188">
        <f t="shared" si="96"/>
        <v>1981</v>
      </c>
      <c r="N1188">
        <f t="shared" si="97"/>
        <v>397.59749999999997</v>
      </c>
      <c r="O1188" t="str">
        <f t="shared" si="98"/>
        <v/>
      </c>
      <c r="P1188" t="str">
        <f t="shared" si="99"/>
        <v>3_1981</v>
      </c>
    </row>
    <row r="1189" spans="1:16">
      <c r="A1189" s="35">
        <v>29677</v>
      </c>
      <c r="H1189" s="43">
        <v>396.983</v>
      </c>
      <c r="I1189" s="43">
        <v>399.00400000000002</v>
      </c>
      <c r="J1189" s="37"/>
      <c r="K1189" s="37"/>
      <c r="L1189">
        <f t="shared" si="95"/>
        <v>4</v>
      </c>
      <c r="M1189">
        <f t="shared" si="96"/>
        <v>1981</v>
      </c>
      <c r="N1189">
        <f t="shared" si="97"/>
        <v>397.99350000000004</v>
      </c>
      <c r="O1189" t="str">
        <f t="shared" si="98"/>
        <v/>
      </c>
      <c r="P1189" t="str">
        <f t="shared" si="99"/>
        <v>4_1981</v>
      </c>
    </row>
    <row r="1190" spans="1:16">
      <c r="A1190" s="35">
        <v>29678</v>
      </c>
      <c r="H1190" s="43">
        <v>397.35899999999998</v>
      </c>
      <c r="I1190" s="43">
        <v>399.38799999999998</v>
      </c>
      <c r="J1190" s="37"/>
      <c r="K1190" s="37"/>
      <c r="L1190">
        <f t="shared" si="95"/>
        <v>4</v>
      </c>
      <c r="M1190">
        <f t="shared" si="96"/>
        <v>1981</v>
      </c>
      <c r="N1190">
        <f t="shared" si="97"/>
        <v>398.37349999999998</v>
      </c>
      <c r="O1190" t="str">
        <f t="shared" si="98"/>
        <v/>
      </c>
      <c r="P1190" t="str">
        <f t="shared" si="99"/>
        <v>4_1981</v>
      </c>
    </row>
    <row r="1191" spans="1:16">
      <c r="A1191" s="35">
        <v>29679</v>
      </c>
      <c r="H1191" s="43">
        <v>397.72899999999998</v>
      </c>
      <c r="I1191" s="43">
        <v>399.73500000000001</v>
      </c>
      <c r="J1191" s="37"/>
      <c r="K1191" s="37"/>
      <c r="L1191">
        <f t="shared" si="95"/>
        <v>4</v>
      </c>
      <c r="M1191">
        <f t="shared" si="96"/>
        <v>1981</v>
      </c>
      <c r="N1191">
        <f t="shared" si="97"/>
        <v>398.73199999999997</v>
      </c>
      <c r="O1191" t="str">
        <f t="shared" si="98"/>
        <v/>
      </c>
      <c r="P1191" t="str">
        <f t="shared" si="99"/>
        <v>4_1981</v>
      </c>
    </row>
    <row r="1192" spans="1:16">
      <c r="A1192" s="35">
        <v>29680</v>
      </c>
      <c r="H1192" s="44"/>
      <c r="I1192" s="44"/>
      <c r="J1192" s="37"/>
      <c r="K1192" s="37"/>
      <c r="L1192">
        <f t="shared" si="95"/>
        <v>4</v>
      </c>
      <c r="M1192">
        <f t="shared" si="96"/>
        <v>1981</v>
      </c>
      <c r="N1192" t="str">
        <f t="shared" si="97"/>
        <v/>
      </c>
      <c r="O1192" t="str">
        <f t="shared" si="98"/>
        <v/>
      </c>
      <c r="P1192" t="str">
        <f t="shared" si="99"/>
        <v>4_1981</v>
      </c>
    </row>
    <row r="1193" spans="1:16">
      <c r="A1193" s="35">
        <v>29681</v>
      </c>
      <c r="H1193" s="44"/>
      <c r="I1193" s="44"/>
      <c r="J1193" s="37"/>
      <c r="K1193" s="37"/>
      <c r="L1193">
        <f t="shared" si="95"/>
        <v>4</v>
      </c>
      <c r="M1193">
        <f t="shared" si="96"/>
        <v>1981</v>
      </c>
      <c r="N1193" t="str">
        <f t="shared" si="97"/>
        <v/>
      </c>
      <c r="O1193" t="str">
        <f t="shared" si="98"/>
        <v/>
      </c>
      <c r="P1193" t="str">
        <f t="shared" si="99"/>
        <v>4_1981</v>
      </c>
    </row>
    <row r="1194" spans="1:16">
      <c r="A1194" s="35">
        <v>29682</v>
      </c>
      <c r="H1194" s="44">
        <v>398.05399999999997</v>
      </c>
      <c r="I1194" s="44">
        <v>400.08699999999999</v>
      </c>
      <c r="J1194" s="37"/>
      <c r="K1194" s="37"/>
      <c r="L1194">
        <f t="shared" si="95"/>
        <v>4</v>
      </c>
      <c r="M1194">
        <f t="shared" si="96"/>
        <v>1981</v>
      </c>
      <c r="N1194">
        <f t="shared" si="97"/>
        <v>399.07049999999998</v>
      </c>
      <c r="O1194" t="str">
        <f t="shared" si="98"/>
        <v/>
      </c>
      <c r="P1194" t="str">
        <f t="shared" si="99"/>
        <v>4_1981</v>
      </c>
    </row>
    <row r="1195" spans="1:16">
      <c r="A1195" s="35">
        <v>29683</v>
      </c>
      <c r="H1195" s="44">
        <v>398.42500000000001</v>
      </c>
      <c r="I1195" s="44">
        <v>400.411</v>
      </c>
      <c r="J1195" s="37"/>
      <c r="K1195" s="37"/>
      <c r="L1195">
        <f t="shared" si="95"/>
        <v>4</v>
      </c>
      <c r="M1195">
        <f t="shared" si="96"/>
        <v>1981</v>
      </c>
      <c r="N1195">
        <f t="shared" si="97"/>
        <v>399.41800000000001</v>
      </c>
      <c r="O1195" t="str">
        <f t="shared" si="98"/>
        <v/>
      </c>
      <c r="P1195" t="str">
        <f t="shared" si="99"/>
        <v>4_1981</v>
      </c>
    </row>
    <row r="1196" spans="1:16">
      <c r="A1196" s="35">
        <v>29684</v>
      </c>
      <c r="H1196" s="43">
        <v>398.76</v>
      </c>
      <c r="I1196" s="43">
        <v>400.76499999999999</v>
      </c>
      <c r="J1196" s="37"/>
      <c r="K1196" s="37"/>
      <c r="L1196">
        <f t="shared" si="95"/>
        <v>4</v>
      </c>
      <c r="M1196">
        <f t="shared" si="96"/>
        <v>1981</v>
      </c>
      <c r="N1196">
        <f t="shared" si="97"/>
        <v>399.76249999999999</v>
      </c>
      <c r="O1196" t="str">
        <f t="shared" si="98"/>
        <v/>
      </c>
      <c r="P1196" t="str">
        <f t="shared" si="99"/>
        <v>4_1981</v>
      </c>
    </row>
    <row r="1197" spans="1:16">
      <c r="A1197" s="35">
        <v>29685</v>
      </c>
      <c r="H1197" s="43">
        <v>399.108</v>
      </c>
      <c r="I1197" s="43">
        <v>401.13900000000001</v>
      </c>
      <c r="J1197" s="37"/>
      <c r="K1197" s="37"/>
      <c r="L1197">
        <f t="shared" si="95"/>
        <v>4</v>
      </c>
      <c r="M1197">
        <f t="shared" si="96"/>
        <v>1981</v>
      </c>
      <c r="N1197">
        <f t="shared" si="97"/>
        <v>400.12350000000004</v>
      </c>
      <c r="O1197" t="str">
        <f t="shared" si="98"/>
        <v/>
      </c>
      <c r="P1197" t="str">
        <f t="shared" si="99"/>
        <v>4_1981</v>
      </c>
    </row>
    <row r="1198" spans="1:16">
      <c r="A1198" s="35">
        <v>29686</v>
      </c>
      <c r="H1198" s="43">
        <v>399.44400000000002</v>
      </c>
      <c r="I1198" s="43">
        <v>401.44900000000001</v>
      </c>
      <c r="J1198" s="37"/>
      <c r="K1198" s="37"/>
      <c r="L1198">
        <f t="shared" si="95"/>
        <v>4</v>
      </c>
      <c r="M1198">
        <f t="shared" si="96"/>
        <v>1981</v>
      </c>
      <c r="N1198">
        <f t="shared" si="97"/>
        <v>400.44650000000001</v>
      </c>
      <c r="O1198" t="str">
        <f t="shared" si="98"/>
        <v/>
      </c>
      <c r="P1198" t="str">
        <f t="shared" si="99"/>
        <v>4_1981</v>
      </c>
    </row>
    <row r="1199" spans="1:16">
      <c r="A1199" s="35">
        <v>29687</v>
      </c>
      <c r="H1199" s="43"/>
      <c r="I1199" s="43"/>
      <c r="J1199" s="37"/>
      <c r="K1199" s="37"/>
      <c r="L1199">
        <f t="shared" si="95"/>
        <v>4</v>
      </c>
      <c r="M1199">
        <f t="shared" si="96"/>
        <v>1981</v>
      </c>
      <c r="N1199" t="str">
        <f t="shared" si="97"/>
        <v/>
      </c>
      <c r="O1199" t="str">
        <f t="shared" si="98"/>
        <v/>
      </c>
      <c r="P1199" t="str">
        <f t="shared" si="99"/>
        <v>4_1981</v>
      </c>
    </row>
    <row r="1200" spans="1:16">
      <c r="A1200" s="35">
        <v>29688</v>
      </c>
      <c r="H1200" s="44"/>
      <c r="I1200" s="44"/>
      <c r="J1200" s="37"/>
      <c r="K1200" s="37"/>
      <c r="L1200">
        <f t="shared" si="95"/>
        <v>4</v>
      </c>
      <c r="M1200">
        <f t="shared" si="96"/>
        <v>1981</v>
      </c>
      <c r="N1200" t="str">
        <f t="shared" si="97"/>
        <v/>
      </c>
      <c r="O1200" t="str">
        <f t="shared" si="98"/>
        <v/>
      </c>
      <c r="P1200" t="str">
        <f t="shared" si="99"/>
        <v>4_1981</v>
      </c>
    </row>
    <row r="1201" spans="1:16">
      <c r="A1201" s="35">
        <v>29689</v>
      </c>
      <c r="H1201" s="44">
        <v>399.73599999999999</v>
      </c>
      <c r="I1201" s="44">
        <v>401.77699999999999</v>
      </c>
      <c r="J1201" s="37"/>
      <c r="K1201" s="37"/>
      <c r="L1201">
        <f t="shared" si="95"/>
        <v>4</v>
      </c>
      <c r="M1201">
        <f t="shared" si="96"/>
        <v>1981</v>
      </c>
      <c r="N1201">
        <f t="shared" si="97"/>
        <v>400.75649999999996</v>
      </c>
      <c r="O1201" t="str">
        <f t="shared" si="98"/>
        <v/>
      </c>
      <c r="P1201" t="str">
        <f t="shared" si="99"/>
        <v>4_1981</v>
      </c>
    </row>
    <row r="1202" spans="1:16">
      <c r="A1202" s="35">
        <v>29690</v>
      </c>
      <c r="H1202" s="43">
        <v>400.10599999999999</v>
      </c>
      <c r="I1202" s="43">
        <v>402.10199999999998</v>
      </c>
      <c r="J1202" s="37"/>
      <c r="K1202" s="37"/>
      <c r="L1202">
        <f t="shared" si="95"/>
        <v>4</v>
      </c>
      <c r="M1202">
        <f t="shared" si="96"/>
        <v>1981</v>
      </c>
      <c r="N1202">
        <f t="shared" si="97"/>
        <v>401.10399999999998</v>
      </c>
      <c r="O1202" t="str">
        <f t="shared" si="98"/>
        <v/>
      </c>
      <c r="P1202" t="str">
        <f t="shared" si="99"/>
        <v>4_1981</v>
      </c>
    </row>
    <row r="1203" spans="1:16">
      <c r="A1203" s="35">
        <v>29691</v>
      </c>
      <c r="H1203" s="43">
        <v>400.351</v>
      </c>
      <c r="I1203" s="43">
        <v>402.36399999999998</v>
      </c>
      <c r="J1203" s="37"/>
      <c r="K1203" s="37"/>
      <c r="L1203">
        <f t="shared" si="95"/>
        <v>4</v>
      </c>
      <c r="M1203">
        <f t="shared" si="96"/>
        <v>1981</v>
      </c>
      <c r="N1203">
        <f t="shared" si="97"/>
        <v>401.35749999999996</v>
      </c>
      <c r="O1203" t="str">
        <f t="shared" si="98"/>
        <v/>
      </c>
      <c r="P1203" t="str">
        <f t="shared" si="99"/>
        <v>4_1981</v>
      </c>
    </row>
    <row r="1204" spans="1:16">
      <c r="A1204" s="35">
        <v>29692</v>
      </c>
      <c r="H1204" s="43">
        <v>400.56700000000001</v>
      </c>
      <c r="I1204" s="43">
        <v>402.72</v>
      </c>
      <c r="J1204" s="37"/>
      <c r="K1204" s="37"/>
      <c r="L1204">
        <f t="shared" si="95"/>
        <v>4</v>
      </c>
      <c r="M1204">
        <f t="shared" si="96"/>
        <v>1981</v>
      </c>
      <c r="N1204">
        <f t="shared" si="97"/>
        <v>401.64350000000002</v>
      </c>
      <c r="O1204" t="str">
        <f t="shared" si="98"/>
        <v/>
      </c>
      <c r="P1204" t="str">
        <f t="shared" si="99"/>
        <v>4_1981</v>
      </c>
    </row>
    <row r="1205" spans="1:16">
      <c r="A1205" s="35">
        <v>29693</v>
      </c>
      <c r="H1205" s="43"/>
      <c r="I1205" s="43"/>
      <c r="J1205" s="37"/>
      <c r="K1205" s="37"/>
      <c r="L1205">
        <f t="shared" si="95"/>
        <v>4</v>
      </c>
      <c r="M1205">
        <f t="shared" si="96"/>
        <v>1981</v>
      </c>
      <c r="N1205" t="str">
        <f t="shared" si="97"/>
        <v/>
      </c>
      <c r="O1205" t="str">
        <f t="shared" si="98"/>
        <v/>
      </c>
      <c r="P1205" t="str">
        <f t="shared" si="99"/>
        <v>4_1981</v>
      </c>
    </row>
    <row r="1206" spans="1:16">
      <c r="A1206" s="35">
        <v>29694</v>
      </c>
      <c r="H1206" s="43"/>
      <c r="I1206" s="43"/>
      <c r="J1206" s="37"/>
      <c r="K1206" s="37"/>
      <c r="L1206">
        <f t="shared" si="95"/>
        <v>4</v>
      </c>
      <c r="M1206">
        <f t="shared" si="96"/>
        <v>1981</v>
      </c>
      <c r="N1206" t="str">
        <f t="shared" si="97"/>
        <v/>
      </c>
      <c r="O1206" t="str">
        <f t="shared" si="98"/>
        <v/>
      </c>
      <c r="P1206" t="str">
        <f t="shared" si="99"/>
        <v>4_1981</v>
      </c>
    </row>
    <row r="1207" spans="1:16">
      <c r="A1207" s="35">
        <v>29695</v>
      </c>
      <c r="H1207" s="44"/>
      <c r="I1207" s="44"/>
      <c r="J1207" s="37"/>
      <c r="K1207" s="37"/>
      <c r="L1207">
        <f t="shared" si="95"/>
        <v>4</v>
      </c>
      <c r="M1207">
        <f t="shared" si="96"/>
        <v>1981</v>
      </c>
      <c r="N1207" t="str">
        <f t="shared" si="97"/>
        <v/>
      </c>
      <c r="O1207" t="str">
        <f t="shared" si="98"/>
        <v/>
      </c>
      <c r="P1207" t="str">
        <f t="shared" si="99"/>
        <v>4_1981</v>
      </c>
    </row>
    <row r="1208" spans="1:16">
      <c r="A1208" s="35">
        <v>29696</v>
      </c>
      <c r="H1208" s="44">
        <v>401.149</v>
      </c>
      <c r="I1208" s="44">
        <v>403.35300000000001</v>
      </c>
      <c r="J1208" s="37"/>
      <c r="K1208" s="37"/>
      <c r="L1208">
        <f t="shared" si="95"/>
        <v>4</v>
      </c>
      <c r="M1208">
        <f t="shared" si="96"/>
        <v>1981</v>
      </c>
      <c r="N1208">
        <f t="shared" si="97"/>
        <v>402.25099999999998</v>
      </c>
      <c r="O1208" t="str">
        <f t="shared" si="98"/>
        <v/>
      </c>
      <c r="P1208" t="str">
        <f t="shared" si="99"/>
        <v>4_1981</v>
      </c>
    </row>
    <row r="1209" spans="1:16">
      <c r="A1209" s="35">
        <v>29697</v>
      </c>
      <c r="H1209" s="43">
        <v>401.59100000000001</v>
      </c>
      <c r="I1209" s="43">
        <v>403.67899999999997</v>
      </c>
      <c r="J1209" s="37"/>
      <c r="K1209" s="37"/>
      <c r="L1209">
        <f t="shared" si="95"/>
        <v>4</v>
      </c>
      <c r="M1209">
        <f t="shared" si="96"/>
        <v>1981</v>
      </c>
      <c r="N1209">
        <f t="shared" si="97"/>
        <v>402.63499999999999</v>
      </c>
      <c r="O1209" t="str">
        <f t="shared" si="98"/>
        <v/>
      </c>
      <c r="P1209" t="str">
        <f t="shared" si="99"/>
        <v>4_1981</v>
      </c>
    </row>
    <row r="1210" spans="1:16">
      <c r="A1210" s="35">
        <v>29698</v>
      </c>
      <c r="H1210" s="43">
        <v>402.024</v>
      </c>
      <c r="I1210" s="43">
        <v>404.04599999999999</v>
      </c>
      <c r="J1210" s="37"/>
      <c r="K1210" s="37"/>
      <c r="L1210">
        <f t="shared" si="95"/>
        <v>4</v>
      </c>
      <c r="M1210">
        <f t="shared" si="96"/>
        <v>1981</v>
      </c>
      <c r="N1210">
        <f t="shared" si="97"/>
        <v>403.03499999999997</v>
      </c>
      <c r="O1210" t="str">
        <f t="shared" si="98"/>
        <v/>
      </c>
      <c r="P1210" t="str">
        <f t="shared" si="99"/>
        <v>4_1981</v>
      </c>
    </row>
    <row r="1211" spans="1:16">
      <c r="A1211" s="35">
        <v>29699</v>
      </c>
      <c r="H1211" s="43">
        <v>402.35599999999999</v>
      </c>
      <c r="I1211" s="43">
        <v>404.38400000000001</v>
      </c>
      <c r="J1211" s="37"/>
      <c r="K1211" s="37"/>
      <c r="L1211">
        <f t="shared" si="95"/>
        <v>4</v>
      </c>
      <c r="M1211">
        <f t="shared" si="96"/>
        <v>1981</v>
      </c>
      <c r="N1211">
        <f t="shared" si="97"/>
        <v>403.37</v>
      </c>
      <c r="O1211" t="str">
        <f t="shared" si="98"/>
        <v/>
      </c>
      <c r="P1211" t="str">
        <f t="shared" si="99"/>
        <v>4_1981</v>
      </c>
    </row>
    <row r="1212" spans="1:16">
      <c r="A1212" s="35">
        <v>29700</v>
      </c>
      <c r="H1212" s="43">
        <v>402.56299999999999</v>
      </c>
      <c r="I1212" s="43">
        <v>404.69099999999997</v>
      </c>
      <c r="J1212" s="37"/>
      <c r="K1212" s="37"/>
      <c r="L1212">
        <f t="shared" si="95"/>
        <v>4</v>
      </c>
      <c r="M1212">
        <f t="shared" si="96"/>
        <v>1981</v>
      </c>
      <c r="N1212">
        <f t="shared" si="97"/>
        <v>403.62699999999995</v>
      </c>
      <c r="O1212" t="str">
        <f t="shared" si="98"/>
        <v/>
      </c>
      <c r="P1212" t="str">
        <f t="shared" si="99"/>
        <v>4_1981</v>
      </c>
    </row>
    <row r="1213" spans="1:16">
      <c r="A1213" s="35">
        <v>29701</v>
      </c>
      <c r="H1213" s="43"/>
      <c r="I1213" s="43"/>
      <c r="J1213" s="37"/>
      <c r="K1213" s="37"/>
      <c r="L1213">
        <f t="shared" si="95"/>
        <v>4</v>
      </c>
      <c r="M1213">
        <f t="shared" si="96"/>
        <v>1981</v>
      </c>
      <c r="N1213" t="str">
        <f t="shared" si="97"/>
        <v/>
      </c>
      <c r="O1213" t="str">
        <f t="shared" si="98"/>
        <v/>
      </c>
      <c r="P1213" t="str">
        <f t="shared" si="99"/>
        <v>4_1981</v>
      </c>
    </row>
    <row r="1214" spans="1:16">
      <c r="A1214" s="35">
        <v>29702</v>
      </c>
      <c r="H1214" s="44"/>
      <c r="I1214" s="44"/>
      <c r="J1214" s="37"/>
      <c r="K1214" s="37"/>
      <c r="L1214">
        <f t="shared" si="95"/>
        <v>4</v>
      </c>
      <c r="M1214">
        <f t="shared" si="96"/>
        <v>1981</v>
      </c>
      <c r="N1214" t="str">
        <f t="shared" si="97"/>
        <v/>
      </c>
      <c r="O1214" t="str">
        <f t="shared" si="98"/>
        <v/>
      </c>
      <c r="P1214" t="str">
        <f t="shared" si="99"/>
        <v>4_1981</v>
      </c>
    </row>
    <row r="1215" spans="1:16">
      <c r="A1215" s="35">
        <v>29703</v>
      </c>
      <c r="H1215" s="44">
        <v>402.81900000000002</v>
      </c>
      <c r="I1215" s="44">
        <v>404.97</v>
      </c>
      <c r="J1215" s="37"/>
      <c r="K1215" s="37"/>
      <c r="L1215">
        <f t="shared" si="95"/>
        <v>4</v>
      </c>
      <c r="M1215">
        <f t="shared" si="96"/>
        <v>1981</v>
      </c>
      <c r="N1215">
        <f t="shared" si="97"/>
        <v>403.89449999999999</v>
      </c>
      <c r="O1215" t="str">
        <f t="shared" si="98"/>
        <v/>
      </c>
      <c r="P1215" t="str">
        <f t="shared" si="99"/>
        <v>4_1981</v>
      </c>
    </row>
    <row r="1216" spans="1:16">
      <c r="A1216" s="35">
        <v>29704</v>
      </c>
      <c r="H1216" s="43">
        <v>403.14699999999999</v>
      </c>
      <c r="I1216" s="43">
        <v>405.31299999999999</v>
      </c>
      <c r="J1216" s="37"/>
      <c r="K1216" s="37"/>
      <c r="L1216">
        <f t="shared" si="95"/>
        <v>4</v>
      </c>
      <c r="M1216">
        <f t="shared" si="96"/>
        <v>1981</v>
      </c>
      <c r="N1216">
        <f t="shared" si="97"/>
        <v>404.23</v>
      </c>
      <c r="O1216" t="str">
        <f t="shared" si="98"/>
        <v/>
      </c>
      <c r="P1216" t="str">
        <f t="shared" si="99"/>
        <v>4_1981</v>
      </c>
    </row>
    <row r="1217" spans="1:16">
      <c r="A1217" s="35">
        <v>29705</v>
      </c>
      <c r="H1217" s="43">
        <v>403.42</v>
      </c>
      <c r="I1217" s="43">
        <v>405.59300000000002</v>
      </c>
      <c r="J1217" s="37"/>
      <c r="K1217" s="37"/>
      <c r="L1217">
        <f t="shared" si="95"/>
        <v>4</v>
      </c>
      <c r="M1217">
        <f t="shared" si="96"/>
        <v>1981</v>
      </c>
      <c r="N1217">
        <f t="shared" si="97"/>
        <v>404.50650000000002</v>
      </c>
      <c r="O1217" t="str">
        <f t="shared" si="98"/>
        <v/>
      </c>
      <c r="P1217" t="str">
        <f t="shared" si="99"/>
        <v>4_1981</v>
      </c>
    </row>
    <row r="1218" spans="1:16">
      <c r="A1218" s="35">
        <v>29706</v>
      </c>
      <c r="H1218" s="43">
        <v>403.86500000000001</v>
      </c>
      <c r="I1218" s="43">
        <v>405.86099999999999</v>
      </c>
      <c r="J1218" s="37"/>
      <c r="K1218" s="37"/>
      <c r="L1218">
        <f t="shared" si="95"/>
        <v>4</v>
      </c>
      <c r="M1218">
        <f t="shared" si="96"/>
        <v>1981</v>
      </c>
      <c r="N1218">
        <f t="shared" si="97"/>
        <v>404.863</v>
      </c>
      <c r="O1218" t="str">
        <f t="shared" si="98"/>
        <v/>
      </c>
      <c r="P1218" t="str">
        <f t="shared" si="99"/>
        <v>4_1981</v>
      </c>
    </row>
    <row r="1219" spans="1:16">
      <c r="A1219" s="35">
        <v>29707</v>
      </c>
      <c r="H1219" s="44"/>
      <c r="I1219" s="44"/>
      <c r="J1219" s="37"/>
      <c r="K1219" s="37"/>
      <c r="L1219">
        <f t="shared" si="95"/>
        <v>5</v>
      </c>
      <c r="M1219">
        <f t="shared" si="96"/>
        <v>1981</v>
      </c>
      <c r="N1219" t="str">
        <f t="shared" si="97"/>
        <v/>
      </c>
      <c r="O1219" t="str">
        <f t="shared" si="98"/>
        <v/>
      </c>
      <c r="P1219" t="str">
        <f t="shared" si="99"/>
        <v>5_1981</v>
      </c>
    </row>
    <row r="1220" spans="1:16">
      <c r="A1220" s="35">
        <v>29708</v>
      </c>
      <c r="H1220" s="43"/>
      <c r="I1220" s="43"/>
      <c r="J1220" s="37"/>
      <c r="K1220" s="37"/>
      <c r="L1220">
        <f t="shared" ref="L1220:L1283" si="100">+MONTH(A1220)</f>
        <v>5</v>
      </c>
      <c r="M1220">
        <f t="shared" ref="M1220:M1283" si="101">+YEAR(A1220)</f>
        <v>1981</v>
      </c>
      <c r="N1220" t="str">
        <f t="shared" ref="N1220:N1283" si="102">+IF(H1220="","",AVERAGE(H1220:I1220))</f>
        <v/>
      </c>
      <c r="O1220" t="str">
        <f t="shared" ref="O1220:O1283" si="103">+IF(J1220="","",AVERAGE(J1220:K1220))</f>
        <v/>
      </c>
      <c r="P1220" t="str">
        <f t="shared" ref="P1220:P1283" si="104">+L1220&amp;"_"&amp;M1220</f>
        <v>5_1981</v>
      </c>
    </row>
    <row r="1221" spans="1:16">
      <c r="A1221" s="35">
        <v>29709</v>
      </c>
      <c r="H1221" s="44"/>
      <c r="I1221" s="44"/>
      <c r="J1221" s="37"/>
      <c r="K1221" s="37"/>
      <c r="L1221">
        <f t="shared" si="100"/>
        <v>5</v>
      </c>
      <c r="M1221">
        <f t="shared" si="101"/>
        <v>1981</v>
      </c>
      <c r="N1221" t="str">
        <f t="shared" si="102"/>
        <v/>
      </c>
      <c r="O1221" t="str">
        <f t="shared" si="103"/>
        <v/>
      </c>
      <c r="P1221" t="str">
        <f t="shared" si="104"/>
        <v>5_1981</v>
      </c>
    </row>
    <row r="1222" spans="1:16">
      <c r="A1222" s="35">
        <v>29710</v>
      </c>
      <c r="H1222" s="44">
        <v>404.4</v>
      </c>
      <c r="I1222" s="44">
        <v>406.39299999999997</v>
      </c>
      <c r="J1222" s="37"/>
      <c r="K1222" s="37"/>
      <c r="L1222">
        <f t="shared" si="100"/>
        <v>5</v>
      </c>
      <c r="M1222">
        <f t="shared" si="101"/>
        <v>1981</v>
      </c>
      <c r="N1222">
        <f t="shared" si="102"/>
        <v>405.39649999999995</v>
      </c>
      <c r="O1222" t="str">
        <f t="shared" si="103"/>
        <v/>
      </c>
      <c r="P1222" t="str">
        <f t="shared" si="104"/>
        <v>5_1981</v>
      </c>
    </row>
    <row r="1223" spans="1:16">
      <c r="A1223" s="35">
        <v>29711</v>
      </c>
      <c r="H1223" s="43">
        <v>404.8</v>
      </c>
      <c r="I1223" s="43">
        <v>406.834</v>
      </c>
      <c r="J1223" s="37"/>
      <c r="K1223" s="37"/>
      <c r="L1223">
        <f t="shared" si="100"/>
        <v>5</v>
      </c>
      <c r="M1223">
        <f t="shared" si="101"/>
        <v>1981</v>
      </c>
      <c r="N1223">
        <f t="shared" si="102"/>
        <v>405.81700000000001</v>
      </c>
      <c r="O1223" t="str">
        <f t="shared" si="103"/>
        <v/>
      </c>
      <c r="P1223" t="str">
        <f t="shared" si="104"/>
        <v>5_1981</v>
      </c>
    </row>
    <row r="1224" spans="1:16">
      <c r="A1224" s="35">
        <v>29712</v>
      </c>
      <c r="H1224" s="43">
        <v>405.03199999999998</v>
      </c>
      <c r="I1224" s="43">
        <v>407.10199999999998</v>
      </c>
      <c r="J1224" s="37"/>
      <c r="K1224" s="37"/>
      <c r="L1224">
        <f t="shared" si="100"/>
        <v>5</v>
      </c>
      <c r="M1224">
        <f t="shared" si="101"/>
        <v>1981</v>
      </c>
      <c r="N1224">
        <f t="shared" si="102"/>
        <v>406.06700000000001</v>
      </c>
      <c r="O1224" t="str">
        <f t="shared" si="103"/>
        <v/>
      </c>
      <c r="P1224" t="str">
        <f t="shared" si="104"/>
        <v>5_1981</v>
      </c>
    </row>
    <row r="1225" spans="1:16">
      <c r="A1225" s="35">
        <v>29713</v>
      </c>
      <c r="H1225" s="43">
        <v>405.43299999999999</v>
      </c>
      <c r="I1225" s="43">
        <v>407.47</v>
      </c>
      <c r="J1225" s="37"/>
      <c r="K1225" s="37"/>
      <c r="L1225">
        <f t="shared" si="100"/>
        <v>5</v>
      </c>
      <c r="M1225">
        <f t="shared" si="101"/>
        <v>1981</v>
      </c>
      <c r="N1225">
        <f t="shared" si="102"/>
        <v>406.45150000000001</v>
      </c>
      <c r="O1225" t="str">
        <f t="shared" si="103"/>
        <v/>
      </c>
      <c r="P1225" t="str">
        <f t="shared" si="104"/>
        <v>5_1981</v>
      </c>
    </row>
    <row r="1226" spans="1:16">
      <c r="A1226" s="35">
        <v>29714</v>
      </c>
      <c r="H1226" s="43">
        <v>405.74700000000001</v>
      </c>
      <c r="I1226" s="43">
        <v>407.79399999999998</v>
      </c>
      <c r="J1226" s="37"/>
      <c r="K1226" s="37"/>
      <c r="L1226">
        <f t="shared" si="100"/>
        <v>5</v>
      </c>
      <c r="M1226">
        <f t="shared" si="101"/>
        <v>1981</v>
      </c>
      <c r="N1226">
        <f t="shared" si="102"/>
        <v>406.77049999999997</v>
      </c>
      <c r="O1226" t="str">
        <f t="shared" si="103"/>
        <v/>
      </c>
      <c r="P1226" t="str">
        <f t="shared" si="104"/>
        <v>5_1981</v>
      </c>
    </row>
    <row r="1227" spans="1:16">
      <c r="A1227" s="35">
        <v>29715</v>
      </c>
      <c r="H1227" s="43"/>
      <c r="I1227" s="43"/>
      <c r="J1227" s="37"/>
      <c r="K1227" s="37"/>
      <c r="L1227">
        <f t="shared" si="100"/>
        <v>5</v>
      </c>
      <c r="M1227">
        <f t="shared" si="101"/>
        <v>1981</v>
      </c>
      <c r="N1227" t="str">
        <f t="shared" si="102"/>
        <v/>
      </c>
      <c r="O1227" t="str">
        <f t="shared" si="103"/>
        <v/>
      </c>
      <c r="P1227" t="str">
        <f t="shared" si="104"/>
        <v>5_1981</v>
      </c>
    </row>
    <row r="1228" spans="1:16">
      <c r="A1228" s="35">
        <v>29716</v>
      </c>
      <c r="H1228" s="44"/>
      <c r="I1228" s="44"/>
      <c r="J1228" s="37"/>
      <c r="K1228" s="37"/>
      <c r="L1228">
        <f t="shared" si="100"/>
        <v>5</v>
      </c>
      <c r="M1228">
        <f t="shared" si="101"/>
        <v>1981</v>
      </c>
      <c r="N1228" t="str">
        <f t="shared" si="102"/>
        <v/>
      </c>
      <c r="O1228" t="str">
        <f t="shared" si="103"/>
        <v/>
      </c>
      <c r="P1228" t="str">
        <f t="shared" si="104"/>
        <v>5_1981</v>
      </c>
    </row>
    <row r="1229" spans="1:16">
      <c r="A1229" s="35">
        <v>29717</v>
      </c>
      <c r="H1229" s="44">
        <v>406.04300000000001</v>
      </c>
      <c r="I1229" s="44">
        <v>408.09699999999998</v>
      </c>
      <c r="J1229" s="37"/>
      <c r="K1229" s="37"/>
      <c r="L1229">
        <f t="shared" si="100"/>
        <v>5</v>
      </c>
      <c r="M1229">
        <f t="shared" si="101"/>
        <v>1981</v>
      </c>
      <c r="N1229">
        <f t="shared" si="102"/>
        <v>407.07</v>
      </c>
      <c r="O1229" t="str">
        <f t="shared" si="103"/>
        <v/>
      </c>
      <c r="P1229" t="str">
        <f t="shared" si="104"/>
        <v>5_1981</v>
      </c>
    </row>
    <row r="1230" spans="1:16">
      <c r="A1230" s="35">
        <v>29718</v>
      </c>
      <c r="H1230" s="43">
        <v>406.28800000000001</v>
      </c>
      <c r="I1230" s="43">
        <v>408.37299999999999</v>
      </c>
      <c r="J1230" s="37"/>
      <c r="K1230" s="37"/>
      <c r="L1230">
        <f t="shared" si="100"/>
        <v>5</v>
      </c>
      <c r="M1230">
        <f t="shared" si="101"/>
        <v>1981</v>
      </c>
      <c r="N1230">
        <f t="shared" si="102"/>
        <v>407.33050000000003</v>
      </c>
      <c r="O1230" t="str">
        <f t="shared" si="103"/>
        <v/>
      </c>
      <c r="P1230" t="str">
        <f t="shared" si="104"/>
        <v>5_1981</v>
      </c>
    </row>
    <row r="1231" spans="1:16">
      <c r="A1231" s="35">
        <v>29719</v>
      </c>
      <c r="H1231" s="43">
        <v>406.53399999999999</v>
      </c>
      <c r="I1231" s="43">
        <v>408.69400000000002</v>
      </c>
      <c r="J1231" s="37"/>
      <c r="K1231" s="37"/>
      <c r="L1231">
        <f t="shared" si="100"/>
        <v>5</v>
      </c>
      <c r="M1231">
        <f t="shared" si="101"/>
        <v>1981</v>
      </c>
      <c r="N1231">
        <f t="shared" si="102"/>
        <v>407.61400000000003</v>
      </c>
      <c r="O1231" t="str">
        <f t="shared" si="103"/>
        <v/>
      </c>
      <c r="P1231" t="str">
        <f t="shared" si="104"/>
        <v>5_1981</v>
      </c>
    </row>
    <row r="1232" spans="1:16">
      <c r="A1232" s="35">
        <v>29720</v>
      </c>
      <c r="H1232" s="43">
        <v>406.97899999999998</v>
      </c>
      <c r="I1232" s="43">
        <v>409.03699999999998</v>
      </c>
      <c r="J1232" s="37"/>
      <c r="K1232" s="37"/>
      <c r="L1232">
        <f t="shared" si="100"/>
        <v>5</v>
      </c>
      <c r="M1232">
        <f t="shared" si="101"/>
        <v>1981</v>
      </c>
      <c r="N1232">
        <f t="shared" si="102"/>
        <v>408.00799999999998</v>
      </c>
      <c r="O1232" t="str">
        <f t="shared" si="103"/>
        <v/>
      </c>
      <c r="P1232" t="str">
        <f t="shared" si="104"/>
        <v>5_1981</v>
      </c>
    </row>
    <row r="1233" spans="1:16">
      <c r="A1233" s="35">
        <v>29721</v>
      </c>
      <c r="H1233" s="43">
        <v>407.23599999999999</v>
      </c>
      <c r="I1233" s="43">
        <v>409.34800000000001</v>
      </c>
      <c r="J1233" s="37"/>
      <c r="K1233" s="37"/>
      <c r="L1233">
        <f t="shared" si="100"/>
        <v>5</v>
      </c>
      <c r="M1233">
        <f t="shared" si="101"/>
        <v>1981</v>
      </c>
      <c r="N1233">
        <f t="shared" si="102"/>
        <v>408.29200000000003</v>
      </c>
      <c r="O1233" t="str">
        <f t="shared" si="103"/>
        <v/>
      </c>
      <c r="P1233" t="str">
        <f t="shared" si="104"/>
        <v>5_1981</v>
      </c>
    </row>
    <row r="1234" spans="1:16">
      <c r="A1234" s="35">
        <v>29722</v>
      </c>
      <c r="H1234" s="43"/>
      <c r="I1234" s="43"/>
      <c r="J1234" s="37"/>
      <c r="K1234" s="37"/>
      <c r="L1234">
        <f t="shared" si="100"/>
        <v>5</v>
      </c>
      <c r="M1234">
        <f t="shared" si="101"/>
        <v>1981</v>
      </c>
      <c r="N1234" t="str">
        <f t="shared" si="102"/>
        <v/>
      </c>
      <c r="O1234" t="str">
        <f t="shared" si="103"/>
        <v/>
      </c>
      <c r="P1234" t="str">
        <f t="shared" si="104"/>
        <v>5_1981</v>
      </c>
    </row>
    <row r="1235" spans="1:16">
      <c r="A1235" s="35">
        <v>29723</v>
      </c>
      <c r="H1235" s="44"/>
      <c r="I1235" s="44"/>
      <c r="J1235" s="37"/>
      <c r="K1235" s="37"/>
      <c r="L1235">
        <f t="shared" si="100"/>
        <v>5</v>
      </c>
      <c r="M1235">
        <f t="shared" si="101"/>
        <v>1981</v>
      </c>
      <c r="N1235" t="str">
        <f t="shared" si="102"/>
        <v/>
      </c>
      <c r="O1235" t="str">
        <f t="shared" si="103"/>
        <v/>
      </c>
      <c r="P1235" t="str">
        <f t="shared" si="104"/>
        <v>5_1981</v>
      </c>
    </row>
    <row r="1236" spans="1:16">
      <c r="A1236" s="35">
        <v>29724</v>
      </c>
      <c r="H1236" s="44"/>
      <c r="I1236" s="44"/>
      <c r="J1236" s="37"/>
      <c r="K1236" s="37"/>
      <c r="L1236">
        <f t="shared" si="100"/>
        <v>5</v>
      </c>
      <c r="M1236">
        <f t="shared" si="101"/>
        <v>1981</v>
      </c>
      <c r="N1236" t="str">
        <f t="shared" si="102"/>
        <v/>
      </c>
      <c r="O1236" t="str">
        <f t="shared" si="103"/>
        <v/>
      </c>
      <c r="P1236" t="str">
        <f t="shared" si="104"/>
        <v>5_1981</v>
      </c>
    </row>
    <row r="1237" spans="1:16">
      <c r="A1237" s="35">
        <v>29725</v>
      </c>
      <c r="H1237" s="43">
        <v>407.80200000000002</v>
      </c>
      <c r="I1237" s="43">
        <v>410.02</v>
      </c>
      <c r="J1237" s="37"/>
      <c r="K1237" s="37"/>
      <c r="L1237">
        <f t="shared" si="100"/>
        <v>5</v>
      </c>
      <c r="M1237">
        <f t="shared" si="101"/>
        <v>1981</v>
      </c>
      <c r="N1237">
        <f t="shared" si="102"/>
        <v>408.911</v>
      </c>
      <c r="O1237" t="str">
        <f t="shared" si="103"/>
        <v/>
      </c>
      <c r="P1237" t="str">
        <f t="shared" si="104"/>
        <v>5_1981</v>
      </c>
    </row>
    <row r="1238" spans="1:16">
      <c r="A1238" s="35">
        <v>29726</v>
      </c>
      <c r="H1238" s="43">
        <v>408.101</v>
      </c>
      <c r="I1238" s="43">
        <v>410.30099999999999</v>
      </c>
      <c r="J1238" s="37"/>
      <c r="K1238" s="37"/>
      <c r="L1238">
        <f t="shared" si="100"/>
        <v>5</v>
      </c>
      <c r="M1238">
        <f t="shared" si="101"/>
        <v>1981</v>
      </c>
      <c r="N1238">
        <f t="shared" si="102"/>
        <v>409.20100000000002</v>
      </c>
      <c r="O1238" t="str">
        <f t="shared" si="103"/>
        <v/>
      </c>
      <c r="P1238" t="str">
        <f t="shared" si="104"/>
        <v>5_1981</v>
      </c>
    </row>
    <row r="1239" spans="1:16">
      <c r="A1239" s="35">
        <v>29727</v>
      </c>
      <c r="H1239" s="43">
        <v>408.55700000000002</v>
      </c>
      <c r="I1239" s="43">
        <v>410.59899999999999</v>
      </c>
      <c r="J1239" s="37"/>
      <c r="K1239" s="37"/>
      <c r="L1239">
        <f t="shared" si="100"/>
        <v>5</v>
      </c>
      <c r="M1239">
        <f t="shared" si="101"/>
        <v>1981</v>
      </c>
      <c r="N1239">
        <f t="shared" si="102"/>
        <v>409.57799999999997</v>
      </c>
      <c r="O1239" t="str">
        <f t="shared" si="103"/>
        <v/>
      </c>
      <c r="P1239" t="str">
        <f t="shared" si="104"/>
        <v>5_1981</v>
      </c>
    </row>
    <row r="1240" spans="1:16">
      <c r="A1240" s="35">
        <v>29728</v>
      </c>
      <c r="H1240" s="43">
        <v>408.77</v>
      </c>
      <c r="I1240" s="43">
        <v>410.90899999999999</v>
      </c>
      <c r="J1240" s="37"/>
      <c r="K1240" s="37"/>
      <c r="L1240">
        <f t="shared" si="100"/>
        <v>5</v>
      </c>
      <c r="M1240">
        <f t="shared" si="101"/>
        <v>1981</v>
      </c>
      <c r="N1240">
        <f t="shared" si="102"/>
        <v>409.83949999999999</v>
      </c>
      <c r="O1240" t="str">
        <f t="shared" si="103"/>
        <v/>
      </c>
      <c r="P1240" t="str">
        <f t="shared" si="104"/>
        <v>5_1981</v>
      </c>
    </row>
    <row r="1241" spans="1:16">
      <c r="A1241" s="35">
        <v>29729</v>
      </c>
      <c r="H1241" s="43"/>
      <c r="I1241" s="43"/>
      <c r="J1241" s="37"/>
      <c r="K1241" s="37"/>
      <c r="L1241">
        <f t="shared" si="100"/>
        <v>5</v>
      </c>
      <c r="M1241">
        <f t="shared" si="101"/>
        <v>1981</v>
      </c>
      <c r="N1241" t="str">
        <f t="shared" si="102"/>
        <v/>
      </c>
      <c r="O1241" t="str">
        <f t="shared" si="103"/>
        <v/>
      </c>
      <c r="P1241" t="str">
        <f t="shared" si="104"/>
        <v>5_1981</v>
      </c>
    </row>
    <row r="1242" spans="1:16">
      <c r="A1242" s="35">
        <v>29730</v>
      </c>
      <c r="H1242" s="44"/>
      <c r="I1242" s="44"/>
      <c r="J1242" s="37"/>
      <c r="K1242" s="37"/>
      <c r="L1242">
        <f t="shared" si="100"/>
        <v>5</v>
      </c>
      <c r="M1242">
        <f t="shared" si="101"/>
        <v>1981</v>
      </c>
      <c r="N1242" t="str">
        <f t="shared" si="102"/>
        <v/>
      </c>
      <c r="O1242" t="str">
        <f t="shared" si="103"/>
        <v/>
      </c>
      <c r="P1242" t="str">
        <f t="shared" si="104"/>
        <v>5_1981</v>
      </c>
    </row>
    <row r="1243" spans="1:16">
      <c r="A1243" s="35">
        <v>29731</v>
      </c>
      <c r="H1243" s="44">
        <v>409.221</v>
      </c>
      <c r="I1243" s="44">
        <v>411.26799999999997</v>
      </c>
      <c r="J1243" s="37"/>
      <c r="K1243" s="37"/>
      <c r="L1243">
        <f t="shared" si="100"/>
        <v>5</v>
      </c>
      <c r="M1243">
        <f t="shared" si="101"/>
        <v>1981</v>
      </c>
      <c r="N1243">
        <f t="shared" si="102"/>
        <v>410.24450000000002</v>
      </c>
      <c r="O1243" t="str">
        <f t="shared" si="103"/>
        <v/>
      </c>
      <c r="P1243" t="str">
        <f t="shared" si="104"/>
        <v>5_1981</v>
      </c>
    </row>
    <row r="1244" spans="1:16">
      <c r="A1244" s="35">
        <v>29732</v>
      </c>
      <c r="H1244" s="43">
        <v>409.529</v>
      </c>
      <c r="I1244" s="43">
        <v>411.60500000000002</v>
      </c>
      <c r="J1244" s="37"/>
      <c r="K1244" s="37"/>
      <c r="L1244">
        <f t="shared" si="100"/>
        <v>5</v>
      </c>
      <c r="M1244">
        <f t="shared" si="101"/>
        <v>1981</v>
      </c>
      <c r="N1244">
        <f t="shared" si="102"/>
        <v>410.56700000000001</v>
      </c>
      <c r="O1244" t="str">
        <f t="shared" si="103"/>
        <v/>
      </c>
      <c r="P1244" t="str">
        <f t="shared" si="104"/>
        <v>5_1981</v>
      </c>
    </row>
    <row r="1245" spans="1:16">
      <c r="A1245" s="35">
        <v>29733</v>
      </c>
      <c r="H1245" s="43">
        <v>409.77199999999999</v>
      </c>
      <c r="I1245" s="43">
        <v>411.83100000000002</v>
      </c>
      <c r="J1245" s="37"/>
      <c r="K1245" s="37"/>
      <c r="L1245">
        <f t="shared" si="100"/>
        <v>5</v>
      </c>
      <c r="M1245">
        <f t="shared" si="101"/>
        <v>1981</v>
      </c>
      <c r="N1245">
        <f t="shared" si="102"/>
        <v>410.80150000000003</v>
      </c>
      <c r="O1245" t="str">
        <f t="shared" si="103"/>
        <v/>
      </c>
      <c r="P1245" t="str">
        <f t="shared" si="104"/>
        <v>5_1981</v>
      </c>
    </row>
    <row r="1246" spans="1:16">
      <c r="A1246" s="35">
        <v>29734</v>
      </c>
      <c r="H1246" s="43">
        <v>410.06099999999998</v>
      </c>
      <c r="I1246" s="43">
        <v>412.16699999999997</v>
      </c>
      <c r="J1246" s="37"/>
      <c r="K1246" s="37"/>
      <c r="L1246">
        <f t="shared" si="100"/>
        <v>5</v>
      </c>
      <c r="M1246">
        <f t="shared" si="101"/>
        <v>1981</v>
      </c>
      <c r="N1246">
        <f t="shared" si="102"/>
        <v>411.11399999999998</v>
      </c>
      <c r="O1246" t="str">
        <f t="shared" si="103"/>
        <v/>
      </c>
      <c r="P1246" t="str">
        <f t="shared" si="104"/>
        <v>5_1981</v>
      </c>
    </row>
    <row r="1247" spans="1:16">
      <c r="A1247" s="35">
        <v>29735</v>
      </c>
      <c r="H1247" s="43">
        <v>410.38799999999998</v>
      </c>
      <c r="I1247" s="43">
        <v>412.50299999999999</v>
      </c>
      <c r="J1247" s="37"/>
      <c r="K1247" s="37"/>
      <c r="L1247">
        <f t="shared" si="100"/>
        <v>5</v>
      </c>
      <c r="M1247">
        <f t="shared" si="101"/>
        <v>1981</v>
      </c>
      <c r="N1247">
        <f t="shared" si="102"/>
        <v>411.44549999999998</v>
      </c>
      <c r="O1247" t="str">
        <f t="shared" si="103"/>
        <v/>
      </c>
      <c r="P1247" t="str">
        <f t="shared" si="104"/>
        <v>5_1981</v>
      </c>
    </row>
    <row r="1248" spans="1:16">
      <c r="A1248" s="35">
        <v>29736</v>
      </c>
      <c r="H1248" s="43"/>
      <c r="I1248" s="43"/>
      <c r="J1248" s="37"/>
      <c r="K1248" s="37"/>
      <c r="L1248">
        <f t="shared" si="100"/>
        <v>5</v>
      </c>
      <c r="M1248">
        <f t="shared" si="101"/>
        <v>1981</v>
      </c>
      <c r="N1248" t="str">
        <f t="shared" si="102"/>
        <v/>
      </c>
      <c r="O1248" t="str">
        <f t="shared" si="103"/>
        <v/>
      </c>
      <c r="P1248" t="str">
        <f t="shared" si="104"/>
        <v>5_1981</v>
      </c>
    </row>
    <row r="1249" spans="1:16">
      <c r="A1249" s="35">
        <v>29737</v>
      </c>
      <c r="H1249" s="44"/>
      <c r="I1249" s="44"/>
      <c r="J1249" s="37"/>
      <c r="K1249" s="37"/>
      <c r="L1249">
        <f t="shared" si="100"/>
        <v>5</v>
      </c>
      <c r="M1249">
        <f t="shared" si="101"/>
        <v>1981</v>
      </c>
      <c r="N1249" t="str">
        <f t="shared" si="102"/>
        <v/>
      </c>
      <c r="O1249" t="str">
        <f t="shared" si="103"/>
        <v/>
      </c>
      <c r="P1249" t="str">
        <f t="shared" si="104"/>
        <v>5_1981</v>
      </c>
    </row>
    <row r="1250" spans="1:16">
      <c r="A1250" s="35">
        <v>29738</v>
      </c>
      <c r="H1250" s="57">
        <v>410.69799999999998</v>
      </c>
      <c r="I1250" s="57">
        <v>412.79899999999998</v>
      </c>
      <c r="J1250" s="37"/>
      <c r="K1250" s="37"/>
      <c r="L1250">
        <f t="shared" si="100"/>
        <v>6</v>
      </c>
      <c r="M1250">
        <f t="shared" si="101"/>
        <v>1981</v>
      </c>
      <c r="N1250">
        <f t="shared" si="102"/>
        <v>411.74849999999998</v>
      </c>
      <c r="O1250" t="str">
        <f t="shared" si="103"/>
        <v/>
      </c>
      <c r="P1250" t="str">
        <f t="shared" si="104"/>
        <v>6_1981</v>
      </c>
    </row>
    <row r="1251" spans="1:16">
      <c r="A1251" s="35">
        <v>29739</v>
      </c>
      <c r="H1251" s="58">
        <v>411.06799999999998</v>
      </c>
      <c r="I1251" s="58">
        <v>413.15699999999998</v>
      </c>
      <c r="J1251" s="37"/>
      <c r="K1251" s="37"/>
      <c r="L1251">
        <f t="shared" si="100"/>
        <v>6</v>
      </c>
      <c r="M1251">
        <f t="shared" si="101"/>
        <v>1981</v>
      </c>
      <c r="N1251">
        <f t="shared" si="102"/>
        <v>412.11249999999995</v>
      </c>
      <c r="O1251" t="str">
        <f t="shared" si="103"/>
        <v/>
      </c>
      <c r="P1251" t="str">
        <f t="shared" si="104"/>
        <v>6_1981</v>
      </c>
    </row>
    <row r="1252" spans="1:16">
      <c r="A1252" s="35">
        <v>29740</v>
      </c>
      <c r="H1252" s="58">
        <v>411.44499999999999</v>
      </c>
      <c r="I1252" s="58">
        <v>413.49099999999999</v>
      </c>
      <c r="J1252" s="37"/>
      <c r="K1252" s="37"/>
      <c r="L1252">
        <f t="shared" si="100"/>
        <v>6</v>
      </c>
      <c r="M1252">
        <f t="shared" si="101"/>
        <v>1981</v>
      </c>
      <c r="N1252">
        <f t="shared" si="102"/>
        <v>412.46799999999996</v>
      </c>
      <c r="O1252" t="str">
        <f t="shared" si="103"/>
        <v/>
      </c>
      <c r="P1252" t="str">
        <f t="shared" si="104"/>
        <v>6_1981</v>
      </c>
    </row>
    <row r="1253" spans="1:16">
      <c r="A1253" s="35">
        <v>29741</v>
      </c>
      <c r="H1253" s="58">
        <v>411.649</v>
      </c>
      <c r="I1253" s="58">
        <v>413.798</v>
      </c>
      <c r="J1253" s="37"/>
      <c r="K1253" s="37"/>
      <c r="L1253">
        <f t="shared" si="100"/>
        <v>6</v>
      </c>
      <c r="M1253">
        <f t="shared" si="101"/>
        <v>1981</v>
      </c>
      <c r="N1253">
        <f t="shared" si="102"/>
        <v>412.7235</v>
      </c>
      <c r="O1253" t="str">
        <f t="shared" si="103"/>
        <v/>
      </c>
      <c r="P1253" t="str">
        <f t="shared" si="104"/>
        <v>6_1981</v>
      </c>
    </row>
    <row r="1254" spans="1:16">
      <c r="A1254" s="35">
        <v>29742</v>
      </c>
      <c r="H1254" s="58">
        <v>412.03800000000001</v>
      </c>
      <c r="I1254" s="58">
        <v>414.12099999999998</v>
      </c>
      <c r="J1254" s="37"/>
      <c r="K1254" s="37"/>
      <c r="L1254">
        <f t="shared" si="100"/>
        <v>6</v>
      </c>
      <c r="M1254">
        <f t="shared" si="101"/>
        <v>1981</v>
      </c>
      <c r="N1254">
        <f t="shared" si="102"/>
        <v>413.0795</v>
      </c>
      <c r="O1254" t="str">
        <f t="shared" si="103"/>
        <v/>
      </c>
      <c r="P1254" t="str">
        <f t="shared" si="104"/>
        <v>6_1981</v>
      </c>
    </row>
    <row r="1255" spans="1:16">
      <c r="A1255" s="35">
        <v>29743</v>
      </c>
      <c r="H1255" s="58"/>
      <c r="I1255" s="58"/>
      <c r="J1255" s="37"/>
      <c r="K1255" s="37"/>
      <c r="L1255">
        <f t="shared" si="100"/>
        <v>6</v>
      </c>
      <c r="M1255">
        <f t="shared" si="101"/>
        <v>1981</v>
      </c>
      <c r="N1255" t="str">
        <f t="shared" si="102"/>
        <v/>
      </c>
      <c r="O1255" t="str">
        <f t="shared" si="103"/>
        <v/>
      </c>
      <c r="P1255" t="str">
        <f t="shared" si="104"/>
        <v>6_1981</v>
      </c>
    </row>
    <row r="1256" spans="1:16">
      <c r="A1256" s="35">
        <v>29744</v>
      </c>
      <c r="H1256" s="57"/>
      <c r="I1256" s="57"/>
      <c r="J1256" s="37"/>
      <c r="K1256" s="37"/>
      <c r="L1256">
        <f t="shared" si="100"/>
        <v>6</v>
      </c>
      <c r="M1256">
        <f t="shared" si="101"/>
        <v>1981</v>
      </c>
      <c r="N1256" t="str">
        <f t="shared" si="102"/>
        <v/>
      </c>
      <c r="O1256" t="str">
        <f t="shared" si="103"/>
        <v/>
      </c>
      <c r="P1256" t="str">
        <f t="shared" si="104"/>
        <v>6_1981</v>
      </c>
    </row>
    <row r="1257" spans="1:16">
      <c r="A1257" s="35">
        <v>29745</v>
      </c>
      <c r="H1257" s="57">
        <v>412.39100000000002</v>
      </c>
      <c r="I1257" s="57">
        <v>414.464</v>
      </c>
      <c r="J1257" s="37"/>
      <c r="K1257" s="37"/>
      <c r="L1257">
        <f t="shared" si="100"/>
        <v>6</v>
      </c>
      <c r="M1257">
        <f t="shared" si="101"/>
        <v>1981</v>
      </c>
      <c r="N1257">
        <f t="shared" si="102"/>
        <v>413.42750000000001</v>
      </c>
      <c r="O1257" t="str">
        <f t="shared" si="103"/>
        <v/>
      </c>
      <c r="P1257" t="str">
        <f t="shared" si="104"/>
        <v>6_1981</v>
      </c>
    </row>
    <row r="1258" spans="1:16">
      <c r="A1258" s="35">
        <v>29746</v>
      </c>
      <c r="H1258" s="58">
        <v>412.67099999999999</v>
      </c>
      <c r="I1258" s="58">
        <v>414.81799999999998</v>
      </c>
      <c r="J1258" s="37"/>
      <c r="K1258" s="37"/>
      <c r="L1258">
        <f t="shared" si="100"/>
        <v>6</v>
      </c>
      <c r="M1258">
        <f t="shared" si="101"/>
        <v>1981</v>
      </c>
      <c r="N1258">
        <f t="shared" si="102"/>
        <v>413.74450000000002</v>
      </c>
      <c r="O1258" t="str">
        <f t="shared" si="103"/>
        <v/>
      </c>
      <c r="P1258" t="str">
        <f t="shared" si="104"/>
        <v>6_1981</v>
      </c>
    </row>
    <row r="1259" spans="1:16">
      <c r="A1259" s="35">
        <v>29747</v>
      </c>
      <c r="H1259" s="58">
        <v>413.27499999999998</v>
      </c>
      <c r="I1259" s="58">
        <v>415.322</v>
      </c>
      <c r="J1259" s="37"/>
      <c r="K1259" s="37"/>
      <c r="L1259">
        <f t="shared" si="100"/>
        <v>6</v>
      </c>
      <c r="M1259">
        <f t="shared" si="101"/>
        <v>1981</v>
      </c>
      <c r="N1259">
        <f t="shared" si="102"/>
        <v>414.29849999999999</v>
      </c>
      <c r="O1259" t="str">
        <f t="shared" si="103"/>
        <v/>
      </c>
      <c r="P1259" t="str">
        <f t="shared" si="104"/>
        <v>6_1981</v>
      </c>
    </row>
    <row r="1260" spans="1:16">
      <c r="A1260" s="35">
        <v>29748</v>
      </c>
      <c r="H1260" s="58">
        <v>413.64800000000002</v>
      </c>
      <c r="I1260" s="58">
        <v>415.75799999999998</v>
      </c>
      <c r="J1260" s="37"/>
      <c r="K1260" s="37"/>
      <c r="L1260">
        <f t="shared" si="100"/>
        <v>6</v>
      </c>
      <c r="M1260">
        <f t="shared" si="101"/>
        <v>1981</v>
      </c>
      <c r="N1260">
        <f t="shared" si="102"/>
        <v>414.70299999999997</v>
      </c>
      <c r="O1260" t="str">
        <f t="shared" si="103"/>
        <v/>
      </c>
      <c r="P1260" t="str">
        <f t="shared" si="104"/>
        <v>6_1981</v>
      </c>
    </row>
    <row r="1261" spans="1:16">
      <c r="A1261" s="35">
        <v>29749</v>
      </c>
      <c r="H1261" s="58">
        <v>413.96199999999999</v>
      </c>
      <c r="I1261" s="58">
        <v>416.02499999999998</v>
      </c>
      <c r="J1261" s="37"/>
      <c r="K1261" s="37"/>
      <c r="L1261">
        <f t="shared" si="100"/>
        <v>6</v>
      </c>
      <c r="M1261">
        <f t="shared" si="101"/>
        <v>1981</v>
      </c>
      <c r="N1261">
        <f t="shared" si="102"/>
        <v>414.99349999999998</v>
      </c>
      <c r="O1261" t="str">
        <f t="shared" si="103"/>
        <v/>
      </c>
      <c r="P1261" t="str">
        <f t="shared" si="104"/>
        <v>6_1981</v>
      </c>
    </row>
    <row r="1262" spans="1:16">
      <c r="A1262" s="35">
        <v>29750</v>
      </c>
      <c r="H1262" s="58"/>
      <c r="I1262" s="58"/>
      <c r="J1262" s="37"/>
      <c r="K1262" s="37"/>
      <c r="L1262">
        <f t="shared" si="100"/>
        <v>6</v>
      </c>
      <c r="M1262">
        <f t="shared" si="101"/>
        <v>1981</v>
      </c>
      <c r="N1262" t="str">
        <f t="shared" si="102"/>
        <v/>
      </c>
      <c r="O1262" t="str">
        <f t="shared" si="103"/>
        <v/>
      </c>
      <c r="P1262" t="str">
        <f t="shared" si="104"/>
        <v>6_1981</v>
      </c>
    </row>
    <row r="1263" spans="1:16">
      <c r="A1263" s="35">
        <v>29751</v>
      </c>
      <c r="H1263" s="57"/>
      <c r="I1263" s="57"/>
      <c r="J1263" s="37"/>
      <c r="K1263" s="37"/>
      <c r="L1263">
        <f t="shared" si="100"/>
        <v>6</v>
      </c>
      <c r="M1263">
        <f t="shared" si="101"/>
        <v>1981</v>
      </c>
      <c r="N1263" t="str">
        <f t="shared" si="102"/>
        <v/>
      </c>
      <c r="O1263" t="str">
        <f t="shared" si="103"/>
        <v/>
      </c>
      <c r="P1263" t="str">
        <f t="shared" si="104"/>
        <v>6_1981</v>
      </c>
    </row>
    <row r="1264" spans="1:16">
      <c r="A1264" s="35">
        <v>29752</v>
      </c>
      <c r="H1264" s="57">
        <v>414.358</v>
      </c>
      <c r="I1264" s="57">
        <v>416.58</v>
      </c>
      <c r="J1264" s="37"/>
      <c r="K1264" s="37"/>
      <c r="L1264">
        <f t="shared" si="100"/>
        <v>6</v>
      </c>
      <c r="M1264">
        <f t="shared" si="101"/>
        <v>1981</v>
      </c>
      <c r="N1264">
        <f t="shared" si="102"/>
        <v>415.46899999999999</v>
      </c>
      <c r="O1264" t="str">
        <f t="shared" si="103"/>
        <v/>
      </c>
      <c r="P1264" t="str">
        <f t="shared" si="104"/>
        <v>6_1981</v>
      </c>
    </row>
    <row r="1265" spans="1:16">
      <c r="A1265" s="35">
        <v>29753</v>
      </c>
      <c r="H1265" s="58">
        <v>414.858</v>
      </c>
      <c r="I1265" s="58">
        <v>416.94499999999999</v>
      </c>
      <c r="J1265" s="37"/>
      <c r="K1265" s="37"/>
      <c r="L1265">
        <f t="shared" si="100"/>
        <v>6</v>
      </c>
      <c r="M1265">
        <f t="shared" si="101"/>
        <v>1981</v>
      </c>
      <c r="N1265">
        <f t="shared" si="102"/>
        <v>415.9015</v>
      </c>
      <c r="O1265" t="str">
        <f t="shared" si="103"/>
        <v/>
      </c>
      <c r="P1265" t="str">
        <f t="shared" si="104"/>
        <v>6_1981</v>
      </c>
    </row>
    <row r="1266" spans="1:16">
      <c r="A1266" s="35">
        <v>29754</v>
      </c>
      <c r="H1266" s="58">
        <v>415.12400000000002</v>
      </c>
      <c r="I1266" s="58">
        <v>417.26900000000001</v>
      </c>
      <c r="J1266" s="37"/>
      <c r="K1266" s="37"/>
      <c r="L1266">
        <f t="shared" si="100"/>
        <v>6</v>
      </c>
      <c r="M1266">
        <f t="shared" si="101"/>
        <v>1981</v>
      </c>
      <c r="N1266">
        <f t="shared" si="102"/>
        <v>416.19650000000001</v>
      </c>
      <c r="O1266" t="str">
        <f t="shared" si="103"/>
        <v/>
      </c>
      <c r="P1266" t="str">
        <f t="shared" si="104"/>
        <v>6_1981</v>
      </c>
    </row>
    <row r="1267" spans="1:16">
      <c r="A1267" s="35">
        <v>29755</v>
      </c>
      <c r="H1267" s="58">
        <v>415.56</v>
      </c>
      <c r="I1267" s="58">
        <v>417.68599999999998</v>
      </c>
      <c r="J1267" s="37"/>
      <c r="K1267" s="37"/>
      <c r="L1267">
        <f t="shared" si="100"/>
        <v>6</v>
      </c>
      <c r="M1267">
        <f t="shared" si="101"/>
        <v>1981</v>
      </c>
      <c r="N1267">
        <f t="shared" si="102"/>
        <v>416.62299999999999</v>
      </c>
      <c r="O1267" t="str">
        <f t="shared" si="103"/>
        <v/>
      </c>
      <c r="P1267" t="str">
        <f t="shared" si="104"/>
        <v>6_1981</v>
      </c>
    </row>
    <row r="1268" spans="1:16">
      <c r="A1268" s="35">
        <v>29756</v>
      </c>
      <c r="H1268" s="58">
        <v>415.99400000000003</v>
      </c>
      <c r="I1268" s="58">
        <v>418.06299999999999</v>
      </c>
      <c r="J1268" s="37"/>
      <c r="K1268" s="37"/>
      <c r="L1268">
        <f t="shared" si="100"/>
        <v>6</v>
      </c>
      <c r="M1268">
        <f t="shared" si="101"/>
        <v>1981</v>
      </c>
      <c r="N1268">
        <f t="shared" si="102"/>
        <v>417.02850000000001</v>
      </c>
      <c r="O1268" t="str">
        <f t="shared" si="103"/>
        <v/>
      </c>
      <c r="P1268" t="str">
        <f t="shared" si="104"/>
        <v>6_1981</v>
      </c>
    </row>
    <row r="1269" spans="1:16">
      <c r="A1269" s="35">
        <v>29757</v>
      </c>
      <c r="H1269" s="58"/>
      <c r="I1269" s="58"/>
      <c r="J1269" s="37"/>
      <c r="K1269" s="37"/>
      <c r="L1269">
        <f t="shared" si="100"/>
        <v>6</v>
      </c>
      <c r="M1269">
        <f t="shared" si="101"/>
        <v>1981</v>
      </c>
      <c r="N1269" t="str">
        <f t="shared" si="102"/>
        <v/>
      </c>
      <c r="O1269" t="str">
        <f t="shared" si="103"/>
        <v/>
      </c>
      <c r="P1269" t="str">
        <f t="shared" si="104"/>
        <v>6_1981</v>
      </c>
    </row>
    <row r="1270" spans="1:16">
      <c r="A1270" s="35">
        <v>29758</v>
      </c>
      <c r="H1270" s="57"/>
      <c r="I1270" s="57"/>
      <c r="J1270" s="37"/>
      <c r="K1270" s="37"/>
      <c r="L1270">
        <f t="shared" si="100"/>
        <v>6</v>
      </c>
      <c r="M1270">
        <f t="shared" si="101"/>
        <v>1981</v>
      </c>
      <c r="N1270" t="str">
        <f t="shared" si="102"/>
        <v/>
      </c>
      <c r="O1270" t="str">
        <f t="shared" si="103"/>
        <v/>
      </c>
      <c r="P1270" t="str">
        <f t="shared" si="104"/>
        <v>6_1981</v>
      </c>
    </row>
    <row r="1271" spans="1:16">
      <c r="A1271" s="35">
        <v>29759</v>
      </c>
      <c r="H1271" s="57">
        <v>416.35899999999998</v>
      </c>
      <c r="I1271" s="57">
        <v>418.459</v>
      </c>
      <c r="J1271" s="37"/>
      <c r="K1271" s="37"/>
      <c r="L1271">
        <f t="shared" si="100"/>
        <v>6</v>
      </c>
      <c r="M1271">
        <f t="shared" si="101"/>
        <v>1981</v>
      </c>
      <c r="N1271">
        <f t="shared" si="102"/>
        <v>417.40899999999999</v>
      </c>
      <c r="O1271" t="str">
        <f t="shared" si="103"/>
        <v/>
      </c>
      <c r="P1271" t="str">
        <f t="shared" si="104"/>
        <v>6_1981</v>
      </c>
    </row>
    <row r="1272" spans="1:16">
      <c r="A1272" s="35">
        <v>29760</v>
      </c>
      <c r="H1272" s="58">
        <v>416.61399999999998</v>
      </c>
      <c r="I1272" s="58">
        <v>418.80900000000003</v>
      </c>
      <c r="J1272" s="37"/>
      <c r="K1272" s="37"/>
      <c r="L1272">
        <f t="shared" si="100"/>
        <v>6</v>
      </c>
      <c r="M1272">
        <f t="shared" si="101"/>
        <v>1981</v>
      </c>
      <c r="N1272">
        <f t="shared" si="102"/>
        <v>417.7115</v>
      </c>
      <c r="O1272" t="str">
        <f t="shared" si="103"/>
        <v/>
      </c>
      <c r="P1272" t="str">
        <f t="shared" si="104"/>
        <v>6_1981</v>
      </c>
    </row>
    <row r="1273" spans="1:16">
      <c r="A1273" s="35">
        <v>29761</v>
      </c>
      <c r="H1273" s="58">
        <v>417.10199999999998</v>
      </c>
      <c r="I1273" s="58">
        <v>419.23500000000001</v>
      </c>
      <c r="J1273" s="37"/>
      <c r="K1273" s="37"/>
      <c r="L1273">
        <f t="shared" si="100"/>
        <v>6</v>
      </c>
      <c r="M1273">
        <f t="shared" si="101"/>
        <v>1981</v>
      </c>
      <c r="N1273">
        <f t="shared" si="102"/>
        <v>418.16849999999999</v>
      </c>
      <c r="O1273" t="str">
        <f t="shared" si="103"/>
        <v/>
      </c>
      <c r="P1273" t="str">
        <f t="shared" si="104"/>
        <v>6_1981</v>
      </c>
    </row>
    <row r="1274" spans="1:16">
      <c r="A1274" s="35">
        <v>29762</v>
      </c>
      <c r="H1274" s="58">
        <v>417.483</v>
      </c>
      <c r="I1274" s="58">
        <v>419.577</v>
      </c>
      <c r="J1274" s="37"/>
      <c r="K1274" s="37"/>
      <c r="L1274">
        <f t="shared" si="100"/>
        <v>6</v>
      </c>
      <c r="M1274">
        <f t="shared" si="101"/>
        <v>1981</v>
      </c>
      <c r="N1274">
        <f t="shared" si="102"/>
        <v>418.53</v>
      </c>
      <c r="O1274" t="str">
        <f t="shared" si="103"/>
        <v/>
      </c>
      <c r="P1274" t="str">
        <f t="shared" si="104"/>
        <v>6_1981</v>
      </c>
    </row>
    <row r="1275" spans="1:16">
      <c r="A1275" s="35">
        <v>29763</v>
      </c>
      <c r="H1275" s="58">
        <v>417.858</v>
      </c>
      <c r="I1275" s="58">
        <v>419.97800000000001</v>
      </c>
      <c r="J1275" s="37"/>
      <c r="K1275" s="37"/>
      <c r="L1275">
        <f t="shared" si="100"/>
        <v>6</v>
      </c>
      <c r="M1275">
        <f t="shared" si="101"/>
        <v>1981</v>
      </c>
      <c r="N1275">
        <f t="shared" si="102"/>
        <v>418.91800000000001</v>
      </c>
      <c r="O1275" t="str">
        <f t="shared" si="103"/>
        <v/>
      </c>
      <c r="P1275" t="str">
        <f t="shared" si="104"/>
        <v>6_1981</v>
      </c>
    </row>
    <row r="1276" spans="1:16">
      <c r="A1276" s="35">
        <v>29764</v>
      </c>
      <c r="H1276" s="58"/>
      <c r="I1276" s="58"/>
      <c r="J1276" s="37"/>
      <c r="K1276" s="37"/>
      <c r="L1276">
        <f t="shared" si="100"/>
        <v>6</v>
      </c>
      <c r="M1276">
        <f t="shared" si="101"/>
        <v>1981</v>
      </c>
      <c r="N1276" t="str">
        <f t="shared" si="102"/>
        <v/>
      </c>
      <c r="O1276" t="str">
        <f t="shared" si="103"/>
        <v/>
      </c>
      <c r="P1276" t="str">
        <f t="shared" si="104"/>
        <v>6_1981</v>
      </c>
    </row>
    <row r="1277" spans="1:16">
      <c r="A1277" s="35">
        <v>29765</v>
      </c>
      <c r="H1277" s="57"/>
      <c r="I1277" s="57"/>
      <c r="J1277" s="37"/>
      <c r="K1277" s="37"/>
      <c r="L1277">
        <f t="shared" si="100"/>
        <v>6</v>
      </c>
      <c r="M1277">
        <f t="shared" si="101"/>
        <v>1981</v>
      </c>
      <c r="N1277" t="str">
        <f t="shared" si="102"/>
        <v/>
      </c>
      <c r="O1277" t="str">
        <f t="shared" si="103"/>
        <v/>
      </c>
      <c r="P1277" t="str">
        <f t="shared" si="104"/>
        <v>6_1981</v>
      </c>
    </row>
    <row r="1278" spans="1:16">
      <c r="A1278" s="35">
        <v>29766</v>
      </c>
      <c r="H1278" s="57"/>
      <c r="I1278" s="57"/>
      <c r="J1278" s="37"/>
      <c r="K1278" s="37"/>
      <c r="L1278">
        <f t="shared" si="100"/>
        <v>6</v>
      </c>
      <c r="M1278">
        <f t="shared" si="101"/>
        <v>1981</v>
      </c>
      <c r="N1278" t="str">
        <f t="shared" si="102"/>
        <v/>
      </c>
      <c r="O1278" t="str">
        <f t="shared" si="103"/>
        <v/>
      </c>
      <c r="P1278" t="str">
        <f t="shared" si="104"/>
        <v>6_1981</v>
      </c>
    </row>
    <row r="1279" spans="1:16">
      <c r="A1279" s="35">
        <v>29767</v>
      </c>
      <c r="H1279" s="58"/>
      <c r="I1279" s="58"/>
      <c r="J1279" s="37"/>
      <c r="K1279" s="37"/>
      <c r="L1279">
        <f t="shared" si="100"/>
        <v>6</v>
      </c>
      <c r="M1279">
        <f t="shared" si="101"/>
        <v>1981</v>
      </c>
      <c r="N1279" t="str">
        <f t="shared" si="102"/>
        <v/>
      </c>
      <c r="O1279" t="str">
        <f t="shared" si="103"/>
        <v/>
      </c>
      <c r="P1279" t="str">
        <f t="shared" si="104"/>
        <v>6_1981</v>
      </c>
    </row>
    <row r="1280" spans="1:16">
      <c r="A1280" s="35">
        <v>29768</v>
      </c>
      <c r="H1280" s="43">
        <v>418.89600000000002</v>
      </c>
      <c r="I1280" s="43">
        <v>420.99200000000002</v>
      </c>
      <c r="J1280" s="37"/>
      <c r="K1280" s="37"/>
      <c r="L1280">
        <f t="shared" si="100"/>
        <v>7</v>
      </c>
      <c r="M1280">
        <f t="shared" si="101"/>
        <v>1981</v>
      </c>
      <c r="N1280">
        <f t="shared" si="102"/>
        <v>419.94400000000002</v>
      </c>
      <c r="O1280" t="str">
        <f t="shared" si="103"/>
        <v/>
      </c>
      <c r="P1280" t="str">
        <f t="shared" si="104"/>
        <v>7_1981</v>
      </c>
    </row>
    <row r="1281" spans="1:16">
      <c r="A1281" s="35">
        <v>29769</v>
      </c>
      <c r="H1281" s="43">
        <v>419.51400000000001</v>
      </c>
      <c r="I1281" s="43">
        <v>421.64699999999999</v>
      </c>
      <c r="J1281" s="37"/>
      <c r="K1281" s="37"/>
      <c r="L1281">
        <f t="shared" si="100"/>
        <v>7</v>
      </c>
      <c r="M1281">
        <f t="shared" si="101"/>
        <v>1981</v>
      </c>
      <c r="N1281">
        <f t="shared" si="102"/>
        <v>420.58050000000003</v>
      </c>
      <c r="O1281" t="str">
        <f t="shared" si="103"/>
        <v/>
      </c>
      <c r="P1281" t="str">
        <f t="shared" si="104"/>
        <v>7_1981</v>
      </c>
    </row>
    <row r="1282" spans="1:16">
      <c r="A1282" s="35">
        <v>29770</v>
      </c>
      <c r="H1282" s="43">
        <v>419.88900000000001</v>
      </c>
      <c r="I1282" s="43">
        <v>421.98099999999999</v>
      </c>
      <c r="J1282" s="37"/>
      <c r="K1282" s="37"/>
      <c r="L1282">
        <f t="shared" si="100"/>
        <v>7</v>
      </c>
      <c r="M1282">
        <f t="shared" si="101"/>
        <v>1981</v>
      </c>
      <c r="N1282">
        <f t="shared" si="102"/>
        <v>420.935</v>
      </c>
      <c r="O1282" t="str">
        <f t="shared" si="103"/>
        <v/>
      </c>
      <c r="P1282" t="str">
        <f t="shared" si="104"/>
        <v>7_1981</v>
      </c>
    </row>
    <row r="1283" spans="1:16">
      <c r="A1283" s="35">
        <v>29771</v>
      </c>
      <c r="H1283" s="43"/>
      <c r="I1283" s="43"/>
      <c r="J1283" s="37"/>
      <c r="K1283" s="37"/>
      <c r="L1283">
        <f t="shared" si="100"/>
        <v>7</v>
      </c>
      <c r="M1283">
        <f t="shared" si="101"/>
        <v>1981</v>
      </c>
      <c r="N1283" t="str">
        <f t="shared" si="102"/>
        <v/>
      </c>
      <c r="O1283" t="str">
        <f t="shared" si="103"/>
        <v/>
      </c>
      <c r="P1283" t="str">
        <f t="shared" si="104"/>
        <v>7_1981</v>
      </c>
    </row>
    <row r="1284" spans="1:16">
      <c r="A1284" s="35">
        <v>29772</v>
      </c>
      <c r="H1284" s="44"/>
      <c r="I1284" s="44"/>
      <c r="J1284" s="37"/>
      <c r="K1284" s="37"/>
      <c r="L1284">
        <f t="shared" ref="L1284:L1347" si="105">+MONTH(A1284)</f>
        <v>7</v>
      </c>
      <c r="M1284">
        <f t="shared" ref="M1284:M1347" si="106">+YEAR(A1284)</f>
        <v>1981</v>
      </c>
      <c r="N1284" t="str">
        <f t="shared" ref="N1284:N1347" si="107">+IF(H1284="","",AVERAGE(H1284:I1284))</f>
        <v/>
      </c>
      <c r="O1284" t="str">
        <f t="shared" ref="O1284:O1347" si="108">+IF(J1284="","",AVERAGE(J1284:K1284))</f>
        <v/>
      </c>
      <c r="P1284" t="str">
        <f t="shared" ref="P1284:P1347" si="109">+L1284&amp;"_"&amp;M1284</f>
        <v>7_1981</v>
      </c>
    </row>
    <row r="1285" spans="1:16">
      <c r="A1285" s="35">
        <v>29773</v>
      </c>
      <c r="H1285" s="44">
        <v>420.41199999999998</v>
      </c>
      <c r="I1285" s="44">
        <v>422.52699999999999</v>
      </c>
      <c r="J1285" s="37"/>
      <c r="K1285" s="37"/>
      <c r="L1285">
        <f t="shared" si="105"/>
        <v>7</v>
      </c>
      <c r="M1285">
        <f t="shared" si="106"/>
        <v>1981</v>
      </c>
      <c r="N1285">
        <f t="shared" si="107"/>
        <v>421.46949999999998</v>
      </c>
      <c r="O1285" t="str">
        <f t="shared" si="108"/>
        <v/>
      </c>
      <c r="P1285" t="str">
        <f t="shared" si="109"/>
        <v>7_1981</v>
      </c>
    </row>
    <row r="1286" spans="1:16">
      <c r="A1286" s="35">
        <v>29774</v>
      </c>
      <c r="H1286" s="43">
        <v>420.75900000000001</v>
      </c>
      <c r="I1286" s="43">
        <v>422.92599999999999</v>
      </c>
      <c r="J1286" s="37"/>
      <c r="K1286" s="37"/>
      <c r="L1286">
        <f t="shared" si="105"/>
        <v>7</v>
      </c>
      <c r="M1286">
        <f t="shared" si="106"/>
        <v>1981</v>
      </c>
      <c r="N1286">
        <f t="shared" si="107"/>
        <v>421.84249999999997</v>
      </c>
      <c r="O1286" t="str">
        <f t="shared" si="108"/>
        <v/>
      </c>
      <c r="P1286" t="str">
        <f t="shared" si="109"/>
        <v>7_1981</v>
      </c>
    </row>
    <row r="1287" spans="1:16">
      <c r="A1287" s="35">
        <v>29775</v>
      </c>
      <c r="H1287" s="43">
        <v>421.21499999999997</v>
      </c>
      <c r="I1287" s="43">
        <v>423.38799999999998</v>
      </c>
      <c r="J1287" s="37"/>
      <c r="K1287" s="37"/>
      <c r="L1287">
        <f t="shared" si="105"/>
        <v>7</v>
      </c>
      <c r="M1287">
        <f t="shared" si="106"/>
        <v>1981</v>
      </c>
      <c r="N1287">
        <f t="shared" si="107"/>
        <v>422.30149999999998</v>
      </c>
      <c r="O1287" t="str">
        <f t="shared" si="108"/>
        <v/>
      </c>
      <c r="P1287" t="str">
        <f t="shared" si="109"/>
        <v>7_1981</v>
      </c>
    </row>
    <row r="1288" spans="1:16">
      <c r="A1288" s="35">
        <v>29776</v>
      </c>
      <c r="H1288" s="43">
        <v>421.62799999999999</v>
      </c>
      <c r="I1288" s="43">
        <v>423.79500000000002</v>
      </c>
      <c r="J1288" s="37"/>
      <c r="K1288" s="37"/>
      <c r="L1288">
        <f t="shared" si="105"/>
        <v>7</v>
      </c>
      <c r="M1288">
        <f t="shared" si="106"/>
        <v>1981</v>
      </c>
      <c r="N1288">
        <f t="shared" si="107"/>
        <v>422.7115</v>
      </c>
      <c r="O1288" t="str">
        <f t="shared" si="108"/>
        <v/>
      </c>
      <c r="P1288" t="str">
        <f t="shared" si="109"/>
        <v>7_1981</v>
      </c>
    </row>
    <row r="1289" spans="1:16">
      <c r="A1289" s="35">
        <v>29777</v>
      </c>
      <c r="H1289" s="43">
        <v>422.12400000000002</v>
      </c>
      <c r="I1289" s="43">
        <v>424.25</v>
      </c>
      <c r="J1289" s="37"/>
      <c r="K1289" s="37"/>
      <c r="L1289">
        <f t="shared" si="105"/>
        <v>7</v>
      </c>
      <c r="M1289">
        <f t="shared" si="106"/>
        <v>1981</v>
      </c>
      <c r="N1289">
        <f t="shared" si="107"/>
        <v>423.18700000000001</v>
      </c>
      <c r="O1289" t="str">
        <f t="shared" si="108"/>
        <v/>
      </c>
      <c r="P1289" t="str">
        <f t="shared" si="109"/>
        <v>7_1981</v>
      </c>
    </row>
    <row r="1290" spans="1:16">
      <c r="A1290" s="35">
        <v>29778</v>
      </c>
      <c r="H1290" s="43"/>
      <c r="I1290" s="43"/>
      <c r="J1290" s="37"/>
      <c r="K1290" s="37"/>
      <c r="L1290">
        <f t="shared" si="105"/>
        <v>7</v>
      </c>
      <c r="M1290">
        <f t="shared" si="106"/>
        <v>1981</v>
      </c>
      <c r="N1290" t="str">
        <f t="shared" si="107"/>
        <v/>
      </c>
      <c r="O1290" t="str">
        <f t="shared" si="108"/>
        <v/>
      </c>
      <c r="P1290" t="str">
        <f t="shared" si="109"/>
        <v>7_1981</v>
      </c>
    </row>
    <row r="1291" spans="1:16">
      <c r="A1291" s="35">
        <v>29779</v>
      </c>
      <c r="H1291" s="44"/>
      <c r="I1291" s="44"/>
      <c r="J1291" s="37"/>
      <c r="K1291" s="37"/>
      <c r="L1291">
        <f t="shared" si="105"/>
        <v>7</v>
      </c>
      <c r="M1291">
        <f t="shared" si="106"/>
        <v>1981</v>
      </c>
      <c r="N1291" t="str">
        <f t="shared" si="107"/>
        <v/>
      </c>
      <c r="O1291" t="str">
        <f t="shared" si="108"/>
        <v/>
      </c>
      <c r="P1291" t="str">
        <f t="shared" si="109"/>
        <v>7_1981</v>
      </c>
    </row>
    <row r="1292" spans="1:16">
      <c r="A1292" s="35">
        <v>29780</v>
      </c>
      <c r="H1292" s="44">
        <v>422.44299999999998</v>
      </c>
      <c r="I1292" s="44">
        <v>424.64</v>
      </c>
      <c r="J1292" s="37"/>
      <c r="K1292" s="37"/>
      <c r="L1292">
        <f t="shared" si="105"/>
        <v>7</v>
      </c>
      <c r="M1292">
        <f t="shared" si="106"/>
        <v>1981</v>
      </c>
      <c r="N1292">
        <f t="shared" si="107"/>
        <v>423.54149999999998</v>
      </c>
      <c r="O1292" t="str">
        <f t="shared" si="108"/>
        <v/>
      </c>
      <c r="P1292" t="str">
        <f t="shared" si="109"/>
        <v>7_1981</v>
      </c>
    </row>
    <row r="1293" spans="1:16">
      <c r="A1293" s="35">
        <v>29781</v>
      </c>
      <c r="H1293" s="43">
        <v>422.786</v>
      </c>
      <c r="I1293" s="43">
        <v>425.036</v>
      </c>
      <c r="J1293" s="37"/>
      <c r="K1293" s="37"/>
      <c r="L1293">
        <f t="shared" si="105"/>
        <v>7</v>
      </c>
      <c r="M1293">
        <f t="shared" si="106"/>
        <v>1981</v>
      </c>
      <c r="N1293">
        <f t="shared" si="107"/>
        <v>423.911</v>
      </c>
      <c r="O1293" t="str">
        <f t="shared" si="108"/>
        <v/>
      </c>
      <c r="P1293" t="str">
        <f t="shared" si="109"/>
        <v>7_1981</v>
      </c>
    </row>
    <row r="1294" spans="1:16">
      <c r="A1294" s="35">
        <v>29782</v>
      </c>
      <c r="H1294" s="43">
        <v>423.245</v>
      </c>
      <c r="I1294" s="43">
        <v>425.51799999999997</v>
      </c>
      <c r="J1294" s="37"/>
      <c r="K1294" s="37"/>
      <c r="L1294">
        <f t="shared" si="105"/>
        <v>7</v>
      </c>
      <c r="M1294">
        <f t="shared" si="106"/>
        <v>1981</v>
      </c>
      <c r="N1294">
        <f t="shared" si="107"/>
        <v>424.38149999999996</v>
      </c>
      <c r="O1294" t="str">
        <f t="shared" si="108"/>
        <v/>
      </c>
      <c r="P1294" t="str">
        <f t="shared" si="109"/>
        <v>7_1981</v>
      </c>
    </row>
    <row r="1295" spans="1:16">
      <c r="A1295" s="35">
        <v>29783</v>
      </c>
      <c r="H1295" s="43">
        <v>423.78899999999999</v>
      </c>
      <c r="I1295" s="43">
        <v>425.96300000000002</v>
      </c>
      <c r="J1295" s="37"/>
      <c r="K1295" s="37"/>
      <c r="L1295">
        <f t="shared" si="105"/>
        <v>7</v>
      </c>
      <c r="M1295">
        <f t="shared" si="106"/>
        <v>1981</v>
      </c>
      <c r="N1295">
        <f t="shared" si="107"/>
        <v>424.87599999999998</v>
      </c>
      <c r="O1295" t="str">
        <f t="shared" si="108"/>
        <v/>
      </c>
      <c r="P1295" t="str">
        <f t="shared" si="109"/>
        <v>7_1981</v>
      </c>
    </row>
    <row r="1296" spans="1:16">
      <c r="A1296" s="35">
        <v>29784</v>
      </c>
      <c r="H1296" s="43">
        <v>424.25</v>
      </c>
      <c r="I1296" s="43">
        <v>426.39</v>
      </c>
      <c r="J1296" s="37"/>
      <c r="K1296" s="37"/>
      <c r="L1296">
        <f t="shared" si="105"/>
        <v>7</v>
      </c>
      <c r="M1296">
        <f t="shared" si="106"/>
        <v>1981</v>
      </c>
      <c r="N1296">
        <f t="shared" si="107"/>
        <v>425.32</v>
      </c>
      <c r="O1296" t="str">
        <f t="shared" si="108"/>
        <v/>
      </c>
      <c r="P1296" t="str">
        <f t="shared" si="109"/>
        <v>7_1981</v>
      </c>
    </row>
    <row r="1297" spans="1:16">
      <c r="A1297" s="35">
        <v>29785</v>
      </c>
      <c r="H1297" s="43"/>
      <c r="I1297" s="43"/>
      <c r="J1297" s="37"/>
      <c r="K1297" s="37"/>
      <c r="L1297">
        <f t="shared" si="105"/>
        <v>7</v>
      </c>
      <c r="M1297">
        <f t="shared" si="106"/>
        <v>1981</v>
      </c>
      <c r="N1297" t="str">
        <f t="shared" si="107"/>
        <v/>
      </c>
      <c r="O1297" t="str">
        <f t="shared" si="108"/>
        <v/>
      </c>
      <c r="P1297" t="str">
        <f t="shared" si="109"/>
        <v>7_1981</v>
      </c>
    </row>
    <row r="1298" spans="1:16">
      <c r="A1298" s="35">
        <v>29786</v>
      </c>
      <c r="H1298" s="44"/>
      <c r="I1298" s="44"/>
      <c r="J1298" s="37"/>
      <c r="K1298" s="37"/>
      <c r="L1298">
        <f t="shared" si="105"/>
        <v>7</v>
      </c>
      <c r="M1298">
        <f t="shared" si="106"/>
        <v>1981</v>
      </c>
      <c r="N1298" t="str">
        <f t="shared" si="107"/>
        <v/>
      </c>
      <c r="O1298" t="str">
        <f t="shared" si="108"/>
        <v/>
      </c>
      <c r="P1298" t="str">
        <f t="shared" si="109"/>
        <v>7_1981</v>
      </c>
    </row>
    <row r="1299" spans="1:16">
      <c r="A1299" s="35">
        <v>29787</v>
      </c>
      <c r="H1299" s="44">
        <v>424.65100000000001</v>
      </c>
      <c r="I1299" s="44">
        <v>426.78899999999999</v>
      </c>
      <c r="J1299" s="37"/>
      <c r="K1299" s="37"/>
      <c r="L1299">
        <f t="shared" si="105"/>
        <v>7</v>
      </c>
      <c r="M1299">
        <f t="shared" si="106"/>
        <v>1981</v>
      </c>
      <c r="N1299">
        <f t="shared" si="107"/>
        <v>425.72</v>
      </c>
      <c r="O1299" t="str">
        <f t="shared" si="108"/>
        <v/>
      </c>
      <c r="P1299" t="str">
        <f t="shared" si="109"/>
        <v>7_1981</v>
      </c>
    </row>
    <row r="1300" spans="1:16">
      <c r="A1300" s="35">
        <v>29788</v>
      </c>
      <c r="H1300" s="43">
        <v>425.029</v>
      </c>
      <c r="I1300" s="43">
        <v>427.16899999999998</v>
      </c>
      <c r="J1300" s="37"/>
      <c r="K1300" s="37"/>
      <c r="L1300">
        <f t="shared" si="105"/>
        <v>7</v>
      </c>
      <c r="M1300">
        <f t="shared" si="106"/>
        <v>1981</v>
      </c>
      <c r="N1300">
        <f t="shared" si="107"/>
        <v>426.09899999999999</v>
      </c>
      <c r="O1300" t="str">
        <f t="shared" si="108"/>
        <v/>
      </c>
      <c r="P1300" t="str">
        <f t="shared" si="109"/>
        <v>7_1981</v>
      </c>
    </row>
    <row r="1301" spans="1:16">
      <c r="A1301" s="35">
        <v>29789</v>
      </c>
      <c r="H1301" s="43">
        <v>425.43799999999999</v>
      </c>
      <c r="I1301" s="43">
        <v>427.57900000000001</v>
      </c>
      <c r="J1301" s="37"/>
      <c r="K1301" s="37"/>
      <c r="L1301">
        <f t="shared" si="105"/>
        <v>7</v>
      </c>
      <c r="M1301">
        <f t="shared" si="106"/>
        <v>1981</v>
      </c>
      <c r="N1301">
        <f t="shared" si="107"/>
        <v>426.50850000000003</v>
      </c>
      <c r="O1301" t="str">
        <f t="shared" si="108"/>
        <v/>
      </c>
      <c r="P1301" t="str">
        <f t="shared" si="109"/>
        <v>7_1981</v>
      </c>
    </row>
    <row r="1302" spans="1:16">
      <c r="A1302" s="35">
        <v>29790</v>
      </c>
      <c r="H1302" s="43">
        <v>425.74599999999998</v>
      </c>
      <c r="I1302" s="43">
        <v>427.93099999999998</v>
      </c>
      <c r="J1302" s="37"/>
      <c r="K1302" s="37"/>
      <c r="L1302">
        <f t="shared" si="105"/>
        <v>7</v>
      </c>
      <c r="M1302">
        <f t="shared" si="106"/>
        <v>1981</v>
      </c>
      <c r="N1302">
        <f t="shared" si="107"/>
        <v>426.83849999999995</v>
      </c>
      <c r="O1302" t="str">
        <f t="shared" si="108"/>
        <v/>
      </c>
      <c r="P1302" t="str">
        <f t="shared" si="109"/>
        <v>7_1981</v>
      </c>
    </row>
    <row r="1303" spans="1:16">
      <c r="A1303" s="35">
        <v>29791</v>
      </c>
      <c r="H1303" s="43">
        <v>426.03300000000002</v>
      </c>
      <c r="I1303" s="43">
        <v>428.27199999999999</v>
      </c>
      <c r="J1303" s="37"/>
      <c r="K1303" s="37"/>
      <c r="L1303">
        <f t="shared" si="105"/>
        <v>7</v>
      </c>
      <c r="M1303">
        <f t="shared" si="106"/>
        <v>1981</v>
      </c>
      <c r="N1303">
        <f t="shared" si="107"/>
        <v>427.15250000000003</v>
      </c>
      <c r="O1303" t="str">
        <f t="shared" si="108"/>
        <v/>
      </c>
      <c r="P1303" t="str">
        <f t="shared" si="109"/>
        <v>7_1981</v>
      </c>
    </row>
    <row r="1304" spans="1:16">
      <c r="A1304" s="35">
        <v>29792</v>
      </c>
      <c r="H1304" s="43"/>
      <c r="I1304" s="43"/>
      <c r="J1304" s="37"/>
      <c r="K1304" s="37"/>
      <c r="L1304">
        <f t="shared" si="105"/>
        <v>7</v>
      </c>
      <c r="M1304">
        <f t="shared" si="106"/>
        <v>1981</v>
      </c>
      <c r="N1304" t="str">
        <f t="shared" si="107"/>
        <v/>
      </c>
      <c r="O1304" t="str">
        <f t="shared" si="108"/>
        <v/>
      </c>
      <c r="P1304" t="str">
        <f t="shared" si="109"/>
        <v>7_1981</v>
      </c>
    </row>
    <row r="1305" spans="1:16">
      <c r="A1305" s="35">
        <v>29793</v>
      </c>
      <c r="H1305" s="44"/>
      <c r="I1305" s="44"/>
      <c r="J1305" s="37"/>
      <c r="K1305" s="37"/>
      <c r="L1305">
        <f t="shared" si="105"/>
        <v>7</v>
      </c>
      <c r="M1305">
        <f t="shared" si="106"/>
        <v>1981</v>
      </c>
      <c r="N1305" t="str">
        <f t="shared" si="107"/>
        <v/>
      </c>
      <c r="O1305" t="str">
        <f t="shared" si="108"/>
        <v/>
      </c>
      <c r="P1305" t="str">
        <f t="shared" si="109"/>
        <v>7_1981</v>
      </c>
    </row>
    <row r="1306" spans="1:16">
      <c r="A1306" s="35">
        <v>29794</v>
      </c>
      <c r="H1306" s="44">
        <v>426.5</v>
      </c>
      <c r="I1306" s="44">
        <v>428.78899999999999</v>
      </c>
      <c r="J1306" s="37"/>
      <c r="K1306" s="37"/>
      <c r="L1306">
        <f t="shared" si="105"/>
        <v>7</v>
      </c>
      <c r="M1306">
        <f t="shared" si="106"/>
        <v>1981</v>
      </c>
      <c r="N1306">
        <f t="shared" si="107"/>
        <v>427.64449999999999</v>
      </c>
      <c r="O1306" t="str">
        <f t="shared" si="108"/>
        <v/>
      </c>
      <c r="P1306" t="str">
        <f t="shared" si="109"/>
        <v>7_1981</v>
      </c>
    </row>
    <row r="1307" spans="1:16">
      <c r="A1307" s="35">
        <v>29795</v>
      </c>
      <c r="H1307" s="44"/>
      <c r="I1307" s="44"/>
      <c r="J1307" s="37"/>
      <c r="K1307" s="37"/>
      <c r="L1307">
        <f t="shared" si="105"/>
        <v>7</v>
      </c>
      <c r="M1307">
        <f t="shared" si="106"/>
        <v>1981</v>
      </c>
      <c r="N1307" t="str">
        <f t="shared" si="107"/>
        <v/>
      </c>
      <c r="O1307" t="str">
        <f t="shared" si="108"/>
        <v/>
      </c>
      <c r="P1307" t="str">
        <f t="shared" si="109"/>
        <v>7_1981</v>
      </c>
    </row>
    <row r="1308" spans="1:16">
      <c r="A1308" s="35">
        <v>29796</v>
      </c>
      <c r="H1308" s="44"/>
      <c r="I1308" s="44"/>
      <c r="J1308" s="37"/>
      <c r="K1308" s="37"/>
      <c r="L1308">
        <f t="shared" si="105"/>
        <v>7</v>
      </c>
      <c r="M1308">
        <f t="shared" si="106"/>
        <v>1981</v>
      </c>
      <c r="N1308" t="str">
        <f t="shared" si="107"/>
        <v/>
      </c>
      <c r="O1308" t="str">
        <f t="shared" si="108"/>
        <v/>
      </c>
      <c r="P1308" t="str">
        <f t="shared" si="109"/>
        <v>7_1981</v>
      </c>
    </row>
    <row r="1309" spans="1:16">
      <c r="A1309" s="35">
        <v>29797</v>
      </c>
      <c r="H1309" s="43">
        <v>427.315</v>
      </c>
      <c r="I1309" s="43">
        <v>429.51</v>
      </c>
      <c r="J1309" s="37"/>
      <c r="K1309" s="37"/>
      <c r="L1309">
        <f t="shared" si="105"/>
        <v>7</v>
      </c>
      <c r="M1309">
        <f t="shared" si="106"/>
        <v>1981</v>
      </c>
      <c r="N1309">
        <f t="shared" si="107"/>
        <v>428.41250000000002</v>
      </c>
      <c r="O1309" t="str">
        <f t="shared" si="108"/>
        <v/>
      </c>
      <c r="P1309" t="str">
        <f t="shared" si="109"/>
        <v>7_1981</v>
      </c>
    </row>
    <row r="1310" spans="1:16">
      <c r="A1310" s="35">
        <v>29798</v>
      </c>
      <c r="H1310" s="43">
        <v>427.65199999999999</v>
      </c>
      <c r="I1310" s="43">
        <v>429.98500000000001</v>
      </c>
      <c r="J1310" s="37"/>
      <c r="K1310" s="37"/>
      <c r="L1310">
        <f t="shared" si="105"/>
        <v>7</v>
      </c>
      <c r="M1310">
        <f t="shared" si="106"/>
        <v>1981</v>
      </c>
      <c r="N1310">
        <f t="shared" si="107"/>
        <v>428.81849999999997</v>
      </c>
      <c r="O1310" t="str">
        <f t="shared" si="108"/>
        <v/>
      </c>
      <c r="P1310" t="str">
        <f t="shared" si="109"/>
        <v>7_1981</v>
      </c>
    </row>
    <row r="1311" spans="1:16">
      <c r="A1311" s="35">
        <v>29799</v>
      </c>
      <c r="H1311" s="43"/>
      <c r="I1311" s="43"/>
      <c r="J1311" s="37"/>
      <c r="K1311" s="37"/>
      <c r="L1311">
        <f t="shared" si="105"/>
        <v>8</v>
      </c>
      <c r="M1311">
        <f t="shared" si="106"/>
        <v>1981</v>
      </c>
      <c r="N1311" t="str">
        <f t="shared" si="107"/>
        <v/>
      </c>
      <c r="O1311" t="str">
        <f t="shared" si="108"/>
        <v/>
      </c>
      <c r="P1311" t="str">
        <f t="shared" si="109"/>
        <v>8_1981</v>
      </c>
    </row>
    <row r="1312" spans="1:16">
      <c r="A1312" s="35">
        <v>29800</v>
      </c>
      <c r="H1312" s="44"/>
      <c r="I1312" s="44"/>
      <c r="J1312" s="37"/>
      <c r="K1312" s="37"/>
      <c r="L1312">
        <f t="shared" si="105"/>
        <v>8</v>
      </c>
      <c r="M1312">
        <f t="shared" si="106"/>
        <v>1981</v>
      </c>
      <c r="N1312" t="str">
        <f t="shared" si="107"/>
        <v/>
      </c>
      <c r="O1312" t="str">
        <f t="shared" si="108"/>
        <v/>
      </c>
      <c r="P1312" t="str">
        <f t="shared" si="109"/>
        <v>8_1981</v>
      </c>
    </row>
    <row r="1313" spans="1:16">
      <c r="A1313" s="35">
        <v>29801</v>
      </c>
      <c r="H1313" s="44">
        <v>428.21699999999998</v>
      </c>
      <c r="I1313" s="44">
        <v>430.41</v>
      </c>
      <c r="J1313" s="37"/>
      <c r="K1313" s="37"/>
      <c r="L1313">
        <f t="shared" si="105"/>
        <v>8</v>
      </c>
      <c r="M1313">
        <f t="shared" si="106"/>
        <v>1981</v>
      </c>
      <c r="N1313">
        <f t="shared" si="107"/>
        <v>429.31349999999998</v>
      </c>
      <c r="O1313" t="str">
        <f t="shared" si="108"/>
        <v/>
      </c>
      <c r="P1313" t="str">
        <f t="shared" si="109"/>
        <v>8_1981</v>
      </c>
    </row>
    <row r="1314" spans="1:16">
      <c r="A1314" s="35">
        <v>29802</v>
      </c>
      <c r="H1314" s="43">
        <v>428.678</v>
      </c>
      <c r="I1314" s="43">
        <v>430.85399999999998</v>
      </c>
      <c r="J1314" s="37"/>
      <c r="K1314" s="37"/>
      <c r="L1314">
        <f t="shared" si="105"/>
        <v>8</v>
      </c>
      <c r="M1314">
        <f t="shared" si="106"/>
        <v>1981</v>
      </c>
      <c r="N1314">
        <f t="shared" si="107"/>
        <v>429.76599999999996</v>
      </c>
      <c r="O1314" t="str">
        <f t="shared" si="108"/>
        <v/>
      </c>
      <c r="P1314" t="str">
        <f t="shared" si="109"/>
        <v>8_1981</v>
      </c>
    </row>
    <row r="1315" spans="1:16">
      <c r="A1315" s="35">
        <v>29803</v>
      </c>
      <c r="H1315" s="43">
        <v>429.15800000000002</v>
      </c>
      <c r="I1315" s="43">
        <v>431.32</v>
      </c>
      <c r="J1315" s="37"/>
      <c r="K1315" s="37"/>
      <c r="L1315">
        <f t="shared" si="105"/>
        <v>8</v>
      </c>
      <c r="M1315">
        <f t="shared" si="106"/>
        <v>1981</v>
      </c>
      <c r="N1315">
        <f t="shared" si="107"/>
        <v>430.23900000000003</v>
      </c>
      <c r="O1315" t="str">
        <f t="shared" si="108"/>
        <v/>
      </c>
      <c r="P1315" t="str">
        <f t="shared" si="109"/>
        <v>8_1981</v>
      </c>
    </row>
    <row r="1316" spans="1:16">
      <c r="A1316" s="35">
        <v>29804</v>
      </c>
      <c r="H1316" s="43">
        <v>429.57</v>
      </c>
      <c r="I1316" s="43">
        <v>431.74900000000002</v>
      </c>
      <c r="J1316" s="37"/>
      <c r="K1316" s="37"/>
      <c r="L1316">
        <f t="shared" si="105"/>
        <v>8</v>
      </c>
      <c r="M1316">
        <f t="shared" si="106"/>
        <v>1981</v>
      </c>
      <c r="N1316">
        <f t="shared" si="107"/>
        <v>430.65949999999998</v>
      </c>
      <c r="O1316" t="str">
        <f t="shared" si="108"/>
        <v/>
      </c>
      <c r="P1316" t="str">
        <f t="shared" si="109"/>
        <v>8_1981</v>
      </c>
    </row>
    <row r="1317" spans="1:16">
      <c r="A1317" s="35">
        <v>29805</v>
      </c>
      <c r="H1317" s="43">
        <v>429.98099999999999</v>
      </c>
      <c r="I1317" s="43">
        <v>432.22300000000001</v>
      </c>
      <c r="J1317" s="37"/>
      <c r="K1317" s="37"/>
      <c r="L1317">
        <f t="shared" si="105"/>
        <v>8</v>
      </c>
      <c r="M1317">
        <f t="shared" si="106"/>
        <v>1981</v>
      </c>
      <c r="N1317">
        <f t="shared" si="107"/>
        <v>431.10199999999998</v>
      </c>
      <c r="O1317" t="str">
        <f t="shared" si="108"/>
        <v/>
      </c>
      <c r="P1317" t="str">
        <f t="shared" si="109"/>
        <v>8_1981</v>
      </c>
    </row>
    <row r="1318" spans="1:16">
      <c r="A1318" s="35">
        <v>29806</v>
      </c>
      <c r="H1318" s="43"/>
      <c r="I1318" s="43"/>
      <c r="J1318" s="37"/>
      <c r="K1318" s="37"/>
      <c r="L1318">
        <f t="shared" si="105"/>
        <v>8</v>
      </c>
      <c r="M1318">
        <f t="shared" si="106"/>
        <v>1981</v>
      </c>
      <c r="N1318" t="str">
        <f t="shared" si="107"/>
        <v/>
      </c>
      <c r="O1318" t="str">
        <f t="shared" si="108"/>
        <v/>
      </c>
      <c r="P1318" t="str">
        <f t="shared" si="109"/>
        <v>8_1981</v>
      </c>
    </row>
    <row r="1319" spans="1:16">
      <c r="A1319" s="35">
        <v>29807</v>
      </c>
      <c r="H1319" s="44"/>
      <c r="I1319" s="44"/>
      <c r="J1319" s="37"/>
      <c r="K1319" s="37"/>
      <c r="L1319">
        <f t="shared" si="105"/>
        <v>8</v>
      </c>
      <c r="M1319">
        <f t="shared" si="106"/>
        <v>1981</v>
      </c>
      <c r="N1319" t="str">
        <f t="shared" si="107"/>
        <v/>
      </c>
      <c r="O1319" t="str">
        <f t="shared" si="108"/>
        <v/>
      </c>
      <c r="P1319" t="str">
        <f t="shared" si="109"/>
        <v>8_1981</v>
      </c>
    </row>
    <row r="1320" spans="1:16">
      <c r="A1320" s="35">
        <v>29808</v>
      </c>
      <c r="H1320" s="44">
        <v>430.57600000000002</v>
      </c>
      <c r="I1320" s="44">
        <v>432.73500000000001</v>
      </c>
      <c r="J1320" s="37"/>
      <c r="K1320" s="37"/>
      <c r="L1320">
        <f t="shared" si="105"/>
        <v>8</v>
      </c>
      <c r="M1320">
        <f t="shared" si="106"/>
        <v>1981</v>
      </c>
      <c r="N1320">
        <f t="shared" si="107"/>
        <v>431.65550000000002</v>
      </c>
      <c r="O1320" t="str">
        <f t="shared" si="108"/>
        <v/>
      </c>
      <c r="P1320" t="str">
        <f t="shared" si="109"/>
        <v>8_1981</v>
      </c>
    </row>
    <row r="1321" spans="1:16">
      <c r="A1321" s="35">
        <v>29809</v>
      </c>
      <c r="H1321" s="43">
        <v>431.05500000000001</v>
      </c>
      <c r="I1321" s="43">
        <v>433.27800000000002</v>
      </c>
      <c r="J1321" s="37"/>
      <c r="K1321" s="37"/>
      <c r="L1321">
        <f t="shared" si="105"/>
        <v>8</v>
      </c>
      <c r="M1321">
        <f t="shared" si="106"/>
        <v>1981</v>
      </c>
      <c r="N1321">
        <f t="shared" si="107"/>
        <v>432.16650000000004</v>
      </c>
      <c r="O1321" t="str">
        <f t="shared" si="108"/>
        <v/>
      </c>
      <c r="P1321" t="str">
        <f t="shared" si="109"/>
        <v>8_1981</v>
      </c>
    </row>
    <row r="1322" spans="1:16">
      <c r="A1322" s="35">
        <v>29810</v>
      </c>
      <c r="H1322" s="43">
        <v>431.50599999999997</v>
      </c>
      <c r="I1322" s="43">
        <v>433.733</v>
      </c>
      <c r="J1322" s="37"/>
      <c r="K1322" s="37"/>
      <c r="L1322">
        <f t="shared" si="105"/>
        <v>8</v>
      </c>
      <c r="M1322">
        <f t="shared" si="106"/>
        <v>1981</v>
      </c>
      <c r="N1322">
        <f t="shared" si="107"/>
        <v>432.61950000000002</v>
      </c>
      <c r="O1322" t="str">
        <f t="shared" si="108"/>
        <v/>
      </c>
      <c r="P1322" t="str">
        <f t="shared" si="109"/>
        <v>8_1981</v>
      </c>
    </row>
    <row r="1323" spans="1:16">
      <c r="A1323" s="35">
        <v>29811</v>
      </c>
      <c r="H1323" s="43">
        <v>432.03800000000001</v>
      </c>
      <c r="I1323" s="43">
        <v>434.28699999999998</v>
      </c>
      <c r="J1323" s="37"/>
      <c r="K1323" s="37"/>
      <c r="L1323">
        <f t="shared" si="105"/>
        <v>8</v>
      </c>
      <c r="M1323">
        <f t="shared" si="106"/>
        <v>1981</v>
      </c>
      <c r="N1323">
        <f t="shared" si="107"/>
        <v>433.16250000000002</v>
      </c>
      <c r="O1323" t="str">
        <f t="shared" si="108"/>
        <v/>
      </c>
      <c r="P1323" t="str">
        <f t="shared" si="109"/>
        <v>8_1981</v>
      </c>
    </row>
    <row r="1324" spans="1:16">
      <c r="A1324" s="35">
        <v>29812</v>
      </c>
      <c r="H1324" s="43">
        <v>432.59399999999999</v>
      </c>
      <c r="I1324" s="43">
        <v>434.834</v>
      </c>
      <c r="J1324" s="37"/>
      <c r="K1324" s="37"/>
      <c r="L1324">
        <f t="shared" si="105"/>
        <v>8</v>
      </c>
      <c r="M1324">
        <f t="shared" si="106"/>
        <v>1981</v>
      </c>
      <c r="N1324">
        <f t="shared" si="107"/>
        <v>433.714</v>
      </c>
      <c r="O1324" t="str">
        <f t="shared" si="108"/>
        <v/>
      </c>
      <c r="P1324" t="str">
        <f t="shared" si="109"/>
        <v>8_1981</v>
      </c>
    </row>
    <row r="1325" spans="1:16">
      <c r="A1325" s="35">
        <v>29813</v>
      </c>
      <c r="H1325" s="43"/>
      <c r="I1325" s="43"/>
      <c r="J1325" s="37"/>
      <c r="K1325" s="37"/>
      <c r="L1325">
        <f t="shared" si="105"/>
        <v>8</v>
      </c>
      <c r="M1325">
        <f t="shared" si="106"/>
        <v>1981</v>
      </c>
      <c r="N1325" t="str">
        <f t="shared" si="107"/>
        <v/>
      </c>
      <c r="O1325" t="str">
        <f t="shared" si="108"/>
        <v/>
      </c>
      <c r="P1325" t="str">
        <f t="shared" si="109"/>
        <v>8_1981</v>
      </c>
    </row>
    <row r="1326" spans="1:16">
      <c r="A1326" s="35">
        <v>29814</v>
      </c>
      <c r="H1326" s="44"/>
      <c r="I1326" s="44"/>
      <c r="J1326" s="37"/>
      <c r="K1326" s="37"/>
      <c r="L1326">
        <f t="shared" si="105"/>
        <v>8</v>
      </c>
      <c r="M1326">
        <f t="shared" si="106"/>
        <v>1981</v>
      </c>
      <c r="N1326" t="str">
        <f t="shared" si="107"/>
        <v/>
      </c>
      <c r="O1326" t="str">
        <f t="shared" si="108"/>
        <v/>
      </c>
      <c r="P1326" t="str">
        <f t="shared" si="109"/>
        <v>8_1981</v>
      </c>
    </row>
    <row r="1327" spans="1:16">
      <c r="A1327" s="35">
        <v>29815</v>
      </c>
      <c r="H1327" s="44">
        <v>433.12799999999999</v>
      </c>
      <c r="I1327" s="44">
        <v>435.35500000000002</v>
      </c>
      <c r="J1327" s="37"/>
      <c r="K1327" s="37"/>
      <c r="L1327">
        <f t="shared" si="105"/>
        <v>8</v>
      </c>
      <c r="M1327">
        <f t="shared" si="106"/>
        <v>1981</v>
      </c>
      <c r="N1327">
        <f t="shared" si="107"/>
        <v>434.24149999999997</v>
      </c>
      <c r="O1327" t="str">
        <f t="shared" si="108"/>
        <v/>
      </c>
      <c r="P1327" t="str">
        <f t="shared" si="109"/>
        <v>8_1981</v>
      </c>
    </row>
    <row r="1328" spans="1:16">
      <c r="A1328" s="35">
        <v>29816</v>
      </c>
      <c r="H1328" s="43">
        <v>433.54899999999998</v>
      </c>
      <c r="I1328" s="43">
        <v>435.87599999999998</v>
      </c>
      <c r="J1328" s="37"/>
      <c r="K1328" s="37"/>
      <c r="L1328">
        <f t="shared" si="105"/>
        <v>8</v>
      </c>
      <c r="M1328">
        <f t="shared" si="106"/>
        <v>1981</v>
      </c>
      <c r="N1328">
        <f t="shared" si="107"/>
        <v>434.71249999999998</v>
      </c>
      <c r="O1328" t="str">
        <f t="shared" si="108"/>
        <v/>
      </c>
      <c r="P1328" t="str">
        <f t="shared" si="109"/>
        <v>8_1981</v>
      </c>
    </row>
    <row r="1329" spans="1:16">
      <c r="A1329" s="35">
        <v>29817</v>
      </c>
      <c r="H1329" s="43">
        <v>434.12099999999998</v>
      </c>
      <c r="I1329" s="43">
        <v>436.423</v>
      </c>
      <c r="J1329" s="37"/>
      <c r="K1329" s="37"/>
      <c r="L1329">
        <f t="shared" si="105"/>
        <v>8</v>
      </c>
      <c r="M1329">
        <f t="shared" si="106"/>
        <v>1981</v>
      </c>
      <c r="N1329">
        <f t="shared" si="107"/>
        <v>435.27199999999999</v>
      </c>
      <c r="O1329" t="str">
        <f t="shared" si="108"/>
        <v/>
      </c>
      <c r="P1329" t="str">
        <f t="shared" si="109"/>
        <v>8_1981</v>
      </c>
    </row>
    <row r="1330" spans="1:16">
      <c r="A1330" s="35">
        <v>29818</v>
      </c>
      <c r="H1330" s="43">
        <v>434.77199999999999</v>
      </c>
      <c r="I1330" s="43">
        <v>436.96499999999997</v>
      </c>
      <c r="J1330" s="37"/>
      <c r="K1330" s="37"/>
      <c r="L1330">
        <f t="shared" si="105"/>
        <v>8</v>
      </c>
      <c r="M1330">
        <f t="shared" si="106"/>
        <v>1981</v>
      </c>
      <c r="N1330">
        <f t="shared" si="107"/>
        <v>435.86849999999998</v>
      </c>
      <c r="O1330" t="str">
        <f t="shared" si="108"/>
        <v/>
      </c>
      <c r="P1330" t="str">
        <f t="shared" si="109"/>
        <v>8_1981</v>
      </c>
    </row>
    <row r="1331" spans="1:16">
      <c r="A1331" s="35">
        <v>29819</v>
      </c>
      <c r="H1331" s="43">
        <v>435.33100000000002</v>
      </c>
      <c r="I1331" s="43">
        <v>437.52300000000002</v>
      </c>
      <c r="J1331" s="37"/>
      <c r="K1331" s="37"/>
      <c r="L1331">
        <f t="shared" si="105"/>
        <v>8</v>
      </c>
      <c r="M1331">
        <f t="shared" si="106"/>
        <v>1981</v>
      </c>
      <c r="N1331">
        <f t="shared" si="107"/>
        <v>436.42700000000002</v>
      </c>
      <c r="O1331" t="str">
        <f t="shared" si="108"/>
        <v/>
      </c>
      <c r="P1331" t="str">
        <f t="shared" si="109"/>
        <v>8_1981</v>
      </c>
    </row>
    <row r="1332" spans="1:16">
      <c r="A1332" s="35">
        <v>29820</v>
      </c>
      <c r="H1332" s="43"/>
      <c r="I1332" s="43"/>
      <c r="J1332" s="37"/>
      <c r="K1332" s="37"/>
      <c r="L1332">
        <f t="shared" si="105"/>
        <v>8</v>
      </c>
      <c r="M1332">
        <f t="shared" si="106"/>
        <v>1981</v>
      </c>
      <c r="N1332" t="str">
        <f t="shared" si="107"/>
        <v/>
      </c>
      <c r="O1332" t="str">
        <f t="shared" si="108"/>
        <v/>
      </c>
      <c r="P1332" t="str">
        <f t="shared" si="109"/>
        <v>8_1981</v>
      </c>
    </row>
    <row r="1333" spans="1:16">
      <c r="A1333" s="35">
        <v>29821</v>
      </c>
      <c r="H1333" s="44"/>
      <c r="I1333" s="44"/>
      <c r="J1333" s="37"/>
      <c r="K1333" s="37"/>
      <c r="L1333">
        <f t="shared" si="105"/>
        <v>8</v>
      </c>
      <c r="M1333">
        <f t="shared" si="106"/>
        <v>1981</v>
      </c>
      <c r="N1333" t="str">
        <f t="shared" si="107"/>
        <v/>
      </c>
      <c r="O1333" t="str">
        <f t="shared" si="108"/>
        <v/>
      </c>
      <c r="P1333" t="str">
        <f t="shared" si="109"/>
        <v>8_1981</v>
      </c>
    </row>
    <row r="1334" spans="1:16">
      <c r="A1334" s="35">
        <v>29822</v>
      </c>
      <c r="H1334" s="44">
        <v>435.90800000000002</v>
      </c>
      <c r="I1334" s="44">
        <v>438.12799999999999</v>
      </c>
      <c r="J1334" s="37"/>
      <c r="K1334" s="37"/>
      <c r="L1334">
        <f t="shared" si="105"/>
        <v>8</v>
      </c>
      <c r="M1334">
        <f t="shared" si="106"/>
        <v>1981</v>
      </c>
      <c r="N1334">
        <f t="shared" si="107"/>
        <v>437.01800000000003</v>
      </c>
      <c r="O1334" t="str">
        <f t="shared" si="108"/>
        <v/>
      </c>
      <c r="P1334" t="str">
        <f t="shared" si="109"/>
        <v>8_1981</v>
      </c>
    </row>
    <row r="1335" spans="1:16">
      <c r="A1335" s="35">
        <v>29823</v>
      </c>
      <c r="H1335" s="43">
        <v>436.31200000000001</v>
      </c>
      <c r="I1335" s="43">
        <v>438.53300000000002</v>
      </c>
      <c r="J1335" s="37"/>
      <c r="K1335" s="37"/>
      <c r="L1335">
        <f t="shared" si="105"/>
        <v>8</v>
      </c>
      <c r="M1335">
        <f t="shared" si="106"/>
        <v>1981</v>
      </c>
      <c r="N1335">
        <f t="shared" si="107"/>
        <v>437.42250000000001</v>
      </c>
      <c r="O1335" t="str">
        <f t="shared" si="108"/>
        <v/>
      </c>
      <c r="P1335" t="str">
        <f t="shared" si="109"/>
        <v>8_1981</v>
      </c>
    </row>
    <row r="1336" spans="1:16">
      <c r="A1336" s="35">
        <v>29824</v>
      </c>
      <c r="H1336" s="43">
        <v>437.00400000000002</v>
      </c>
      <c r="I1336" s="43">
        <v>439.10500000000002</v>
      </c>
      <c r="J1336" s="37"/>
      <c r="K1336" s="37"/>
      <c r="L1336">
        <f t="shared" si="105"/>
        <v>8</v>
      </c>
      <c r="M1336">
        <f t="shared" si="106"/>
        <v>1981</v>
      </c>
      <c r="N1336">
        <f t="shared" si="107"/>
        <v>438.05450000000002</v>
      </c>
      <c r="O1336" t="str">
        <f t="shared" si="108"/>
        <v/>
      </c>
      <c r="P1336" t="str">
        <f t="shared" si="109"/>
        <v>8_1981</v>
      </c>
    </row>
    <row r="1337" spans="1:16">
      <c r="A1337" s="35">
        <v>29825</v>
      </c>
      <c r="H1337" s="43">
        <v>437.70699999999999</v>
      </c>
      <c r="I1337" s="43">
        <v>439.714</v>
      </c>
      <c r="J1337" s="37"/>
      <c r="K1337" s="37"/>
      <c r="L1337">
        <f t="shared" si="105"/>
        <v>8</v>
      </c>
      <c r="M1337">
        <f t="shared" si="106"/>
        <v>1981</v>
      </c>
      <c r="N1337">
        <f t="shared" si="107"/>
        <v>438.71050000000002</v>
      </c>
      <c r="O1337" t="str">
        <f t="shared" si="108"/>
        <v/>
      </c>
      <c r="P1337" t="str">
        <f t="shared" si="109"/>
        <v>8_1981</v>
      </c>
    </row>
    <row r="1338" spans="1:16">
      <c r="A1338" s="35">
        <v>29826</v>
      </c>
      <c r="H1338" s="43">
        <v>438.255</v>
      </c>
      <c r="I1338" s="43">
        <v>440.58800000000002</v>
      </c>
      <c r="J1338" s="37"/>
      <c r="K1338" s="37"/>
      <c r="L1338">
        <f t="shared" si="105"/>
        <v>8</v>
      </c>
      <c r="M1338">
        <f t="shared" si="106"/>
        <v>1981</v>
      </c>
      <c r="N1338">
        <f t="shared" si="107"/>
        <v>439.42150000000004</v>
      </c>
      <c r="O1338" t="str">
        <f t="shared" si="108"/>
        <v/>
      </c>
      <c r="P1338" t="str">
        <f t="shared" si="109"/>
        <v>8_1981</v>
      </c>
    </row>
    <row r="1339" spans="1:16">
      <c r="A1339" s="35">
        <v>29827</v>
      </c>
      <c r="H1339" s="43"/>
      <c r="I1339" s="43"/>
      <c r="J1339" s="37"/>
      <c r="K1339" s="37"/>
      <c r="L1339">
        <f t="shared" si="105"/>
        <v>8</v>
      </c>
      <c r="M1339">
        <f t="shared" si="106"/>
        <v>1981</v>
      </c>
      <c r="N1339" t="str">
        <f t="shared" si="107"/>
        <v/>
      </c>
      <c r="O1339" t="str">
        <f t="shared" si="108"/>
        <v/>
      </c>
      <c r="P1339" t="str">
        <f t="shared" si="109"/>
        <v>8_1981</v>
      </c>
    </row>
    <row r="1340" spans="1:16">
      <c r="A1340" s="35">
        <v>29828</v>
      </c>
      <c r="H1340" s="44"/>
      <c r="I1340" s="44"/>
      <c r="J1340" s="37"/>
      <c r="K1340" s="37"/>
      <c r="L1340">
        <f t="shared" si="105"/>
        <v>8</v>
      </c>
      <c r="M1340">
        <f t="shared" si="106"/>
        <v>1981</v>
      </c>
      <c r="N1340" t="str">
        <f t="shared" si="107"/>
        <v/>
      </c>
      <c r="O1340" t="str">
        <f t="shared" si="108"/>
        <v/>
      </c>
      <c r="P1340" t="str">
        <f t="shared" si="109"/>
        <v>8_1981</v>
      </c>
    </row>
    <row r="1341" spans="1:16">
      <c r="A1341" s="35">
        <v>29829</v>
      </c>
      <c r="H1341" s="44">
        <v>438.89699999999999</v>
      </c>
      <c r="I1341" s="44">
        <v>441.21699999999998</v>
      </c>
      <c r="J1341" s="37"/>
      <c r="K1341" s="37"/>
      <c r="L1341">
        <f t="shared" si="105"/>
        <v>8</v>
      </c>
      <c r="M1341">
        <f t="shared" si="106"/>
        <v>1981</v>
      </c>
      <c r="N1341">
        <f t="shared" si="107"/>
        <v>440.05700000000002</v>
      </c>
      <c r="O1341" t="str">
        <f t="shared" si="108"/>
        <v/>
      </c>
      <c r="P1341" t="str">
        <f t="shared" si="109"/>
        <v>8_1981</v>
      </c>
    </row>
    <row r="1342" spans="1:16">
      <c r="A1342" s="35">
        <v>29830</v>
      </c>
      <c r="H1342" s="56">
        <v>439.45499999999998</v>
      </c>
      <c r="I1342" s="56">
        <v>441.76400000000001</v>
      </c>
      <c r="J1342" s="37"/>
      <c r="K1342" s="37"/>
      <c r="L1342">
        <f t="shared" si="105"/>
        <v>9</v>
      </c>
      <c r="M1342">
        <f t="shared" si="106"/>
        <v>1981</v>
      </c>
      <c r="N1342">
        <f t="shared" si="107"/>
        <v>440.60950000000003</v>
      </c>
      <c r="O1342" t="str">
        <f t="shared" si="108"/>
        <v/>
      </c>
      <c r="P1342" t="str">
        <f t="shared" si="109"/>
        <v>9_1981</v>
      </c>
    </row>
    <row r="1343" spans="1:16">
      <c r="A1343" s="35">
        <v>29831</v>
      </c>
      <c r="H1343" s="56">
        <v>440.11700000000002</v>
      </c>
      <c r="I1343" s="56">
        <v>442.34399999999999</v>
      </c>
      <c r="J1343" s="37"/>
      <c r="K1343" s="37"/>
      <c r="L1343">
        <f t="shared" si="105"/>
        <v>9</v>
      </c>
      <c r="M1343">
        <f t="shared" si="106"/>
        <v>1981</v>
      </c>
      <c r="N1343">
        <f t="shared" si="107"/>
        <v>441.23050000000001</v>
      </c>
      <c r="O1343" t="str">
        <f t="shared" si="108"/>
        <v/>
      </c>
      <c r="P1343" t="str">
        <f t="shared" si="109"/>
        <v>9_1981</v>
      </c>
    </row>
    <row r="1344" spans="1:16">
      <c r="A1344" s="35">
        <v>29832</v>
      </c>
      <c r="H1344" s="56">
        <v>440.75799999999998</v>
      </c>
      <c r="I1344" s="56">
        <v>443.03399999999999</v>
      </c>
      <c r="J1344" s="37"/>
      <c r="K1344" s="37"/>
      <c r="L1344">
        <f t="shared" si="105"/>
        <v>9</v>
      </c>
      <c r="M1344">
        <f t="shared" si="106"/>
        <v>1981</v>
      </c>
      <c r="N1344">
        <f t="shared" si="107"/>
        <v>441.89599999999996</v>
      </c>
      <c r="O1344" t="str">
        <f t="shared" si="108"/>
        <v/>
      </c>
      <c r="P1344" t="str">
        <f t="shared" si="109"/>
        <v>9_1981</v>
      </c>
    </row>
    <row r="1345" spans="1:16">
      <c r="A1345" s="35">
        <v>29833</v>
      </c>
      <c r="H1345" s="56">
        <v>441.42</v>
      </c>
      <c r="I1345" s="56">
        <v>443.72199999999998</v>
      </c>
      <c r="J1345" s="37"/>
      <c r="K1345" s="37"/>
      <c r="L1345">
        <f t="shared" si="105"/>
        <v>9</v>
      </c>
      <c r="M1345">
        <f t="shared" si="106"/>
        <v>1981</v>
      </c>
      <c r="N1345">
        <f t="shared" si="107"/>
        <v>442.57100000000003</v>
      </c>
      <c r="O1345" t="str">
        <f t="shared" si="108"/>
        <v/>
      </c>
      <c r="P1345" t="str">
        <f t="shared" si="109"/>
        <v>9_1981</v>
      </c>
    </row>
    <row r="1346" spans="1:16">
      <c r="A1346" s="35">
        <v>29834</v>
      </c>
      <c r="H1346" s="56"/>
      <c r="I1346" s="56"/>
      <c r="J1346" s="37"/>
      <c r="K1346" s="37"/>
      <c r="L1346">
        <f t="shared" si="105"/>
        <v>9</v>
      </c>
      <c r="M1346">
        <f t="shared" si="106"/>
        <v>1981</v>
      </c>
      <c r="N1346" t="str">
        <f t="shared" si="107"/>
        <v/>
      </c>
      <c r="O1346" t="str">
        <f t="shared" si="108"/>
        <v/>
      </c>
      <c r="P1346" t="str">
        <f t="shared" si="109"/>
        <v>9_1981</v>
      </c>
    </row>
    <row r="1347" spans="1:16">
      <c r="A1347" s="35">
        <v>29835</v>
      </c>
      <c r="H1347" s="54"/>
      <c r="I1347" s="54"/>
      <c r="J1347" s="37"/>
      <c r="K1347" s="37"/>
      <c r="L1347">
        <f t="shared" si="105"/>
        <v>9</v>
      </c>
      <c r="M1347">
        <f t="shared" si="106"/>
        <v>1981</v>
      </c>
      <c r="N1347" t="str">
        <f t="shared" si="107"/>
        <v/>
      </c>
      <c r="O1347" t="str">
        <f t="shared" si="108"/>
        <v/>
      </c>
      <c r="P1347" t="str">
        <f t="shared" si="109"/>
        <v>9_1981</v>
      </c>
    </row>
    <row r="1348" spans="1:16">
      <c r="A1348" s="35">
        <v>29836</v>
      </c>
      <c r="H1348" s="54">
        <v>441.76900000000001</v>
      </c>
      <c r="I1348" s="54">
        <v>444.298</v>
      </c>
      <c r="J1348" s="37"/>
      <c r="K1348" s="37"/>
      <c r="L1348">
        <f t="shared" ref="L1348:L1411" si="110">+MONTH(A1348)</f>
        <v>9</v>
      </c>
      <c r="M1348">
        <f t="shared" ref="M1348:M1411" si="111">+YEAR(A1348)</f>
        <v>1981</v>
      </c>
      <c r="N1348">
        <f t="shared" ref="N1348:N1411" si="112">+IF(H1348="","",AVERAGE(H1348:I1348))</f>
        <v>443.0335</v>
      </c>
      <c r="O1348" t="str">
        <f t="shared" ref="O1348:O1411" si="113">+IF(J1348="","",AVERAGE(J1348:K1348))</f>
        <v/>
      </c>
      <c r="P1348" t="str">
        <f t="shared" ref="P1348:P1411" si="114">+L1348&amp;"_"&amp;M1348</f>
        <v>9_1981</v>
      </c>
    </row>
    <row r="1349" spans="1:16">
      <c r="A1349" s="35">
        <v>29837</v>
      </c>
      <c r="H1349" s="56">
        <v>442.238</v>
      </c>
      <c r="I1349" s="56">
        <v>444.98500000000001</v>
      </c>
      <c r="J1349" s="37"/>
      <c r="K1349" s="37"/>
      <c r="L1349">
        <f t="shared" si="110"/>
        <v>9</v>
      </c>
      <c r="M1349">
        <f t="shared" si="111"/>
        <v>1981</v>
      </c>
      <c r="N1349">
        <f t="shared" si="112"/>
        <v>443.61149999999998</v>
      </c>
      <c r="O1349" t="str">
        <f t="shared" si="113"/>
        <v/>
      </c>
      <c r="P1349" t="str">
        <f t="shared" si="114"/>
        <v>9_1981</v>
      </c>
    </row>
    <row r="1350" spans="1:16">
      <c r="A1350" s="35">
        <v>29838</v>
      </c>
      <c r="H1350" s="56">
        <v>442.90699999999998</v>
      </c>
      <c r="I1350" s="56">
        <v>445.42</v>
      </c>
      <c r="J1350" s="37"/>
      <c r="K1350" s="37"/>
      <c r="L1350">
        <f t="shared" si="110"/>
        <v>9</v>
      </c>
      <c r="M1350">
        <f t="shared" si="111"/>
        <v>1981</v>
      </c>
      <c r="N1350">
        <f t="shared" si="112"/>
        <v>444.1635</v>
      </c>
      <c r="O1350" t="str">
        <f t="shared" si="113"/>
        <v/>
      </c>
      <c r="P1350" t="str">
        <f t="shared" si="114"/>
        <v>9_1981</v>
      </c>
    </row>
    <row r="1351" spans="1:16">
      <c r="A1351" s="35">
        <v>29839</v>
      </c>
      <c r="H1351" s="56">
        <v>443.815</v>
      </c>
      <c r="I1351" s="56">
        <v>446.18200000000002</v>
      </c>
      <c r="J1351" s="37"/>
      <c r="K1351" s="37"/>
      <c r="L1351">
        <f t="shared" si="110"/>
        <v>9</v>
      </c>
      <c r="M1351">
        <f t="shared" si="111"/>
        <v>1981</v>
      </c>
      <c r="N1351">
        <f t="shared" si="112"/>
        <v>444.99850000000004</v>
      </c>
      <c r="O1351" t="str">
        <f t="shared" si="113"/>
        <v/>
      </c>
      <c r="P1351" t="str">
        <f t="shared" si="114"/>
        <v>9_1981</v>
      </c>
    </row>
    <row r="1352" spans="1:16">
      <c r="A1352" s="35">
        <v>29840</v>
      </c>
      <c r="H1352" s="56">
        <v>444.44799999999998</v>
      </c>
      <c r="I1352" s="56">
        <v>446.66399999999999</v>
      </c>
      <c r="J1352" s="37"/>
      <c r="K1352" s="37"/>
      <c r="L1352">
        <f t="shared" si="110"/>
        <v>9</v>
      </c>
      <c r="M1352">
        <f t="shared" si="111"/>
        <v>1981</v>
      </c>
      <c r="N1352">
        <f t="shared" si="112"/>
        <v>445.55599999999998</v>
      </c>
      <c r="O1352" t="str">
        <f t="shared" si="113"/>
        <v/>
      </c>
      <c r="P1352" t="str">
        <f t="shared" si="114"/>
        <v>9_1981</v>
      </c>
    </row>
    <row r="1353" spans="1:16">
      <c r="A1353" s="35">
        <v>29841</v>
      </c>
      <c r="H1353" s="56"/>
      <c r="I1353" s="56"/>
      <c r="J1353" s="37"/>
      <c r="K1353" s="37"/>
      <c r="L1353">
        <f t="shared" si="110"/>
        <v>9</v>
      </c>
      <c r="M1353">
        <f t="shared" si="111"/>
        <v>1981</v>
      </c>
      <c r="N1353" t="str">
        <f t="shared" si="112"/>
        <v/>
      </c>
      <c r="O1353" t="str">
        <f t="shared" si="113"/>
        <v/>
      </c>
      <c r="P1353" t="str">
        <f t="shared" si="114"/>
        <v>9_1981</v>
      </c>
    </row>
    <row r="1354" spans="1:16">
      <c r="A1354" s="35">
        <v>29842</v>
      </c>
      <c r="H1354" s="54"/>
      <c r="I1354" s="54"/>
      <c r="J1354" s="37"/>
      <c r="K1354" s="37"/>
      <c r="L1354">
        <f t="shared" si="110"/>
        <v>9</v>
      </c>
      <c r="M1354">
        <f t="shared" si="111"/>
        <v>1981</v>
      </c>
      <c r="N1354" t="str">
        <f t="shared" si="112"/>
        <v/>
      </c>
      <c r="O1354" t="str">
        <f t="shared" si="113"/>
        <v/>
      </c>
      <c r="P1354" t="str">
        <f t="shared" si="114"/>
        <v>9_1981</v>
      </c>
    </row>
    <row r="1355" spans="1:16">
      <c r="A1355" s="35">
        <v>29843</v>
      </c>
      <c r="H1355" s="54">
        <v>445.14699999999999</v>
      </c>
      <c r="I1355" s="54">
        <v>447.49900000000002</v>
      </c>
      <c r="J1355" s="37"/>
      <c r="K1355" s="37"/>
      <c r="L1355">
        <f t="shared" si="110"/>
        <v>9</v>
      </c>
      <c r="M1355">
        <f t="shared" si="111"/>
        <v>1981</v>
      </c>
      <c r="N1355">
        <f t="shared" si="112"/>
        <v>446.32299999999998</v>
      </c>
      <c r="O1355" t="str">
        <f t="shared" si="113"/>
        <v/>
      </c>
      <c r="P1355" t="str">
        <f t="shared" si="114"/>
        <v>9_1981</v>
      </c>
    </row>
    <row r="1356" spans="1:16">
      <c r="A1356" s="35">
        <v>29844</v>
      </c>
      <c r="H1356" s="56">
        <v>445.79599999999999</v>
      </c>
      <c r="I1356" s="56">
        <v>448.14699999999999</v>
      </c>
      <c r="J1356" s="37"/>
      <c r="K1356" s="37"/>
      <c r="L1356">
        <f t="shared" si="110"/>
        <v>9</v>
      </c>
      <c r="M1356">
        <f t="shared" si="111"/>
        <v>1981</v>
      </c>
      <c r="N1356">
        <f t="shared" si="112"/>
        <v>446.97149999999999</v>
      </c>
      <c r="O1356" t="str">
        <f t="shared" si="113"/>
        <v/>
      </c>
      <c r="P1356" t="str">
        <f t="shared" si="114"/>
        <v>9_1981</v>
      </c>
    </row>
    <row r="1357" spans="1:16">
      <c r="A1357" s="35">
        <v>29845</v>
      </c>
      <c r="H1357" s="56">
        <v>446.43400000000003</v>
      </c>
      <c r="I1357" s="56">
        <v>448.78500000000003</v>
      </c>
      <c r="J1357" s="37"/>
      <c r="K1357" s="37"/>
      <c r="L1357">
        <f t="shared" si="110"/>
        <v>9</v>
      </c>
      <c r="M1357">
        <f t="shared" si="111"/>
        <v>1981</v>
      </c>
      <c r="N1357">
        <f t="shared" si="112"/>
        <v>447.60950000000003</v>
      </c>
      <c r="O1357" t="str">
        <f t="shared" si="113"/>
        <v/>
      </c>
      <c r="P1357" t="str">
        <f t="shared" si="114"/>
        <v>9_1981</v>
      </c>
    </row>
    <row r="1358" spans="1:16">
      <c r="A1358" s="35">
        <v>29846</v>
      </c>
      <c r="H1358" s="56">
        <v>447.14600000000002</v>
      </c>
      <c r="I1358" s="56">
        <v>449.50200000000001</v>
      </c>
      <c r="J1358" s="37"/>
      <c r="K1358" s="37"/>
      <c r="L1358">
        <f t="shared" si="110"/>
        <v>9</v>
      </c>
      <c r="M1358">
        <f t="shared" si="111"/>
        <v>1981</v>
      </c>
      <c r="N1358">
        <f t="shared" si="112"/>
        <v>448.32400000000001</v>
      </c>
      <c r="O1358" t="str">
        <f t="shared" si="113"/>
        <v/>
      </c>
      <c r="P1358" t="str">
        <f t="shared" si="114"/>
        <v>9_1981</v>
      </c>
    </row>
    <row r="1359" spans="1:16">
      <c r="A1359" s="35">
        <v>29847</v>
      </c>
      <c r="H1359" s="56">
        <v>447.68</v>
      </c>
      <c r="I1359" s="56">
        <v>450.01900000000001</v>
      </c>
      <c r="J1359" s="37"/>
      <c r="K1359" s="37"/>
      <c r="L1359">
        <f t="shared" si="110"/>
        <v>9</v>
      </c>
      <c r="M1359">
        <f t="shared" si="111"/>
        <v>1981</v>
      </c>
      <c r="N1359">
        <f t="shared" si="112"/>
        <v>448.84950000000003</v>
      </c>
      <c r="O1359" t="str">
        <f t="shared" si="113"/>
        <v/>
      </c>
      <c r="P1359" t="str">
        <f t="shared" si="114"/>
        <v>9_1981</v>
      </c>
    </row>
    <row r="1360" spans="1:16">
      <c r="A1360" s="35">
        <v>29848</v>
      </c>
      <c r="H1360" s="56"/>
      <c r="I1360" s="56"/>
      <c r="J1360" s="37"/>
      <c r="K1360" s="37"/>
      <c r="L1360">
        <f t="shared" si="110"/>
        <v>9</v>
      </c>
      <c r="M1360">
        <f t="shared" si="111"/>
        <v>1981</v>
      </c>
      <c r="N1360" t="str">
        <f t="shared" si="112"/>
        <v/>
      </c>
      <c r="O1360" t="str">
        <f t="shared" si="113"/>
        <v/>
      </c>
      <c r="P1360" t="str">
        <f t="shared" si="114"/>
        <v>9_1981</v>
      </c>
    </row>
    <row r="1361" spans="1:16">
      <c r="A1361" s="35">
        <v>29849</v>
      </c>
      <c r="H1361" s="54"/>
      <c r="I1361" s="54"/>
      <c r="J1361" s="37"/>
      <c r="K1361" s="37"/>
      <c r="L1361">
        <f t="shared" si="110"/>
        <v>9</v>
      </c>
      <c r="M1361">
        <f t="shared" si="111"/>
        <v>1981</v>
      </c>
      <c r="N1361" t="str">
        <f t="shared" si="112"/>
        <v/>
      </c>
      <c r="O1361" t="str">
        <f t="shared" si="113"/>
        <v/>
      </c>
      <c r="P1361" t="str">
        <f t="shared" si="114"/>
        <v>9_1981</v>
      </c>
    </row>
    <row r="1362" spans="1:16">
      <c r="A1362" s="35">
        <v>29850</v>
      </c>
      <c r="H1362" s="54">
        <v>448.42099999999999</v>
      </c>
      <c r="I1362" s="54">
        <v>450.76900000000001</v>
      </c>
      <c r="J1362" s="37"/>
      <c r="K1362" s="37"/>
      <c r="L1362">
        <f t="shared" si="110"/>
        <v>9</v>
      </c>
      <c r="M1362">
        <f t="shared" si="111"/>
        <v>1981</v>
      </c>
      <c r="N1362">
        <f t="shared" si="112"/>
        <v>449.59500000000003</v>
      </c>
      <c r="O1362" t="str">
        <f t="shared" si="113"/>
        <v/>
      </c>
      <c r="P1362" t="str">
        <f t="shared" si="114"/>
        <v>9_1981</v>
      </c>
    </row>
    <row r="1363" spans="1:16">
      <c r="A1363" s="35">
        <v>29851</v>
      </c>
      <c r="H1363" s="56">
        <v>448.79199999999997</v>
      </c>
      <c r="I1363" s="56">
        <v>451.35899999999998</v>
      </c>
      <c r="J1363" s="37"/>
      <c r="K1363" s="37"/>
      <c r="L1363">
        <f t="shared" si="110"/>
        <v>9</v>
      </c>
      <c r="M1363">
        <f t="shared" si="111"/>
        <v>1981</v>
      </c>
      <c r="N1363">
        <f t="shared" si="112"/>
        <v>450.07549999999998</v>
      </c>
      <c r="O1363" t="str">
        <f t="shared" si="113"/>
        <v/>
      </c>
      <c r="P1363" t="str">
        <f t="shared" si="114"/>
        <v>9_1981</v>
      </c>
    </row>
    <row r="1364" spans="1:16">
      <c r="A1364" s="35">
        <v>29852</v>
      </c>
      <c r="H1364" s="56">
        <v>449.59</v>
      </c>
      <c r="I1364" s="56">
        <v>451.96699999999998</v>
      </c>
      <c r="J1364" s="37"/>
      <c r="K1364" s="37"/>
      <c r="L1364">
        <f t="shared" si="110"/>
        <v>9</v>
      </c>
      <c r="M1364">
        <f t="shared" si="111"/>
        <v>1981</v>
      </c>
      <c r="N1364">
        <f t="shared" si="112"/>
        <v>450.77850000000001</v>
      </c>
      <c r="O1364" t="str">
        <f t="shared" si="113"/>
        <v/>
      </c>
      <c r="P1364" t="str">
        <f t="shared" si="114"/>
        <v>9_1981</v>
      </c>
    </row>
    <row r="1365" spans="1:16">
      <c r="A1365" s="35">
        <v>29853</v>
      </c>
      <c r="H1365" s="56">
        <v>450.31599999999997</v>
      </c>
      <c r="I1365" s="56">
        <v>452.63299999999998</v>
      </c>
      <c r="J1365" s="37"/>
      <c r="K1365" s="37"/>
      <c r="L1365">
        <f t="shared" si="110"/>
        <v>9</v>
      </c>
      <c r="M1365">
        <f t="shared" si="111"/>
        <v>1981</v>
      </c>
      <c r="N1365">
        <f t="shared" si="112"/>
        <v>451.47449999999998</v>
      </c>
      <c r="O1365" t="str">
        <f t="shared" si="113"/>
        <v/>
      </c>
      <c r="P1365" t="str">
        <f t="shared" si="114"/>
        <v>9_1981</v>
      </c>
    </row>
    <row r="1366" spans="1:16">
      <c r="A1366" s="35">
        <v>29854</v>
      </c>
      <c r="H1366" s="56">
        <v>450.99099999999999</v>
      </c>
      <c r="I1366" s="56">
        <v>453.33600000000001</v>
      </c>
      <c r="J1366" s="37"/>
      <c r="K1366" s="37"/>
      <c r="L1366">
        <f t="shared" si="110"/>
        <v>9</v>
      </c>
      <c r="M1366">
        <f t="shared" si="111"/>
        <v>1981</v>
      </c>
      <c r="N1366">
        <f t="shared" si="112"/>
        <v>452.1635</v>
      </c>
      <c r="O1366" t="str">
        <f t="shared" si="113"/>
        <v/>
      </c>
      <c r="P1366" t="str">
        <f t="shared" si="114"/>
        <v>9_1981</v>
      </c>
    </row>
    <row r="1367" spans="1:16">
      <c r="A1367" s="35">
        <v>29855</v>
      </c>
      <c r="H1367" s="56"/>
      <c r="I1367" s="56"/>
      <c r="J1367" s="37"/>
      <c r="K1367" s="37"/>
      <c r="L1367">
        <f t="shared" si="110"/>
        <v>9</v>
      </c>
      <c r="M1367">
        <f t="shared" si="111"/>
        <v>1981</v>
      </c>
      <c r="N1367" t="str">
        <f t="shared" si="112"/>
        <v/>
      </c>
      <c r="O1367" t="str">
        <f t="shared" si="113"/>
        <v/>
      </c>
      <c r="P1367" t="str">
        <f t="shared" si="114"/>
        <v>9_1981</v>
      </c>
    </row>
    <row r="1368" spans="1:16">
      <c r="A1368" s="35">
        <v>29856</v>
      </c>
      <c r="H1368" s="54"/>
      <c r="I1368" s="54"/>
      <c r="J1368" s="37"/>
      <c r="K1368" s="37"/>
      <c r="L1368">
        <f t="shared" si="110"/>
        <v>9</v>
      </c>
      <c r="M1368">
        <f t="shared" si="111"/>
        <v>1981</v>
      </c>
      <c r="N1368" t="str">
        <f t="shared" si="112"/>
        <v/>
      </c>
      <c r="O1368" t="str">
        <f t="shared" si="113"/>
        <v/>
      </c>
      <c r="P1368" t="str">
        <f t="shared" si="114"/>
        <v>9_1981</v>
      </c>
    </row>
    <row r="1369" spans="1:16">
      <c r="A1369" s="35">
        <v>29857</v>
      </c>
      <c r="H1369" s="54">
        <v>451.29300000000001</v>
      </c>
      <c r="I1369" s="54">
        <v>453.90699999999998</v>
      </c>
      <c r="J1369" s="37"/>
      <c r="K1369" s="37"/>
      <c r="L1369">
        <f t="shared" si="110"/>
        <v>9</v>
      </c>
      <c r="M1369">
        <f t="shared" si="111"/>
        <v>1981</v>
      </c>
      <c r="N1369">
        <f t="shared" si="112"/>
        <v>452.6</v>
      </c>
      <c r="O1369" t="str">
        <f t="shared" si="113"/>
        <v/>
      </c>
      <c r="P1369" t="str">
        <f t="shared" si="114"/>
        <v>9_1981</v>
      </c>
    </row>
    <row r="1370" spans="1:16">
      <c r="A1370" s="35">
        <v>29858</v>
      </c>
      <c r="H1370" s="56">
        <v>452.036</v>
      </c>
      <c r="I1370" s="56">
        <v>454.54700000000003</v>
      </c>
      <c r="J1370" s="37"/>
      <c r="K1370" s="37"/>
      <c r="L1370">
        <f t="shared" si="110"/>
        <v>9</v>
      </c>
      <c r="M1370">
        <f t="shared" si="111"/>
        <v>1981</v>
      </c>
      <c r="N1370">
        <f t="shared" si="112"/>
        <v>453.29150000000004</v>
      </c>
      <c r="O1370" t="str">
        <f t="shared" si="113"/>
        <v/>
      </c>
      <c r="P1370" t="str">
        <f t="shared" si="114"/>
        <v>9_1981</v>
      </c>
    </row>
    <row r="1371" spans="1:16">
      <c r="A1371" s="35">
        <v>29859</v>
      </c>
      <c r="H1371" s="56">
        <v>452.75599999999997</v>
      </c>
      <c r="I1371" s="56">
        <v>455.15899999999999</v>
      </c>
      <c r="J1371" s="37"/>
      <c r="K1371" s="37"/>
      <c r="L1371">
        <f t="shared" si="110"/>
        <v>9</v>
      </c>
      <c r="M1371">
        <f t="shared" si="111"/>
        <v>1981</v>
      </c>
      <c r="N1371">
        <f t="shared" si="112"/>
        <v>453.95749999999998</v>
      </c>
      <c r="O1371" t="str">
        <f t="shared" si="113"/>
        <v/>
      </c>
      <c r="P1371" t="str">
        <f t="shared" si="114"/>
        <v>9_1981</v>
      </c>
    </row>
    <row r="1372" spans="1:16">
      <c r="A1372" s="35">
        <v>29860</v>
      </c>
      <c r="H1372" s="43">
        <v>453.43799999999999</v>
      </c>
      <c r="I1372" s="43">
        <v>455.8</v>
      </c>
      <c r="J1372" s="37"/>
      <c r="K1372" s="37"/>
      <c r="L1372">
        <f t="shared" si="110"/>
        <v>10</v>
      </c>
      <c r="M1372">
        <f t="shared" si="111"/>
        <v>1981</v>
      </c>
      <c r="N1372">
        <f t="shared" si="112"/>
        <v>454.61900000000003</v>
      </c>
      <c r="O1372" t="str">
        <f t="shared" si="113"/>
        <v/>
      </c>
      <c r="P1372" t="str">
        <f t="shared" si="114"/>
        <v>10_1981</v>
      </c>
    </row>
    <row r="1373" spans="1:16">
      <c r="A1373" s="35">
        <v>29861</v>
      </c>
      <c r="H1373" s="43">
        <v>454.05599999999998</v>
      </c>
      <c r="I1373" s="43">
        <v>456.346</v>
      </c>
      <c r="J1373" s="37"/>
      <c r="K1373" s="37"/>
      <c r="L1373">
        <f t="shared" si="110"/>
        <v>10</v>
      </c>
      <c r="M1373">
        <f t="shared" si="111"/>
        <v>1981</v>
      </c>
      <c r="N1373">
        <f t="shared" si="112"/>
        <v>455.20100000000002</v>
      </c>
      <c r="O1373" t="str">
        <f t="shared" si="113"/>
        <v/>
      </c>
      <c r="P1373" t="str">
        <f t="shared" si="114"/>
        <v>10_1981</v>
      </c>
    </row>
    <row r="1374" spans="1:16">
      <c r="A1374" s="35">
        <v>29862</v>
      </c>
      <c r="H1374" s="43"/>
      <c r="I1374" s="43"/>
      <c r="J1374" s="37"/>
      <c r="K1374" s="37"/>
      <c r="L1374">
        <f t="shared" si="110"/>
        <v>10</v>
      </c>
      <c r="M1374">
        <f t="shared" si="111"/>
        <v>1981</v>
      </c>
      <c r="N1374" t="str">
        <f t="shared" si="112"/>
        <v/>
      </c>
      <c r="O1374" t="str">
        <f t="shared" si="113"/>
        <v/>
      </c>
      <c r="P1374" t="str">
        <f t="shared" si="114"/>
        <v>10_1981</v>
      </c>
    </row>
    <row r="1375" spans="1:16">
      <c r="A1375" s="35">
        <v>29863</v>
      </c>
      <c r="H1375" s="44"/>
      <c r="I1375" s="44"/>
      <c r="J1375" s="37"/>
      <c r="K1375" s="37"/>
      <c r="L1375">
        <f t="shared" si="110"/>
        <v>10</v>
      </c>
      <c r="M1375">
        <f t="shared" si="111"/>
        <v>1981</v>
      </c>
      <c r="N1375" t="str">
        <f t="shared" si="112"/>
        <v/>
      </c>
      <c r="O1375" t="str">
        <f t="shared" si="113"/>
        <v/>
      </c>
      <c r="P1375" t="str">
        <f t="shared" si="114"/>
        <v>10_1981</v>
      </c>
    </row>
    <row r="1376" spans="1:16">
      <c r="A1376" s="35">
        <v>29864</v>
      </c>
      <c r="H1376" s="44">
        <v>454.44099999999997</v>
      </c>
      <c r="I1376" s="44">
        <v>457.04</v>
      </c>
      <c r="J1376" s="37"/>
      <c r="K1376" s="37"/>
      <c r="L1376">
        <f t="shared" si="110"/>
        <v>10</v>
      </c>
      <c r="M1376">
        <f t="shared" si="111"/>
        <v>1981</v>
      </c>
      <c r="N1376">
        <f t="shared" si="112"/>
        <v>455.7405</v>
      </c>
      <c r="O1376" t="str">
        <f t="shared" si="113"/>
        <v/>
      </c>
      <c r="P1376" t="str">
        <f t="shared" si="114"/>
        <v>10_1981</v>
      </c>
    </row>
    <row r="1377" spans="1:16">
      <c r="A1377" s="35">
        <v>29865</v>
      </c>
      <c r="H1377" s="43">
        <v>455.21100000000001</v>
      </c>
      <c r="I1377" s="43">
        <v>457.66</v>
      </c>
      <c r="J1377" s="37"/>
      <c r="K1377" s="37"/>
      <c r="L1377">
        <f t="shared" si="110"/>
        <v>10</v>
      </c>
      <c r="M1377">
        <f t="shared" si="111"/>
        <v>1981</v>
      </c>
      <c r="N1377">
        <f t="shared" si="112"/>
        <v>456.43550000000005</v>
      </c>
      <c r="O1377" t="str">
        <f t="shared" si="113"/>
        <v/>
      </c>
      <c r="P1377" t="str">
        <f t="shared" si="114"/>
        <v>10_1981</v>
      </c>
    </row>
    <row r="1378" spans="1:16">
      <c r="A1378" s="35">
        <v>29866</v>
      </c>
      <c r="H1378" s="43">
        <v>455.92399999999998</v>
      </c>
      <c r="I1378" s="43">
        <v>458.30099999999999</v>
      </c>
      <c r="J1378" s="37"/>
      <c r="K1378" s="37"/>
      <c r="L1378">
        <f t="shared" si="110"/>
        <v>10</v>
      </c>
      <c r="M1378">
        <f t="shared" si="111"/>
        <v>1981</v>
      </c>
      <c r="N1378">
        <f t="shared" si="112"/>
        <v>457.11249999999995</v>
      </c>
      <c r="O1378" t="str">
        <f t="shared" si="113"/>
        <v/>
      </c>
      <c r="P1378" t="str">
        <f t="shared" si="114"/>
        <v>10_1981</v>
      </c>
    </row>
    <row r="1379" spans="1:16">
      <c r="A1379" s="35">
        <v>29867</v>
      </c>
      <c r="H1379" s="44">
        <v>457.20699999999999</v>
      </c>
      <c r="I1379" s="44">
        <v>459.54300000000001</v>
      </c>
      <c r="J1379" s="37"/>
      <c r="K1379" s="37"/>
      <c r="L1379">
        <f t="shared" si="110"/>
        <v>10</v>
      </c>
      <c r="M1379">
        <f t="shared" si="111"/>
        <v>1981</v>
      </c>
      <c r="N1379">
        <f t="shared" si="112"/>
        <v>458.375</v>
      </c>
      <c r="O1379" t="str">
        <f t="shared" si="113"/>
        <v/>
      </c>
      <c r="P1379" t="str">
        <f t="shared" si="114"/>
        <v>10_1981</v>
      </c>
    </row>
    <row r="1380" spans="1:16">
      <c r="A1380" s="35">
        <v>29868</v>
      </c>
      <c r="H1380" s="43"/>
      <c r="I1380" s="43"/>
      <c r="J1380" s="37"/>
      <c r="K1380" s="37"/>
      <c r="L1380">
        <f t="shared" si="110"/>
        <v>10</v>
      </c>
      <c r="M1380">
        <f t="shared" si="111"/>
        <v>1981</v>
      </c>
      <c r="N1380" t="str">
        <f t="shared" si="112"/>
        <v/>
      </c>
      <c r="O1380" t="str">
        <f t="shared" si="113"/>
        <v/>
      </c>
      <c r="P1380" t="str">
        <f t="shared" si="114"/>
        <v>10_1981</v>
      </c>
    </row>
    <row r="1381" spans="1:16">
      <c r="A1381" s="35">
        <v>29869</v>
      </c>
      <c r="H1381" s="43"/>
      <c r="I1381" s="43"/>
      <c r="J1381" s="37"/>
      <c r="K1381" s="37"/>
      <c r="L1381">
        <f t="shared" si="110"/>
        <v>10</v>
      </c>
      <c r="M1381">
        <f t="shared" si="111"/>
        <v>1981</v>
      </c>
      <c r="N1381" t="str">
        <f t="shared" si="112"/>
        <v/>
      </c>
      <c r="O1381" t="str">
        <f t="shared" si="113"/>
        <v/>
      </c>
      <c r="P1381" t="str">
        <f t="shared" si="114"/>
        <v>10_1981</v>
      </c>
    </row>
    <row r="1382" spans="1:16">
      <c r="A1382" s="35">
        <v>29870</v>
      </c>
      <c r="H1382" s="44"/>
      <c r="I1382" s="44"/>
      <c r="J1382" s="37"/>
      <c r="K1382" s="37"/>
      <c r="L1382">
        <f t="shared" si="110"/>
        <v>10</v>
      </c>
      <c r="M1382">
        <f t="shared" si="111"/>
        <v>1981</v>
      </c>
      <c r="N1382" t="str">
        <f t="shared" si="112"/>
        <v/>
      </c>
      <c r="O1382" t="str">
        <f t="shared" si="113"/>
        <v/>
      </c>
      <c r="P1382" t="str">
        <f t="shared" si="114"/>
        <v>10_1981</v>
      </c>
    </row>
    <row r="1383" spans="1:16">
      <c r="A1383" s="35">
        <v>29871</v>
      </c>
      <c r="H1383" s="44">
        <v>457.59300000000002</v>
      </c>
      <c r="I1383" s="44">
        <v>460.173</v>
      </c>
      <c r="J1383" s="37"/>
      <c r="K1383" s="37"/>
      <c r="L1383">
        <f t="shared" si="110"/>
        <v>10</v>
      </c>
      <c r="M1383">
        <f t="shared" si="111"/>
        <v>1981</v>
      </c>
      <c r="N1383">
        <f t="shared" si="112"/>
        <v>458.88300000000004</v>
      </c>
      <c r="O1383" t="str">
        <f t="shared" si="113"/>
        <v/>
      </c>
      <c r="P1383" t="str">
        <f t="shared" si="114"/>
        <v>10_1981</v>
      </c>
    </row>
    <row r="1384" spans="1:16">
      <c r="A1384" s="35">
        <v>29872</v>
      </c>
      <c r="H1384" s="43">
        <v>458.29599999999999</v>
      </c>
      <c r="I1384" s="43">
        <v>460.67099999999999</v>
      </c>
      <c r="J1384" s="37"/>
      <c r="K1384" s="37"/>
      <c r="L1384">
        <f t="shared" si="110"/>
        <v>10</v>
      </c>
      <c r="M1384">
        <f t="shared" si="111"/>
        <v>1981</v>
      </c>
      <c r="N1384">
        <f t="shared" si="112"/>
        <v>459.48349999999999</v>
      </c>
      <c r="O1384" t="str">
        <f t="shared" si="113"/>
        <v/>
      </c>
      <c r="P1384" t="str">
        <f t="shared" si="114"/>
        <v>10_1981</v>
      </c>
    </row>
    <row r="1385" spans="1:16">
      <c r="A1385" s="35">
        <v>29873</v>
      </c>
      <c r="H1385" s="43">
        <v>458.91899999999998</v>
      </c>
      <c r="I1385" s="43">
        <v>461.43799999999999</v>
      </c>
      <c r="J1385" s="37"/>
      <c r="K1385" s="37"/>
      <c r="L1385">
        <f t="shared" si="110"/>
        <v>10</v>
      </c>
      <c r="M1385">
        <f t="shared" si="111"/>
        <v>1981</v>
      </c>
      <c r="N1385">
        <f t="shared" si="112"/>
        <v>460.17849999999999</v>
      </c>
      <c r="O1385" t="str">
        <f t="shared" si="113"/>
        <v/>
      </c>
      <c r="P1385" t="str">
        <f t="shared" si="114"/>
        <v>10_1981</v>
      </c>
    </row>
    <row r="1386" spans="1:16">
      <c r="A1386" s="35">
        <v>29874</v>
      </c>
      <c r="H1386" s="43">
        <v>459.19600000000003</v>
      </c>
      <c r="I1386" s="43">
        <v>461.947</v>
      </c>
      <c r="J1386" s="37"/>
      <c r="K1386" s="37"/>
      <c r="L1386">
        <f t="shared" si="110"/>
        <v>10</v>
      </c>
      <c r="M1386">
        <f t="shared" si="111"/>
        <v>1981</v>
      </c>
      <c r="N1386">
        <f t="shared" si="112"/>
        <v>460.57150000000001</v>
      </c>
      <c r="O1386" t="str">
        <f t="shared" si="113"/>
        <v/>
      </c>
      <c r="P1386" t="str">
        <f t="shared" si="114"/>
        <v>10_1981</v>
      </c>
    </row>
    <row r="1387" spans="1:16">
      <c r="A1387" s="35">
        <v>29875</v>
      </c>
      <c r="H1387" s="43">
        <v>460.15499999999997</v>
      </c>
      <c r="I1387" s="43">
        <v>462.49099999999999</v>
      </c>
      <c r="J1387" s="37"/>
      <c r="K1387" s="37"/>
      <c r="L1387">
        <f t="shared" si="110"/>
        <v>10</v>
      </c>
      <c r="M1387">
        <f t="shared" si="111"/>
        <v>1981</v>
      </c>
      <c r="N1387">
        <f t="shared" si="112"/>
        <v>461.32299999999998</v>
      </c>
      <c r="O1387" t="str">
        <f t="shared" si="113"/>
        <v/>
      </c>
      <c r="P1387" t="str">
        <f t="shared" si="114"/>
        <v>10_1981</v>
      </c>
    </row>
    <row r="1388" spans="1:16">
      <c r="A1388" s="35">
        <v>29876</v>
      </c>
      <c r="H1388" s="43"/>
      <c r="I1388" s="43"/>
      <c r="J1388" s="37"/>
      <c r="K1388" s="37"/>
      <c r="L1388">
        <f t="shared" si="110"/>
        <v>10</v>
      </c>
      <c r="M1388">
        <f t="shared" si="111"/>
        <v>1981</v>
      </c>
      <c r="N1388" t="str">
        <f t="shared" si="112"/>
        <v/>
      </c>
      <c r="O1388" t="str">
        <f t="shared" si="113"/>
        <v/>
      </c>
      <c r="P1388" t="str">
        <f t="shared" si="114"/>
        <v>10_1981</v>
      </c>
    </row>
    <row r="1389" spans="1:16">
      <c r="A1389" s="35">
        <v>29877</v>
      </c>
      <c r="H1389" s="44"/>
      <c r="I1389" s="44"/>
      <c r="J1389" s="37"/>
      <c r="K1389" s="37"/>
      <c r="L1389">
        <f t="shared" si="110"/>
        <v>10</v>
      </c>
      <c r="M1389">
        <f t="shared" si="111"/>
        <v>1981</v>
      </c>
      <c r="N1389" t="str">
        <f t="shared" si="112"/>
        <v/>
      </c>
      <c r="O1389" t="str">
        <f t="shared" si="113"/>
        <v/>
      </c>
      <c r="P1389" t="str">
        <f t="shared" si="114"/>
        <v>10_1981</v>
      </c>
    </row>
    <row r="1390" spans="1:16">
      <c r="A1390" s="35">
        <v>29878</v>
      </c>
      <c r="H1390" s="44">
        <v>461.85899999999998</v>
      </c>
      <c r="I1390" s="44">
        <v>464.25299999999999</v>
      </c>
      <c r="J1390" s="37"/>
      <c r="K1390" s="37"/>
      <c r="L1390">
        <f t="shared" si="110"/>
        <v>10</v>
      </c>
      <c r="M1390">
        <f t="shared" si="111"/>
        <v>1981</v>
      </c>
      <c r="N1390">
        <f t="shared" si="112"/>
        <v>463.05599999999998</v>
      </c>
      <c r="O1390" t="str">
        <f t="shared" si="113"/>
        <v/>
      </c>
      <c r="P1390" t="str">
        <f t="shared" si="114"/>
        <v>10_1981</v>
      </c>
    </row>
    <row r="1391" spans="1:16">
      <c r="A1391" s="35">
        <v>29879</v>
      </c>
      <c r="H1391" s="43">
        <v>462.44200000000001</v>
      </c>
      <c r="I1391" s="43">
        <v>464.92</v>
      </c>
      <c r="J1391" s="37"/>
      <c r="K1391" s="37"/>
      <c r="L1391">
        <f t="shared" si="110"/>
        <v>10</v>
      </c>
      <c r="M1391">
        <f t="shared" si="111"/>
        <v>1981</v>
      </c>
      <c r="N1391">
        <f t="shared" si="112"/>
        <v>463.68100000000004</v>
      </c>
      <c r="O1391" t="str">
        <f t="shared" si="113"/>
        <v/>
      </c>
      <c r="P1391" t="str">
        <f t="shared" si="114"/>
        <v>10_1981</v>
      </c>
    </row>
    <row r="1392" spans="1:16">
      <c r="A1392" s="35">
        <v>29880</v>
      </c>
      <c r="H1392" s="43">
        <v>462.90199999999999</v>
      </c>
      <c r="I1392" s="43">
        <v>465.53100000000001</v>
      </c>
      <c r="J1392" s="37"/>
      <c r="K1392" s="37"/>
      <c r="L1392">
        <f t="shared" si="110"/>
        <v>10</v>
      </c>
      <c r="M1392">
        <f t="shared" si="111"/>
        <v>1981</v>
      </c>
      <c r="N1392">
        <f t="shared" si="112"/>
        <v>464.2165</v>
      </c>
      <c r="O1392" t="str">
        <f t="shared" si="113"/>
        <v/>
      </c>
      <c r="P1392" t="str">
        <f t="shared" si="114"/>
        <v>10_1981</v>
      </c>
    </row>
    <row r="1393" spans="1:16">
      <c r="A1393" s="35">
        <v>29881</v>
      </c>
      <c r="H1393" s="43">
        <v>463.53399999999999</v>
      </c>
      <c r="I1393" s="43">
        <v>466.01</v>
      </c>
      <c r="J1393" s="37"/>
      <c r="K1393" s="37"/>
      <c r="L1393">
        <f t="shared" si="110"/>
        <v>10</v>
      </c>
      <c r="M1393">
        <f t="shared" si="111"/>
        <v>1981</v>
      </c>
      <c r="N1393">
        <f t="shared" si="112"/>
        <v>464.77199999999999</v>
      </c>
      <c r="O1393" t="str">
        <f t="shared" si="113"/>
        <v/>
      </c>
      <c r="P1393" t="str">
        <f t="shared" si="114"/>
        <v>10_1981</v>
      </c>
    </row>
    <row r="1394" spans="1:16">
      <c r="A1394" s="35">
        <v>29882</v>
      </c>
      <c r="H1394" s="43">
        <v>464.49400000000003</v>
      </c>
      <c r="I1394" s="43">
        <v>466.88099999999997</v>
      </c>
      <c r="J1394" s="37"/>
      <c r="K1394" s="37"/>
      <c r="L1394">
        <f t="shared" si="110"/>
        <v>10</v>
      </c>
      <c r="M1394">
        <f t="shared" si="111"/>
        <v>1981</v>
      </c>
      <c r="N1394">
        <f t="shared" si="112"/>
        <v>465.6875</v>
      </c>
      <c r="O1394" t="str">
        <f t="shared" si="113"/>
        <v/>
      </c>
      <c r="P1394" t="str">
        <f t="shared" si="114"/>
        <v>10_1981</v>
      </c>
    </row>
    <row r="1395" spans="1:16">
      <c r="A1395" s="35">
        <v>29883</v>
      </c>
      <c r="H1395" s="43"/>
      <c r="I1395" s="43"/>
      <c r="J1395" s="37"/>
      <c r="K1395" s="37"/>
      <c r="L1395">
        <f t="shared" si="110"/>
        <v>10</v>
      </c>
      <c r="M1395">
        <f t="shared" si="111"/>
        <v>1981</v>
      </c>
      <c r="N1395" t="str">
        <f t="shared" si="112"/>
        <v/>
      </c>
      <c r="O1395" t="str">
        <f t="shared" si="113"/>
        <v/>
      </c>
      <c r="P1395" t="str">
        <f t="shared" si="114"/>
        <v>10_1981</v>
      </c>
    </row>
    <row r="1396" spans="1:16">
      <c r="A1396" s="35">
        <v>29884</v>
      </c>
      <c r="H1396" s="44"/>
      <c r="I1396" s="44"/>
      <c r="J1396" s="37"/>
      <c r="K1396" s="37"/>
      <c r="L1396">
        <f t="shared" si="110"/>
        <v>10</v>
      </c>
      <c r="M1396">
        <f t="shared" si="111"/>
        <v>1981</v>
      </c>
      <c r="N1396" t="str">
        <f t="shared" si="112"/>
        <v/>
      </c>
      <c r="O1396" t="str">
        <f t="shared" si="113"/>
        <v/>
      </c>
      <c r="P1396" t="str">
        <f t="shared" si="114"/>
        <v>10_1981</v>
      </c>
    </row>
    <row r="1397" spans="1:16">
      <c r="A1397" s="35">
        <v>29885</v>
      </c>
      <c r="H1397" s="44">
        <v>466.01100000000002</v>
      </c>
      <c r="I1397" s="44">
        <v>468.44200000000001</v>
      </c>
      <c r="J1397" s="37"/>
      <c r="K1397" s="37"/>
      <c r="L1397">
        <f t="shared" si="110"/>
        <v>10</v>
      </c>
      <c r="M1397">
        <f t="shared" si="111"/>
        <v>1981</v>
      </c>
      <c r="N1397">
        <f t="shared" si="112"/>
        <v>467.22649999999999</v>
      </c>
      <c r="O1397" t="str">
        <f t="shared" si="113"/>
        <v/>
      </c>
      <c r="P1397" t="str">
        <f t="shared" si="114"/>
        <v>10_1981</v>
      </c>
    </row>
    <row r="1398" spans="1:16">
      <c r="A1398" s="35">
        <v>29886</v>
      </c>
      <c r="H1398" s="43">
        <v>466.62799999999999</v>
      </c>
      <c r="I1398" s="43">
        <v>469.17399999999998</v>
      </c>
      <c r="J1398" s="37"/>
      <c r="K1398" s="37"/>
      <c r="L1398">
        <f t="shared" si="110"/>
        <v>10</v>
      </c>
      <c r="M1398">
        <f t="shared" si="111"/>
        <v>1981</v>
      </c>
      <c r="N1398">
        <f t="shared" si="112"/>
        <v>467.90099999999995</v>
      </c>
      <c r="O1398" t="str">
        <f t="shared" si="113"/>
        <v/>
      </c>
      <c r="P1398" t="str">
        <f t="shared" si="114"/>
        <v>10_1981</v>
      </c>
    </row>
    <row r="1399" spans="1:16">
      <c r="A1399" s="35">
        <v>29887</v>
      </c>
      <c r="H1399" s="43">
        <v>467.11099999999999</v>
      </c>
      <c r="I1399" s="43">
        <v>469.85199999999998</v>
      </c>
      <c r="J1399" s="37"/>
      <c r="K1399" s="37"/>
      <c r="L1399">
        <f t="shared" si="110"/>
        <v>10</v>
      </c>
      <c r="M1399">
        <f t="shared" si="111"/>
        <v>1981</v>
      </c>
      <c r="N1399">
        <f t="shared" si="112"/>
        <v>468.48149999999998</v>
      </c>
      <c r="O1399" t="str">
        <f t="shared" si="113"/>
        <v/>
      </c>
      <c r="P1399" t="str">
        <f t="shared" si="114"/>
        <v>10_1981</v>
      </c>
    </row>
    <row r="1400" spans="1:16">
      <c r="A1400" s="35">
        <v>29888</v>
      </c>
      <c r="H1400" s="43">
        <v>467.99</v>
      </c>
      <c r="I1400" s="43">
        <v>470.48099999999999</v>
      </c>
      <c r="J1400" s="37"/>
      <c r="K1400" s="37"/>
      <c r="L1400">
        <f t="shared" si="110"/>
        <v>10</v>
      </c>
      <c r="M1400">
        <f t="shared" si="111"/>
        <v>1981</v>
      </c>
      <c r="N1400">
        <f t="shared" si="112"/>
        <v>469.2355</v>
      </c>
      <c r="O1400" t="str">
        <f t="shared" si="113"/>
        <v/>
      </c>
      <c r="P1400" t="str">
        <f t="shared" si="114"/>
        <v>10_1981</v>
      </c>
    </row>
    <row r="1401" spans="1:16">
      <c r="A1401" s="35">
        <v>29889</v>
      </c>
      <c r="H1401" s="43">
        <v>468.91399999999999</v>
      </c>
      <c r="I1401" s="43">
        <v>471.334</v>
      </c>
      <c r="J1401" s="37"/>
      <c r="K1401" s="37"/>
      <c r="L1401">
        <f t="shared" si="110"/>
        <v>10</v>
      </c>
      <c r="M1401">
        <f t="shared" si="111"/>
        <v>1981</v>
      </c>
      <c r="N1401">
        <f t="shared" si="112"/>
        <v>470.12400000000002</v>
      </c>
      <c r="O1401" t="str">
        <f t="shared" si="113"/>
        <v/>
      </c>
      <c r="P1401" t="str">
        <f t="shared" si="114"/>
        <v>10_1981</v>
      </c>
    </row>
    <row r="1402" spans="1:16">
      <c r="A1402" s="35">
        <v>29890</v>
      </c>
      <c r="H1402" s="43"/>
      <c r="I1402" s="43"/>
      <c r="J1402" s="37"/>
      <c r="K1402" s="37"/>
      <c r="L1402">
        <f t="shared" si="110"/>
        <v>10</v>
      </c>
      <c r="M1402">
        <f t="shared" si="111"/>
        <v>1981</v>
      </c>
      <c r="N1402" t="str">
        <f t="shared" si="112"/>
        <v/>
      </c>
      <c r="O1402" t="str">
        <f t="shared" si="113"/>
        <v/>
      </c>
      <c r="P1402" t="str">
        <f t="shared" si="114"/>
        <v>10_1981</v>
      </c>
    </row>
    <row r="1403" spans="1:16">
      <c r="A1403" s="35">
        <v>29891</v>
      </c>
      <c r="H1403" s="44"/>
      <c r="I1403" s="44"/>
      <c r="J1403" s="37"/>
      <c r="K1403" s="37"/>
      <c r="L1403">
        <f t="shared" si="110"/>
        <v>11</v>
      </c>
      <c r="M1403">
        <f t="shared" si="111"/>
        <v>1981</v>
      </c>
      <c r="N1403" t="str">
        <f t="shared" si="112"/>
        <v/>
      </c>
      <c r="O1403" t="str">
        <f t="shared" si="113"/>
        <v/>
      </c>
      <c r="P1403" t="str">
        <f t="shared" si="114"/>
        <v>11_1981</v>
      </c>
    </row>
    <row r="1404" spans="1:16">
      <c r="A1404" s="35">
        <v>29892</v>
      </c>
      <c r="H1404" s="44">
        <v>470.36399999999998</v>
      </c>
      <c r="I1404" s="44">
        <v>472.94799999999998</v>
      </c>
      <c r="J1404" s="37"/>
      <c r="K1404" s="37"/>
      <c r="L1404">
        <f t="shared" si="110"/>
        <v>11</v>
      </c>
      <c r="M1404">
        <f t="shared" si="111"/>
        <v>1981</v>
      </c>
      <c r="N1404">
        <f t="shared" si="112"/>
        <v>471.65599999999995</v>
      </c>
      <c r="O1404" t="str">
        <f t="shared" si="113"/>
        <v/>
      </c>
      <c r="P1404" t="str">
        <f t="shared" si="114"/>
        <v>11_1981</v>
      </c>
    </row>
    <row r="1405" spans="1:16">
      <c r="A1405" s="35">
        <v>29893</v>
      </c>
      <c r="H1405" s="43">
        <v>471.06200000000001</v>
      </c>
      <c r="I1405" s="43">
        <v>473.58100000000002</v>
      </c>
      <c r="J1405" s="37"/>
      <c r="K1405" s="37"/>
      <c r="L1405">
        <f t="shared" si="110"/>
        <v>11</v>
      </c>
      <c r="M1405">
        <f t="shared" si="111"/>
        <v>1981</v>
      </c>
      <c r="N1405">
        <f t="shared" si="112"/>
        <v>472.32150000000001</v>
      </c>
      <c r="O1405" t="str">
        <f t="shared" si="113"/>
        <v/>
      </c>
      <c r="P1405" t="str">
        <f t="shared" si="114"/>
        <v>11_1981</v>
      </c>
    </row>
    <row r="1406" spans="1:16">
      <c r="A1406" s="35">
        <v>29894</v>
      </c>
      <c r="H1406" s="44">
        <v>471.64</v>
      </c>
      <c r="I1406" s="44">
        <v>474.31700000000001</v>
      </c>
      <c r="J1406" s="37"/>
      <c r="K1406" s="37"/>
      <c r="L1406">
        <f t="shared" si="110"/>
        <v>11</v>
      </c>
      <c r="M1406">
        <f t="shared" si="111"/>
        <v>1981</v>
      </c>
      <c r="N1406">
        <f t="shared" si="112"/>
        <v>472.9785</v>
      </c>
      <c r="O1406" t="str">
        <f t="shared" si="113"/>
        <v/>
      </c>
      <c r="P1406" t="str">
        <f t="shared" si="114"/>
        <v>11_1981</v>
      </c>
    </row>
    <row r="1407" spans="1:16">
      <c r="A1407" s="35">
        <v>29895</v>
      </c>
      <c r="H1407" s="43">
        <v>472.59500000000003</v>
      </c>
      <c r="I1407" s="43">
        <v>475.036</v>
      </c>
      <c r="J1407" s="37"/>
      <c r="K1407" s="37"/>
      <c r="L1407">
        <f t="shared" si="110"/>
        <v>11</v>
      </c>
      <c r="M1407">
        <f t="shared" si="111"/>
        <v>1981</v>
      </c>
      <c r="N1407">
        <f t="shared" si="112"/>
        <v>473.81550000000004</v>
      </c>
      <c r="O1407" t="str">
        <f t="shared" si="113"/>
        <v/>
      </c>
      <c r="P1407" t="str">
        <f t="shared" si="114"/>
        <v>11_1981</v>
      </c>
    </row>
    <row r="1408" spans="1:16">
      <c r="A1408" s="35">
        <v>29896</v>
      </c>
      <c r="H1408" s="43">
        <v>473.22899999999998</v>
      </c>
      <c r="I1408" s="43">
        <v>475.70299999999997</v>
      </c>
      <c r="J1408" s="37"/>
      <c r="K1408" s="37"/>
      <c r="L1408">
        <f t="shared" si="110"/>
        <v>11</v>
      </c>
      <c r="M1408">
        <f t="shared" si="111"/>
        <v>1981</v>
      </c>
      <c r="N1408">
        <f t="shared" si="112"/>
        <v>474.46600000000001</v>
      </c>
      <c r="O1408" t="str">
        <f t="shared" si="113"/>
        <v/>
      </c>
      <c r="P1408" t="str">
        <f t="shared" si="114"/>
        <v>11_1981</v>
      </c>
    </row>
    <row r="1409" spans="1:16">
      <c r="A1409" s="35">
        <v>29897</v>
      </c>
      <c r="H1409" s="43"/>
      <c r="I1409" s="43"/>
      <c r="J1409" s="37"/>
      <c r="K1409" s="37"/>
      <c r="L1409">
        <f t="shared" si="110"/>
        <v>11</v>
      </c>
      <c r="M1409">
        <f t="shared" si="111"/>
        <v>1981</v>
      </c>
      <c r="N1409" t="str">
        <f t="shared" si="112"/>
        <v/>
      </c>
      <c r="O1409" t="str">
        <f t="shared" si="113"/>
        <v/>
      </c>
      <c r="P1409" t="str">
        <f t="shared" si="114"/>
        <v>11_1981</v>
      </c>
    </row>
    <row r="1410" spans="1:16">
      <c r="A1410" s="35">
        <v>29898</v>
      </c>
      <c r="H1410" s="44"/>
      <c r="I1410" s="44"/>
      <c r="J1410" s="37"/>
      <c r="K1410" s="37"/>
      <c r="L1410">
        <f t="shared" si="110"/>
        <v>11</v>
      </c>
      <c r="M1410">
        <f t="shared" si="111"/>
        <v>1981</v>
      </c>
      <c r="N1410" t="str">
        <f t="shared" si="112"/>
        <v/>
      </c>
      <c r="O1410" t="str">
        <f t="shared" si="113"/>
        <v/>
      </c>
      <c r="P1410" t="str">
        <f t="shared" si="114"/>
        <v>11_1981</v>
      </c>
    </row>
    <row r="1411" spans="1:16">
      <c r="A1411" s="35">
        <v>29899</v>
      </c>
      <c r="H1411" s="44">
        <v>474.517</v>
      </c>
      <c r="I1411" s="44">
        <v>477.09800000000001</v>
      </c>
      <c r="J1411" s="37"/>
      <c r="K1411" s="37"/>
      <c r="L1411">
        <f t="shared" si="110"/>
        <v>11</v>
      </c>
      <c r="M1411">
        <f t="shared" si="111"/>
        <v>1981</v>
      </c>
      <c r="N1411">
        <f t="shared" si="112"/>
        <v>475.8075</v>
      </c>
      <c r="O1411" t="str">
        <f t="shared" si="113"/>
        <v/>
      </c>
      <c r="P1411" t="str">
        <f t="shared" si="114"/>
        <v>11_1981</v>
      </c>
    </row>
    <row r="1412" spans="1:16">
      <c r="A1412" s="35">
        <v>29900</v>
      </c>
      <c r="H1412" s="43">
        <v>475.38299999999998</v>
      </c>
      <c r="I1412" s="43">
        <v>477.88400000000001</v>
      </c>
      <c r="J1412" s="37"/>
      <c r="K1412" s="37"/>
      <c r="L1412">
        <f t="shared" ref="L1412:L1475" si="115">+MONTH(A1412)</f>
        <v>11</v>
      </c>
      <c r="M1412">
        <f t="shared" ref="M1412:M1475" si="116">+YEAR(A1412)</f>
        <v>1981</v>
      </c>
      <c r="N1412">
        <f t="shared" ref="N1412:N1475" si="117">+IF(H1412="","",AVERAGE(H1412:I1412))</f>
        <v>476.63350000000003</v>
      </c>
      <c r="O1412" t="str">
        <f t="shared" ref="O1412:O1475" si="118">+IF(J1412="","",AVERAGE(J1412:K1412))</f>
        <v/>
      </c>
      <c r="P1412" t="str">
        <f t="shared" ref="P1412:P1475" si="119">+L1412&amp;"_"&amp;M1412</f>
        <v>11_1981</v>
      </c>
    </row>
    <row r="1413" spans="1:16">
      <c r="A1413" s="35">
        <v>29901</v>
      </c>
      <c r="H1413" s="43">
        <v>476.23200000000003</v>
      </c>
      <c r="I1413" s="43">
        <v>478.64299999999997</v>
      </c>
      <c r="J1413" s="37"/>
      <c r="K1413" s="37"/>
      <c r="L1413">
        <f t="shared" si="115"/>
        <v>11</v>
      </c>
      <c r="M1413">
        <f t="shared" si="116"/>
        <v>1981</v>
      </c>
      <c r="N1413">
        <f t="shared" si="117"/>
        <v>477.4375</v>
      </c>
      <c r="O1413" t="str">
        <f t="shared" si="118"/>
        <v/>
      </c>
      <c r="P1413" t="str">
        <f t="shared" si="119"/>
        <v>11_1981</v>
      </c>
    </row>
    <row r="1414" spans="1:16">
      <c r="A1414" s="35">
        <v>29902</v>
      </c>
      <c r="H1414" s="43">
        <v>476.89800000000002</v>
      </c>
      <c r="I1414" s="43">
        <v>479.35199999999998</v>
      </c>
      <c r="J1414" s="37"/>
      <c r="K1414" s="37"/>
      <c r="L1414">
        <f t="shared" si="115"/>
        <v>11</v>
      </c>
      <c r="M1414">
        <f t="shared" si="116"/>
        <v>1981</v>
      </c>
      <c r="N1414">
        <f t="shared" si="117"/>
        <v>478.125</v>
      </c>
      <c r="O1414" t="str">
        <f t="shared" si="118"/>
        <v/>
      </c>
      <c r="P1414" t="str">
        <f t="shared" si="119"/>
        <v>11_1981</v>
      </c>
    </row>
    <row r="1415" spans="1:16">
      <c r="A1415" s="35">
        <v>29903</v>
      </c>
      <c r="H1415" s="43">
        <v>477.59199999999998</v>
      </c>
      <c r="I1415" s="43">
        <v>480.09899999999999</v>
      </c>
      <c r="J1415" s="37"/>
      <c r="K1415" s="37"/>
      <c r="L1415">
        <f t="shared" si="115"/>
        <v>11</v>
      </c>
      <c r="M1415">
        <f t="shared" si="116"/>
        <v>1981</v>
      </c>
      <c r="N1415">
        <f t="shared" si="117"/>
        <v>478.84550000000002</v>
      </c>
      <c r="O1415" t="str">
        <f t="shared" si="118"/>
        <v/>
      </c>
      <c r="P1415" t="str">
        <f t="shared" si="119"/>
        <v>11_1981</v>
      </c>
    </row>
    <row r="1416" spans="1:16">
      <c r="A1416" s="35">
        <v>29904</v>
      </c>
      <c r="H1416" s="43"/>
      <c r="I1416" s="43"/>
      <c r="J1416" s="37"/>
      <c r="K1416" s="37"/>
      <c r="L1416">
        <f t="shared" si="115"/>
        <v>11</v>
      </c>
      <c r="M1416">
        <f t="shared" si="116"/>
        <v>1981</v>
      </c>
      <c r="N1416" t="str">
        <f t="shared" si="117"/>
        <v/>
      </c>
      <c r="O1416" t="str">
        <f t="shared" si="118"/>
        <v/>
      </c>
      <c r="P1416" t="str">
        <f t="shared" si="119"/>
        <v>11_1981</v>
      </c>
    </row>
    <row r="1417" spans="1:16">
      <c r="A1417" s="35">
        <v>29905</v>
      </c>
      <c r="H1417" s="44"/>
      <c r="I1417" s="44"/>
      <c r="J1417" s="37"/>
      <c r="K1417" s="37"/>
      <c r="L1417">
        <f t="shared" si="115"/>
        <v>11</v>
      </c>
      <c r="M1417">
        <f t="shared" si="116"/>
        <v>1981</v>
      </c>
      <c r="N1417" t="str">
        <f t="shared" si="117"/>
        <v/>
      </c>
      <c r="O1417" t="str">
        <f t="shared" si="118"/>
        <v/>
      </c>
      <c r="P1417" t="str">
        <f t="shared" si="119"/>
        <v>11_1981</v>
      </c>
    </row>
    <row r="1418" spans="1:16">
      <c r="A1418" s="35">
        <v>29906</v>
      </c>
      <c r="H1418" s="44">
        <v>478.68200000000002</v>
      </c>
      <c r="I1418" s="44">
        <v>481.19400000000002</v>
      </c>
      <c r="J1418" s="37"/>
      <c r="K1418" s="37"/>
      <c r="L1418">
        <f t="shared" si="115"/>
        <v>11</v>
      </c>
      <c r="M1418">
        <f t="shared" si="116"/>
        <v>1981</v>
      </c>
      <c r="N1418">
        <f t="shared" si="117"/>
        <v>479.93799999999999</v>
      </c>
      <c r="O1418" t="str">
        <f t="shared" si="118"/>
        <v/>
      </c>
      <c r="P1418" t="str">
        <f t="shared" si="119"/>
        <v>11_1981</v>
      </c>
    </row>
    <row r="1419" spans="1:16">
      <c r="A1419" s="35">
        <v>29907</v>
      </c>
      <c r="H1419" s="43">
        <v>479.536</v>
      </c>
      <c r="I1419" s="43">
        <v>482.005</v>
      </c>
      <c r="J1419" s="37"/>
      <c r="K1419" s="37"/>
      <c r="L1419">
        <f t="shared" si="115"/>
        <v>11</v>
      </c>
      <c r="M1419">
        <f t="shared" si="116"/>
        <v>1981</v>
      </c>
      <c r="N1419">
        <f t="shared" si="117"/>
        <v>480.77049999999997</v>
      </c>
      <c r="O1419" t="str">
        <f t="shared" si="118"/>
        <v/>
      </c>
      <c r="P1419" t="str">
        <f t="shared" si="119"/>
        <v>11_1981</v>
      </c>
    </row>
    <row r="1420" spans="1:16">
      <c r="A1420" s="35">
        <v>29908</v>
      </c>
      <c r="H1420" s="43">
        <v>480.22500000000002</v>
      </c>
      <c r="I1420" s="43">
        <v>482.70299999999997</v>
      </c>
      <c r="J1420" s="37"/>
      <c r="K1420" s="37"/>
      <c r="L1420">
        <f t="shared" si="115"/>
        <v>11</v>
      </c>
      <c r="M1420">
        <f t="shared" si="116"/>
        <v>1981</v>
      </c>
      <c r="N1420">
        <f t="shared" si="117"/>
        <v>481.464</v>
      </c>
      <c r="O1420" t="str">
        <f t="shared" si="118"/>
        <v/>
      </c>
      <c r="P1420" t="str">
        <f t="shared" si="119"/>
        <v>11_1981</v>
      </c>
    </row>
    <row r="1421" spans="1:16">
      <c r="A1421" s="35">
        <v>29909</v>
      </c>
      <c r="H1421" s="43">
        <v>480.90600000000001</v>
      </c>
      <c r="I1421" s="43">
        <v>483.387</v>
      </c>
      <c r="J1421" s="37"/>
      <c r="K1421" s="37"/>
      <c r="L1421">
        <f t="shared" si="115"/>
        <v>11</v>
      </c>
      <c r="M1421">
        <f t="shared" si="116"/>
        <v>1981</v>
      </c>
      <c r="N1421">
        <f t="shared" si="117"/>
        <v>482.1465</v>
      </c>
      <c r="O1421" t="str">
        <f t="shared" si="118"/>
        <v/>
      </c>
      <c r="P1421" t="str">
        <f t="shared" si="119"/>
        <v>11_1981</v>
      </c>
    </row>
    <row r="1422" spans="1:16">
      <c r="A1422" s="35">
        <v>29910</v>
      </c>
      <c r="H1422" s="43">
        <v>481.38499999999999</v>
      </c>
      <c r="I1422" s="43">
        <v>484.113</v>
      </c>
      <c r="J1422" s="37"/>
      <c r="K1422" s="37"/>
      <c r="L1422">
        <f t="shared" si="115"/>
        <v>11</v>
      </c>
      <c r="M1422">
        <f t="shared" si="116"/>
        <v>1981</v>
      </c>
      <c r="N1422">
        <f t="shared" si="117"/>
        <v>482.74900000000002</v>
      </c>
      <c r="O1422" t="str">
        <f t="shared" si="118"/>
        <v/>
      </c>
      <c r="P1422" t="str">
        <f t="shared" si="119"/>
        <v>11_1981</v>
      </c>
    </row>
    <row r="1423" spans="1:16">
      <c r="A1423" s="35">
        <v>29911</v>
      </c>
      <c r="H1423" s="43"/>
      <c r="I1423" s="43"/>
      <c r="J1423" s="37"/>
      <c r="K1423" s="37"/>
      <c r="L1423">
        <f t="shared" si="115"/>
        <v>11</v>
      </c>
      <c r="M1423">
        <f t="shared" si="116"/>
        <v>1981</v>
      </c>
      <c r="N1423" t="str">
        <f t="shared" si="117"/>
        <v/>
      </c>
      <c r="O1423" t="str">
        <f t="shared" si="118"/>
        <v/>
      </c>
      <c r="P1423" t="str">
        <f t="shared" si="119"/>
        <v>11_1981</v>
      </c>
    </row>
    <row r="1424" spans="1:16">
      <c r="A1424" s="35">
        <v>29912</v>
      </c>
      <c r="H1424" s="44"/>
      <c r="I1424" s="44"/>
      <c r="J1424" s="37"/>
      <c r="K1424" s="37"/>
      <c r="L1424">
        <f t="shared" si="115"/>
        <v>11</v>
      </c>
      <c r="M1424">
        <f t="shared" si="116"/>
        <v>1981</v>
      </c>
      <c r="N1424" t="str">
        <f t="shared" si="117"/>
        <v/>
      </c>
      <c r="O1424" t="str">
        <f t="shared" si="118"/>
        <v/>
      </c>
      <c r="P1424" t="str">
        <f t="shared" si="119"/>
        <v>11_1981</v>
      </c>
    </row>
    <row r="1425" spans="1:16">
      <c r="A1425" s="35">
        <v>29913</v>
      </c>
      <c r="H1425" s="44">
        <v>482.57799999999997</v>
      </c>
      <c r="I1425" s="44">
        <v>485.13099999999997</v>
      </c>
      <c r="J1425" s="37"/>
      <c r="K1425" s="37"/>
      <c r="L1425">
        <f t="shared" si="115"/>
        <v>11</v>
      </c>
      <c r="M1425">
        <f t="shared" si="116"/>
        <v>1981</v>
      </c>
      <c r="N1425">
        <f t="shared" si="117"/>
        <v>483.85449999999997</v>
      </c>
      <c r="O1425" t="str">
        <f t="shared" si="118"/>
        <v/>
      </c>
      <c r="P1425" t="str">
        <f t="shared" si="119"/>
        <v>11_1981</v>
      </c>
    </row>
    <row r="1426" spans="1:16">
      <c r="A1426" s="35">
        <v>29914</v>
      </c>
      <c r="H1426" s="43">
        <v>483.07900000000001</v>
      </c>
      <c r="I1426" s="43">
        <v>485.76400000000001</v>
      </c>
      <c r="J1426" s="37"/>
      <c r="K1426" s="37"/>
      <c r="L1426">
        <f t="shared" si="115"/>
        <v>11</v>
      </c>
      <c r="M1426">
        <f t="shared" si="116"/>
        <v>1981</v>
      </c>
      <c r="N1426">
        <f t="shared" si="117"/>
        <v>484.42150000000004</v>
      </c>
      <c r="O1426" t="str">
        <f t="shared" si="118"/>
        <v/>
      </c>
      <c r="P1426" t="str">
        <f t="shared" si="119"/>
        <v>11_1981</v>
      </c>
    </row>
    <row r="1427" spans="1:16">
      <c r="A1427" s="35">
        <v>29915</v>
      </c>
      <c r="H1427" s="43">
        <v>483.73</v>
      </c>
      <c r="I1427" s="43">
        <v>486.47699999999998</v>
      </c>
      <c r="J1427" s="37"/>
      <c r="K1427" s="37"/>
      <c r="L1427">
        <f t="shared" si="115"/>
        <v>11</v>
      </c>
      <c r="M1427">
        <f t="shared" si="116"/>
        <v>1981</v>
      </c>
      <c r="N1427">
        <f t="shared" si="117"/>
        <v>485.1035</v>
      </c>
      <c r="O1427" t="str">
        <f t="shared" si="118"/>
        <v/>
      </c>
      <c r="P1427" t="str">
        <f t="shared" si="119"/>
        <v>11_1981</v>
      </c>
    </row>
    <row r="1428" spans="1:16">
      <c r="A1428" s="35">
        <v>29916</v>
      </c>
      <c r="H1428" s="43">
        <v>484.37599999999998</v>
      </c>
      <c r="I1428" s="43">
        <v>486.93099999999998</v>
      </c>
      <c r="J1428" s="37"/>
      <c r="K1428" s="37"/>
      <c r="L1428">
        <f t="shared" si="115"/>
        <v>11</v>
      </c>
      <c r="M1428">
        <f t="shared" si="116"/>
        <v>1981</v>
      </c>
      <c r="N1428">
        <f t="shared" si="117"/>
        <v>485.65350000000001</v>
      </c>
      <c r="O1428" t="str">
        <f t="shared" si="118"/>
        <v/>
      </c>
      <c r="P1428" t="str">
        <f t="shared" si="119"/>
        <v>11_1981</v>
      </c>
    </row>
    <row r="1429" spans="1:16">
      <c r="A1429" s="35">
        <v>29917</v>
      </c>
      <c r="H1429" s="43">
        <v>485.20499999999998</v>
      </c>
      <c r="I1429" s="43">
        <v>487.721</v>
      </c>
      <c r="J1429" s="37"/>
      <c r="K1429" s="37"/>
      <c r="L1429">
        <f t="shared" si="115"/>
        <v>11</v>
      </c>
      <c r="M1429">
        <f t="shared" si="116"/>
        <v>1981</v>
      </c>
      <c r="N1429">
        <f t="shared" si="117"/>
        <v>486.46299999999997</v>
      </c>
      <c r="O1429" t="str">
        <f t="shared" si="118"/>
        <v/>
      </c>
      <c r="P1429" t="str">
        <f t="shared" si="119"/>
        <v>11_1981</v>
      </c>
    </row>
    <row r="1430" spans="1:16">
      <c r="A1430" s="35">
        <v>29918</v>
      </c>
      <c r="H1430" s="43"/>
      <c r="I1430" s="43"/>
      <c r="J1430" s="37"/>
      <c r="K1430" s="37"/>
      <c r="L1430">
        <f t="shared" si="115"/>
        <v>11</v>
      </c>
      <c r="M1430">
        <f t="shared" si="116"/>
        <v>1981</v>
      </c>
      <c r="N1430" t="str">
        <f t="shared" si="117"/>
        <v/>
      </c>
      <c r="O1430" t="str">
        <f t="shared" si="118"/>
        <v/>
      </c>
      <c r="P1430" t="str">
        <f t="shared" si="119"/>
        <v>11_1981</v>
      </c>
    </row>
    <row r="1431" spans="1:16">
      <c r="A1431" s="35">
        <v>29919</v>
      </c>
      <c r="H1431" s="44"/>
      <c r="I1431" s="44"/>
      <c r="J1431" s="37"/>
      <c r="K1431" s="37"/>
      <c r="L1431">
        <f t="shared" si="115"/>
        <v>11</v>
      </c>
      <c r="M1431">
        <f t="shared" si="116"/>
        <v>1981</v>
      </c>
      <c r="N1431" t="str">
        <f t="shared" si="117"/>
        <v/>
      </c>
      <c r="O1431" t="str">
        <f t="shared" si="118"/>
        <v/>
      </c>
      <c r="P1431" t="str">
        <f t="shared" si="119"/>
        <v>11_1981</v>
      </c>
    </row>
    <row r="1432" spans="1:16">
      <c r="A1432" s="35">
        <v>29920</v>
      </c>
      <c r="H1432" s="44">
        <v>486.13499999999999</v>
      </c>
      <c r="I1432" s="44">
        <v>488.57299999999998</v>
      </c>
      <c r="J1432" s="37"/>
      <c r="K1432" s="37"/>
      <c r="L1432">
        <f t="shared" si="115"/>
        <v>11</v>
      </c>
      <c r="M1432">
        <f t="shared" si="116"/>
        <v>1981</v>
      </c>
      <c r="N1432">
        <f t="shared" si="117"/>
        <v>487.35399999999998</v>
      </c>
      <c r="O1432" t="str">
        <f t="shared" si="118"/>
        <v/>
      </c>
      <c r="P1432" t="str">
        <f t="shared" si="119"/>
        <v>11_1981</v>
      </c>
    </row>
    <row r="1433" spans="1:16">
      <c r="A1433" s="35">
        <v>29921</v>
      </c>
      <c r="H1433" s="56">
        <v>486.61399999999998</v>
      </c>
      <c r="I1433" s="56">
        <v>489.26900000000001</v>
      </c>
      <c r="J1433" s="37"/>
      <c r="K1433" s="37"/>
      <c r="L1433">
        <f t="shared" si="115"/>
        <v>12</v>
      </c>
      <c r="M1433">
        <f t="shared" si="116"/>
        <v>1981</v>
      </c>
      <c r="N1433">
        <f t="shared" si="117"/>
        <v>487.94150000000002</v>
      </c>
      <c r="O1433" t="str">
        <f t="shared" si="118"/>
        <v/>
      </c>
      <c r="P1433" t="str">
        <f t="shared" si="119"/>
        <v>12_1981</v>
      </c>
    </row>
    <row r="1434" spans="1:16">
      <c r="A1434" s="35">
        <v>29922</v>
      </c>
      <c r="H1434" s="56">
        <v>487.327</v>
      </c>
      <c r="I1434" s="56">
        <v>489.899</v>
      </c>
      <c r="J1434" s="37"/>
      <c r="K1434" s="37"/>
      <c r="L1434">
        <f t="shared" si="115"/>
        <v>12</v>
      </c>
      <c r="M1434">
        <f t="shared" si="116"/>
        <v>1981</v>
      </c>
      <c r="N1434">
        <f t="shared" si="117"/>
        <v>488.613</v>
      </c>
      <c r="O1434" t="str">
        <f t="shared" si="118"/>
        <v/>
      </c>
      <c r="P1434" t="str">
        <f t="shared" si="119"/>
        <v>12_1981</v>
      </c>
    </row>
    <row r="1435" spans="1:16">
      <c r="A1435" s="35">
        <v>29923</v>
      </c>
      <c r="H1435" s="56">
        <v>488.20800000000003</v>
      </c>
      <c r="I1435" s="56">
        <v>490.69</v>
      </c>
      <c r="J1435" s="37"/>
      <c r="K1435" s="37"/>
      <c r="L1435">
        <f t="shared" si="115"/>
        <v>12</v>
      </c>
      <c r="M1435">
        <f t="shared" si="116"/>
        <v>1981</v>
      </c>
      <c r="N1435">
        <f t="shared" si="117"/>
        <v>489.44900000000001</v>
      </c>
      <c r="O1435" t="str">
        <f t="shared" si="118"/>
        <v/>
      </c>
      <c r="P1435" t="str">
        <f t="shared" si="119"/>
        <v>12_1981</v>
      </c>
    </row>
    <row r="1436" spans="1:16">
      <c r="A1436" s="35">
        <v>29924</v>
      </c>
      <c r="H1436" s="56">
        <v>488.81599999999997</v>
      </c>
      <c r="I1436" s="56">
        <v>491.56400000000002</v>
      </c>
      <c r="J1436" s="37"/>
      <c r="K1436" s="37"/>
      <c r="L1436">
        <f t="shared" si="115"/>
        <v>12</v>
      </c>
      <c r="M1436">
        <f t="shared" si="116"/>
        <v>1981</v>
      </c>
      <c r="N1436">
        <f t="shared" si="117"/>
        <v>490.19</v>
      </c>
      <c r="O1436" t="str">
        <f t="shared" si="118"/>
        <v/>
      </c>
      <c r="P1436" t="str">
        <f t="shared" si="119"/>
        <v>12_1981</v>
      </c>
    </row>
    <row r="1437" spans="1:16">
      <c r="A1437" s="35">
        <v>29925</v>
      </c>
      <c r="H1437" s="56"/>
      <c r="I1437" s="56"/>
      <c r="J1437" s="37"/>
      <c r="K1437" s="37"/>
      <c r="L1437">
        <f t="shared" si="115"/>
        <v>12</v>
      </c>
      <c r="M1437">
        <f t="shared" si="116"/>
        <v>1981</v>
      </c>
      <c r="N1437" t="str">
        <f t="shared" si="117"/>
        <v/>
      </c>
      <c r="O1437" t="str">
        <f t="shared" si="118"/>
        <v/>
      </c>
      <c r="P1437" t="str">
        <f t="shared" si="119"/>
        <v>12_1981</v>
      </c>
    </row>
    <row r="1438" spans="1:16">
      <c r="A1438" s="35">
        <v>29926</v>
      </c>
      <c r="H1438" s="54"/>
      <c r="I1438" s="54"/>
      <c r="J1438" s="37"/>
      <c r="K1438" s="37"/>
      <c r="L1438">
        <f t="shared" si="115"/>
        <v>12</v>
      </c>
      <c r="M1438">
        <f t="shared" si="116"/>
        <v>1981</v>
      </c>
      <c r="N1438" t="str">
        <f t="shared" si="117"/>
        <v/>
      </c>
      <c r="O1438" t="str">
        <f t="shared" si="118"/>
        <v/>
      </c>
      <c r="P1438" t="str">
        <f t="shared" si="119"/>
        <v>12_1981</v>
      </c>
    </row>
    <row r="1439" spans="1:16">
      <c r="A1439" s="35">
        <v>29927</v>
      </c>
      <c r="H1439" s="54">
        <v>490.70499999999998</v>
      </c>
      <c r="I1439" s="54">
        <v>493.28399999999999</v>
      </c>
      <c r="J1439" s="37"/>
      <c r="K1439" s="37"/>
      <c r="L1439">
        <f t="shared" si="115"/>
        <v>12</v>
      </c>
      <c r="M1439">
        <f t="shared" si="116"/>
        <v>1981</v>
      </c>
      <c r="N1439">
        <f t="shared" si="117"/>
        <v>491.99450000000002</v>
      </c>
      <c r="O1439" t="str">
        <f t="shared" si="118"/>
        <v/>
      </c>
      <c r="P1439" t="str">
        <f t="shared" si="119"/>
        <v>12_1981</v>
      </c>
    </row>
    <row r="1440" spans="1:16">
      <c r="A1440" s="35">
        <v>29928</v>
      </c>
      <c r="H1440" s="54"/>
      <c r="I1440" s="54"/>
      <c r="J1440" s="37"/>
      <c r="K1440" s="37"/>
      <c r="L1440">
        <f t="shared" si="115"/>
        <v>12</v>
      </c>
      <c r="M1440">
        <f t="shared" si="116"/>
        <v>1981</v>
      </c>
      <c r="N1440" t="str">
        <f t="shared" si="117"/>
        <v/>
      </c>
      <c r="O1440" t="str">
        <f t="shared" si="118"/>
        <v/>
      </c>
      <c r="P1440" t="str">
        <f t="shared" si="119"/>
        <v>12_1981</v>
      </c>
    </row>
    <row r="1441" spans="1:16">
      <c r="A1441" s="35">
        <v>29929</v>
      </c>
      <c r="H1441" s="54">
        <v>491.928</v>
      </c>
      <c r="I1441" s="54">
        <v>494.84</v>
      </c>
      <c r="J1441" s="37"/>
      <c r="K1441" s="37"/>
      <c r="L1441">
        <f t="shared" si="115"/>
        <v>12</v>
      </c>
      <c r="M1441">
        <f t="shared" si="116"/>
        <v>1981</v>
      </c>
      <c r="N1441">
        <f t="shared" si="117"/>
        <v>493.38400000000001</v>
      </c>
      <c r="O1441" t="str">
        <f t="shared" si="118"/>
        <v/>
      </c>
      <c r="P1441" t="str">
        <f t="shared" si="119"/>
        <v>12_1981</v>
      </c>
    </row>
    <row r="1442" spans="1:16">
      <c r="A1442" s="35">
        <v>29930</v>
      </c>
      <c r="H1442" s="56">
        <v>492.46499999999997</v>
      </c>
      <c r="I1442" s="56">
        <v>495.74299999999999</v>
      </c>
      <c r="J1442" s="37"/>
      <c r="K1442" s="37"/>
      <c r="L1442">
        <f t="shared" si="115"/>
        <v>12</v>
      </c>
      <c r="M1442">
        <f t="shared" si="116"/>
        <v>1981</v>
      </c>
      <c r="N1442">
        <f t="shared" si="117"/>
        <v>494.10399999999998</v>
      </c>
      <c r="O1442" t="str">
        <f t="shared" si="118"/>
        <v/>
      </c>
      <c r="P1442" t="str">
        <f t="shared" si="119"/>
        <v>12_1981</v>
      </c>
    </row>
    <row r="1443" spans="1:16">
      <c r="A1443" s="35">
        <v>29931</v>
      </c>
      <c r="H1443" s="56">
        <v>493.42599999999999</v>
      </c>
      <c r="I1443" s="56">
        <v>496.75799999999998</v>
      </c>
      <c r="J1443" s="37"/>
      <c r="K1443" s="37"/>
      <c r="L1443">
        <f t="shared" si="115"/>
        <v>12</v>
      </c>
      <c r="M1443">
        <f t="shared" si="116"/>
        <v>1981</v>
      </c>
      <c r="N1443">
        <f t="shared" si="117"/>
        <v>495.09199999999998</v>
      </c>
      <c r="O1443" t="str">
        <f t="shared" si="118"/>
        <v/>
      </c>
      <c r="P1443" t="str">
        <f t="shared" si="119"/>
        <v>12_1981</v>
      </c>
    </row>
    <row r="1444" spans="1:16">
      <c r="A1444" s="35">
        <v>29932</v>
      </c>
      <c r="H1444" s="56"/>
      <c r="I1444" s="56"/>
      <c r="J1444" s="37"/>
      <c r="K1444" s="37"/>
      <c r="L1444">
        <f t="shared" si="115"/>
        <v>12</v>
      </c>
      <c r="M1444">
        <f t="shared" si="116"/>
        <v>1981</v>
      </c>
      <c r="N1444" t="str">
        <f t="shared" si="117"/>
        <v/>
      </c>
      <c r="O1444" t="str">
        <f t="shared" si="118"/>
        <v/>
      </c>
      <c r="P1444" t="str">
        <f t="shared" si="119"/>
        <v>12_1981</v>
      </c>
    </row>
    <row r="1445" spans="1:16">
      <c r="A1445" s="35">
        <v>29933</v>
      </c>
      <c r="H1445" s="54"/>
      <c r="I1445" s="54"/>
      <c r="J1445" s="37"/>
      <c r="K1445" s="37"/>
      <c r="L1445">
        <f t="shared" si="115"/>
        <v>12</v>
      </c>
      <c r="M1445">
        <f t="shared" si="116"/>
        <v>1981</v>
      </c>
      <c r="N1445" t="str">
        <f t="shared" si="117"/>
        <v/>
      </c>
      <c r="O1445" t="str">
        <f t="shared" si="118"/>
        <v/>
      </c>
      <c r="P1445" t="str">
        <f t="shared" si="119"/>
        <v>12_1981</v>
      </c>
    </row>
    <row r="1446" spans="1:16">
      <c r="A1446" s="35">
        <v>29934</v>
      </c>
      <c r="H1446" s="54">
        <v>494.91899999999998</v>
      </c>
      <c r="I1446" s="54">
        <v>497.839</v>
      </c>
      <c r="J1446" s="37"/>
      <c r="K1446" s="37"/>
      <c r="L1446">
        <f t="shared" si="115"/>
        <v>12</v>
      </c>
      <c r="M1446">
        <f t="shared" si="116"/>
        <v>1981</v>
      </c>
      <c r="N1446">
        <f t="shared" si="117"/>
        <v>496.37900000000002</v>
      </c>
      <c r="O1446" t="str">
        <f t="shared" si="118"/>
        <v/>
      </c>
      <c r="P1446" t="str">
        <f t="shared" si="119"/>
        <v>12_1981</v>
      </c>
    </row>
    <row r="1447" spans="1:16">
      <c r="A1447" s="35">
        <v>29935</v>
      </c>
      <c r="H1447" s="56">
        <v>496.15899999999999</v>
      </c>
      <c r="I1447" s="56">
        <v>498.786</v>
      </c>
      <c r="J1447" s="37"/>
      <c r="K1447" s="37"/>
      <c r="L1447">
        <f t="shared" si="115"/>
        <v>12</v>
      </c>
      <c r="M1447">
        <f t="shared" si="116"/>
        <v>1981</v>
      </c>
      <c r="N1447">
        <f t="shared" si="117"/>
        <v>497.47249999999997</v>
      </c>
      <c r="O1447" t="str">
        <f t="shared" si="118"/>
        <v/>
      </c>
      <c r="P1447" t="str">
        <f t="shared" si="119"/>
        <v>12_1981</v>
      </c>
    </row>
    <row r="1448" spans="1:16">
      <c r="A1448" s="35">
        <v>29936</v>
      </c>
      <c r="H1448" s="56">
        <v>497.29199999999997</v>
      </c>
      <c r="I1448" s="56">
        <v>499.81599999999997</v>
      </c>
      <c r="J1448" s="37"/>
      <c r="K1448" s="37"/>
      <c r="L1448">
        <f t="shared" si="115"/>
        <v>12</v>
      </c>
      <c r="M1448">
        <f t="shared" si="116"/>
        <v>1981</v>
      </c>
      <c r="N1448">
        <f t="shared" si="117"/>
        <v>498.55399999999997</v>
      </c>
      <c r="O1448" t="str">
        <f t="shared" si="118"/>
        <v/>
      </c>
      <c r="P1448" t="str">
        <f t="shared" si="119"/>
        <v>12_1981</v>
      </c>
    </row>
    <row r="1449" spans="1:16">
      <c r="A1449" s="35">
        <v>29937</v>
      </c>
      <c r="H1449" s="56">
        <v>498.101</v>
      </c>
      <c r="I1449" s="56">
        <v>500.73700000000002</v>
      </c>
      <c r="J1449" s="37"/>
      <c r="K1449" s="37"/>
      <c r="L1449">
        <f t="shared" si="115"/>
        <v>12</v>
      </c>
      <c r="M1449">
        <f t="shared" si="116"/>
        <v>1981</v>
      </c>
      <c r="N1449">
        <f t="shared" si="117"/>
        <v>499.41899999999998</v>
      </c>
      <c r="O1449" t="str">
        <f t="shared" si="118"/>
        <v/>
      </c>
      <c r="P1449" t="str">
        <f t="shared" si="119"/>
        <v>12_1981</v>
      </c>
    </row>
    <row r="1450" spans="1:16">
      <c r="A1450" s="35">
        <v>29938</v>
      </c>
      <c r="H1450" s="56">
        <v>499.01299999999998</v>
      </c>
      <c r="I1450" s="56">
        <v>501.61500000000001</v>
      </c>
      <c r="J1450" s="37"/>
      <c r="K1450" s="37"/>
      <c r="L1450">
        <f t="shared" si="115"/>
        <v>12</v>
      </c>
      <c r="M1450">
        <f t="shared" si="116"/>
        <v>1981</v>
      </c>
      <c r="N1450">
        <f t="shared" si="117"/>
        <v>500.31399999999996</v>
      </c>
      <c r="O1450" t="str">
        <f t="shared" si="118"/>
        <v/>
      </c>
      <c r="P1450" t="str">
        <f t="shared" si="119"/>
        <v>12_1981</v>
      </c>
    </row>
    <row r="1451" spans="1:16">
      <c r="A1451" s="35">
        <v>29939</v>
      </c>
      <c r="H1451" s="56"/>
      <c r="I1451" s="56"/>
      <c r="J1451" s="37"/>
      <c r="K1451" s="37"/>
      <c r="L1451">
        <f t="shared" si="115"/>
        <v>12</v>
      </c>
      <c r="M1451">
        <f t="shared" si="116"/>
        <v>1981</v>
      </c>
      <c r="N1451" t="str">
        <f t="shared" si="117"/>
        <v/>
      </c>
      <c r="O1451" t="str">
        <f t="shared" si="118"/>
        <v/>
      </c>
      <c r="P1451" t="str">
        <f t="shared" si="119"/>
        <v>12_1981</v>
      </c>
    </row>
    <row r="1452" spans="1:16">
      <c r="A1452" s="35">
        <v>29940</v>
      </c>
      <c r="H1452" s="54"/>
      <c r="I1452" s="54"/>
      <c r="J1452" s="37"/>
      <c r="K1452" s="37"/>
      <c r="L1452">
        <f t="shared" si="115"/>
        <v>12</v>
      </c>
      <c r="M1452">
        <f t="shared" si="116"/>
        <v>1981</v>
      </c>
      <c r="N1452" t="str">
        <f t="shared" si="117"/>
        <v/>
      </c>
      <c r="O1452" t="str">
        <f t="shared" si="118"/>
        <v/>
      </c>
      <c r="P1452" t="str">
        <f t="shared" si="119"/>
        <v>12_1981</v>
      </c>
    </row>
    <row r="1453" spans="1:16">
      <c r="A1453" s="35">
        <v>29941</v>
      </c>
      <c r="H1453" s="54">
        <v>500.286</v>
      </c>
      <c r="I1453" s="54">
        <v>502.827</v>
      </c>
      <c r="J1453" s="37"/>
      <c r="K1453" s="37"/>
      <c r="L1453">
        <f t="shared" si="115"/>
        <v>12</v>
      </c>
      <c r="M1453">
        <f t="shared" si="116"/>
        <v>1981</v>
      </c>
      <c r="N1453">
        <f t="shared" si="117"/>
        <v>501.55650000000003</v>
      </c>
      <c r="O1453" t="str">
        <f t="shared" si="118"/>
        <v/>
      </c>
      <c r="P1453" t="str">
        <f t="shared" si="119"/>
        <v>12_1981</v>
      </c>
    </row>
    <row r="1454" spans="1:16">
      <c r="A1454" s="35">
        <v>29942</v>
      </c>
      <c r="H1454" s="56">
        <v>501.27600000000001</v>
      </c>
      <c r="I1454" s="56">
        <v>503.83199999999999</v>
      </c>
      <c r="J1454" s="37"/>
      <c r="K1454" s="37"/>
      <c r="L1454">
        <f t="shared" si="115"/>
        <v>12</v>
      </c>
      <c r="M1454">
        <f t="shared" si="116"/>
        <v>1981</v>
      </c>
      <c r="N1454">
        <f t="shared" si="117"/>
        <v>502.55399999999997</v>
      </c>
      <c r="O1454" t="str">
        <f t="shared" si="118"/>
        <v/>
      </c>
      <c r="P1454" t="str">
        <f t="shared" si="119"/>
        <v>12_1981</v>
      </c>
    </row>
    <row r="1455" spans="1:16">
      <c r="A1455" s="35">
        <v>29943</v>
      </c>
      <c r="H1455" s="56">
        <v>502.05700000000002</v>
      </c>
      <c r="I1455" s="56">
        <v>504.697</v>
      </c>
      <c r="J1455" s="37"/>
      <c r="K1455" s="37"/>
      <c r="L1455">
        <f t="shared" si="115"/>
        <v>12</v>
      </c>
      <c r="M1455">
        <f t="shared" si="116"/>
        <v>1981</v>
      </c>
      <c r="N1455">
        <f t="shared" si="117"/>
        <v>503.37700000000001</v>
      </c>
      <c r="O1455" t="str">
        <f t="shared" si="118"/>
        <v/>
      </c>
      <c r="P1455" t="str">
        <f t="shared" si="119"/>
        <v>12_1981</v>
      </c>
    </row>
    <row r="1456" spans="1:16">
      <c r="A1456" s="35">
        <v>29944</v>
      </c>
      <c r="H1456" s="56">
        <v>502.911</v>
      </c>
      <c r="I1456" s="56">
        <v>505.363</v>
      </c>
      <c r="J1456" s="37"/>
      <c r="K1456" s="37"/>
      <c r="L1456">
        <f t="shared" si="115"/>
        <v>12</v>
      </c>
      <c r="M1456">
        <f t="shared" si="116"/>
        <v>1981</v>
      </c>
      <c r="N1456">
        <f t="shared" si="117"/>
        <v>504.137</v>
      </c>
      <c r="O1456" t="str">
        <f t="shared" si="118"/>
        <v/>
      </c>
      <c r="P1456" t="str">
        <f t="shared" si="119"/>
        <v>12_1981</v>
      </c>
    </row>
    <row r="1457" spans="1:16">
      <c r="A1457" s="35">
        <v>29945</v>
      </c>
      <c r="H1457" s="54"/>
      <c r="I1457" s="54"/>
      <c r="J1457" s="37"/>
      <c r="K1457" s="37"/>
      <c r="L1457">
        <f t="shared" si="115"/>
        <v>12</v>
      </c>
      <c r="M1457">
        <f t="shared" si="116"/>
        <v>1981</v>
      </c>
      <c r="N1457" t="str">
        <f t="shared" si="117"/>
        <v/>
      </c>
      <c r="O1457" t="str">
        <f t="shared" si="118"/>
        <v/>
      </c>
      <c r="P1457" t="str">
        <f t="shared" si="119"/>
        <v>12_1981</v>
      </c>
    </row>
    <row r="1458" spans="1:16">
      <c r="A1458" s="35">
        <v>29946</v>
      </c>
      <c r="H1458" s="56"/>
      <c r="I1458" s="56"/>
      <c r="J1458" s="37"/>
      <c r="K1458" s="37"/>
      <c r="L1458">
        <f t="shared" si="115"/>
        <v>12</v>
      </c>
      <c r="M1458">
        <f t="shared" si="116"/>
        <v>1981</v>
      </c>
      <c r="N1458" t="str">
        <f t="shared" si="117"/>
        <v/>
      </c>
      <c r="O1458" t="str">
        <f t="shared" si="118"/>
        <v/>
      </c>
      <c r="P1458" t="str">
        <f t="shared" si="119"/>
        <v>12_1981</v>
      </c>
    </row>
    <row r="1459" spans="1:16">
      <c r="A1459" s="35">
        <v>29947</v>
      </c>
      <c r="H1459" s="54"/>
      <c r="I1459" s="54"/>
      <c r="J1459" s="37"/>
      <c r="K1459" s="37"/>
      <c r="L1459">
        <f t="shared" si="115"/>
        <v>12</v>
      </c>
      <c r="M1459">
        <f t="shared" si="116"/>
        <v>1981</v>
      </c>
      <c r="N1459" t="str">
        <f t="shared" si="117"/>
        <v/>
      </c>
      <c r="O1459" t="str">
        <f t="shared" si="118"/>
        <v/>
      </c>
      <c r="P1459" t="str">
        <f t="shared" si="119"/>
        <v>12_1981</v>
      </c>
    </row>
    <row r="1460" spans="1:16">
      <c r="A1460" s="35">
        <v>29948</v>
      </c>
      <c r="H1460" s="54">
        <v>504.05099999999999</v>
      </c>
      <c r="I1460" s="54">
        <v>506.62799999999999</v>
      </c>
      <c r="J1460" s="37"/>
      <c r="K1460" s="37"/>
      <c r="L1460">
        <f t="shared" si="115"/>
        <v>12</v>
      </c>
      <c r="M1460">
        <f t="shared" si="116"/>
        <v>1981</v>
      </c>
      <c r="N1460">
        <f t="shared" si="117"/>
        <v>505.33949999999999</v>
      </c>
      <c r="O1460" t="str">
        <f t="shared" si="118"/>
        <v/>
      </c>
      <c r="P1460" t="str">
        <f t="shared" si="119"/>
        <v>12_1981</v>
      </c>
    </row>
    <row r="1461" spans="1:16">
      <c r="A1461" s="35">
        <v>29949</v>
      </c>
      <c r="H1461" s="56">
        <v>504.90699999999998</v>
      </c>
      <c r="I1461" s="56">
        <v>507.43200000000002</v>
      </c>
      <c r="J1461" s="37"/>
      <c r="K1461" s="37"/>
      <c r="L1461">
        <f t="shared" si="115"/>
        <v>12</v>
      </c>
      <c r="M1461">
        <f t="shared" si="116"/>
        <v>1981</v>
      </c>
      <c r="N1461">
        <f t="shared" si="117"/>
        <v>506.16949999999997</v>
      </c>
      <c r="O1461" t="str">
        <f t="shared" si="118"/>
        <v/>
      </c>
      <c r="P1461" t="str">
        <f t="shared" si="119"/>
        <v>12_1981</v>
      </c>
    </row>
    <row r="1462" spans="1:16">
      <c r="A1462" s="35">
        <v>29950</v>
      </c>
      <c r="H1462" s="56">
        <v>505.58199999999999</v>
      </c>
      <c r="I1462" s="56">
        <v>508.35599999999999</v>
      </c>
      <c r="J1462" s="37"/>
      <c r="K1462" s="37"/>
      <c r="L1462">
        <f t="shared" si="115"/>
        <v>12</v>
      </c>
      <c r="M1462">
        <f t="shared" si="116"/>
        <v>1981</v>
      </c>
      <c r="N1462">
        <f t="shared" si="117"/>
        <v>506.96899999999999</v>
      </c>
      <c r="O1462" t="str">
        <f t="shared" si="118"/>
        <v/>
      </c>
      <c r="P1462" t="str">
        <f t="shared" si="119"/>
        <v>12_1981</v>
      </c>
    </row>
    <row r="1463" spans="1:16">
      <c r="A1463" s="35">
        <v>29951</v>
      </c>
      <c r="H1463" s="56"/>
      <c r="I1463" s="56"/>
      <c r="J1463" s="37"/>
      <c r="K1463" s="37"/>
      <c r="L1463">
        <f t="shared" si="115"/>
        <v>12</v>
      </c>
      <c r="M1463">
        <f t="shared" si="116"/>
        <v>1981</v>
      </c>
      <c r="N1463" t="str">
        <f t="shared" si="117"/>
        <v/>
      </c>
      <c r="O1463" t="str">
        <f t="shared" si="118"/>
        <v/>
      </c>
      <c r="P1463" t="str">
        <f t="shared" si="119"/>
        <v>12_1981</v>
      </c>
    </row>
    <row r="1464" spans="1:16">
      <c r="A1464" s="35">
        <v>29952</v>
      </c>
      <c r="H1464" s="36"/>
      <c r="I1464" s="36"/>
      <c r="J1464" s="37"/>
      <c r="K1464" s="37"/>
      <c r="L1464">
        <f t="shared" si="115"/>
        <v>1</v>
      </c>
      <c r="M1464">
        <f t="shared" si="116"/>
        <v>1982</v>
      </c>
      <c r="N1464" t="str">
        <f t="shared" si="117"/>
        <v/>
      </c>
      <c r="O1464" t="str">
        <f t="shared" si="118"/>
        <v/>
      </c>
      <c r="P1464" t="str">
        <f t="shared" si="119"/>
        <v>1_1982</v>
      </c>
    </row>
    <row r="1465" spans="1:16">
      <c r="A1465" s="35">
        <v>29953</v>
      </c>
      <c r="H1465" s="36"/>
      <c r="I1465" s="36"/>
      <c r="J1465" s="37"/>
      <c r="K1465" s="37"/>
      <c r="L1465">
        <f t="shared" si="115"/>
        <v>1</v>
      </c>
      <c r="M1465">
        <f t="shared" si="116"/>
        <v>1982</v>
      </c>
      <c r="N1465" t="str">
        <f t="shared" si="117"/>
        <v/>
      </c>
      <c r="O1465" t="str">
        <f t="shared" si="118"/>
        <v/>
      </c>
      <c r="P1465" t="str">
        <f t="shared" si="119"/>
        <v>1_1982</v>
      </c>
    </row>
    <row r="1466" spans="1:16">
      <c r="A1466" s="35">
        <v>29954</v>
      </c>
      <c r="H1466" s="36"/>
      <c r="I1466" s="36"/>
      <c r="J1466" s="37"/>
      <c r="K1466" s="37"/>
      <c r="L1466">
        <f t="shared" si="115"/>
        <v>1</v>
      </c>
      <c r="M1466">
        <f t="shared" si="116"/>
        <v>1982</v>
      </c>
      <c r="N1466" t="str">
        <f t="shared" si="117"/>
        <v/>
      </c>
      <c r="O1466" t="str">
        <f t="shared" si="118"/>
        <v/>
      </c>
      <c r="P1466" t="str">
        <f t="shared" si="119"/>
        <v>1_1982</v>
      </c>
    </row>
    <row r="1467" spans="1:16">
      <c r="A1467" s="35">
        <v>29955</v>
      </c>
      <c r="H1467" s="43">
        <v>507.66199999999998</v>
      </c>
      <c r="I1467" s="43">
        <v>510.26</v>
      </c>
      <c r="J1467" s="37"/>
      <c r="K1467" s="37"/>
      <c r="L1467">
        <f t="shared" si="115"/>
        <v>1</v>
      </c>
      <c r="M1467">
        <f t="shared" si="116"/>
        <v>1982</v>
      </c>
      <c r="N1467">
        <f t="shared" si="117"/>
        <v>508.96100000000001</v>
      </c>
      <c r="O1467" t="str">
        <f t="shared" si="118"/>
        <v/>
      </c>
      <c r="P1467" t="str">
        <f t="shared" si="119"/>
        <v>1_1982</v>
      </c>
    </row>
    <row r="1468" spans="1:16">
      <c r="A1468" s="35">
        <v>29956</v>
      </c>
      <c r="H1468" s="43">
        <v>508.483</v>
      </c>
      <c r="I1468" s="43">
        <v>511.13200000000001</v>
      </c>
      <c r="J1468" s="37"/>
      <c r="K1468" s="37"/>
      <c r="L1468">
        <f t="shared" si="115"/>
        <v>1</v>
      </c>
      <c r="M1468">
        <f t="shared" si="116"/>
        <v>1982</v>
      </c>
      <c r="N1468">
        <f t="shared" si="117"/>
        <v>509.8075</v>
      </c>
      <c r="O1468" t="str">
        <f t="shared" si="118"/>
        <v/>
      </c>
      <c r="P1468" t="str">
        <f t="shared" si="119"/>
        <v>1_1982</v>
      </c>
    </row>
    <row r="1469" spans="1:16">
      <c r="A1469" s="35">
        <v>29957</v>
      </c>
      <c r="H1469" s="43">
        <v>509.38099999999997</v>
      </c>
      <c r="I1469" s="43">
        <v>512.04600000000005</v>
      </c>
      <c r="J1469" s="37"/>
      <c r="K1469" s="37"/>
      <c r="L1469">
        <f t="shared" si="115"/>
        <v>1</v>
      </c>
      <c r="M1469">
        <f t="shared" si="116"/>
        <v>1982</v>
      </c>
      <c r="N1469">
        <f t="shared" si="117"/>
        <v>510.71350000000001</v>
      </c>
      <c r="O1469" t="str">
        <f t="shared" si="118"/>
        <v/>
      </c>
      <c r="P1469" t="str">
        <f t="shared" si="119"/>
        <v>1_1982</v>
      </c>
    </row>
    <row r="1470" spans="1:16">
      <c r="A1470" s="35">
        <v>29958</v>
      </c>
      <c r="H1470" s="43">
        <v>510.322</v>
      </c>
      <c r="I1470" s="43">
        <v>512.94899999999996</v>
      </c>
      <c r="J1470" s="37"/>
      <c r="K1470" s="37"/>
      <c r="L1470">
        <f t="shared" si="115"/>
        <v>1</v>
      </c>
      <c r="M1470">
        <f t="shared" si="116"/>
        <v>1982</v>
      </c>
      <c r="N1470">
        <f t="shared" si="117"/>
        <v>511.63549999999998</v>
      </c>
      <c r="O1470" t="str">
        <f t="shared" si="118"/>
        <v/>
      </c>
      <c r="P1470" t="str">
        <f t="shared" si="119"/>
        <v>1_1982</v>
      </c>
    </row>
    <row r="1471" spans="1:16">
      <c r="A1471" s="35">
        <v>29959</v>
      </c>
      <c r="H1471" s="43">
        <v>511.17399999999998</v>
      </c>
      <c r="I1471" s="43">
        <v>513.82799999999997</v>
      </c>
      <c r="J1471" s="37"/>
      <c r="K1471" s="37"/>
      <c r="L1471">
        <f t="shared" si="115"/>
        <v>1</v>
      </c>
      <c r="M1471">
        <f t="shared" si="116"/>
        <v>1982</v>
      </c>
      <c r="N1471">
        <f t="shared" si="117"/>
        <v>512.50099999999998</v>
      </c>
      <c r="O1471" t="str">
        <f t="shared" si="118"/>
        <v/>
      </c>
      <c r="P1471" t="str">
        <f t="shared" si="119"/>
        <v>1_1982</v>
      </c>
    </row>
    <row r="1472" spans="1:16">
      <c r="A1472" s="35">
        <v>29960</v>
      </c>
      <c r="H1472" s="44"/>
      <c r="I1472" s="44"/>
      <c r="J1472" s="37"/>
      <c r="K1472" s="37"/>
      <c r="L1472">
        <f t="shared" si="115"/>
        <v>1</v>
      </c>
      <c r="M1472">
        <f t="shared" si="116"/>
        <v>1982</v>
      </c>
      <c r="N1472" t="str">
        <f t="shared" si="117"/>
        <v/>
      </c>
      <c r="O1472" t="str">
        <f t="shared" si="118"/>
        <v/>
      </c>
      <c r="P1472" t="str">
        <f t="shared" si="119"/>
        <v>1_1982</v>
      </c>
    </row>
    <row r="1473" spans="1:16">
      <c r="A1473" s="35">
        <v>29961</v>
      </c>
      <c r="H1473" s="44"/>
      <c r="I1473" s="44"/>
      <c r="J1473" s="37"/>
      <c r="K1473" s="37"/>
      <c r="L1473">
        <f t="shared" si="115"/>
        <v>1</v>
      </c>
      <c r="M1473">
        <f t="shared" si="116"/>
        <v>1982</v>
      </c>
      <c r="N1473" t="str">
        <f t="shared" si="117"/>
        <v/>
      </c>
      <c r="O1473" t="str">
        <f t="shared" si="118"/>
        <v/>
      </c>
      <c r="P1473" t="str">
        <f t="shared" si="119"/>
        <v>1_1982</v>
      </c>
    </row>
    <row r="1474" spans="1:16">
      <c r="A1474" s="35">
        <v>29962</v>
      </c>
      <c r="H1474" s="43">
        <v>513.04499999999996</v>
      </c>
      <c r="I1474" s="43">
        <v>515.96299999999997</v>
      </c>
      <c r="J1474" s="37"/>
      <c r="K1474" s="37"/>
      <c r="L1474">
        <f t="shared" si="115"/>
        <v>1</v>
      </c>
      <c r="M1474">
        <f t="shared" si="116"/>
        <v>1982</v>
      </c>
      <c r="N1474">
        <f t="shared" si="117"/>
        <v>514.50399999999991</v>
      </c>
      <c r="O1474" t="str">
        <f t="shared" si="118"/>
        <v/>
      </c>
      <c r="P1474" t="str">
        <f t="shared" si="119"/>
        <v>1_1982</v>
      </c>
    </row>
    <row r="1475" spans="1:16">
      <c r="A1475" s="35">
        <v>29963</v>
      </c>
      <c r="H1475" s="43">
        <v>514.05200000000002</v>
      </c>
      <c r="I1475" s="43">
        <v>516.86699999999996</v>
      </c>
      <c r="J1475" s="37"/>
      <c r="K1475" s="37"/>
      <c r="L1475">
        <f t="shared" si="115"/>
        <v>1</v>
      </c>
      <c r="M1475">
        <f t="shared" si="116"/>
        <v>1982</v>
      </c>
      <c r="N1475">
        <f t="shared" si="117"/>
        <v>515.45949999999993</v>
      </c>
      <c r="O1475" t="str">
        <f t="shared" si="118"/>
        <v/>
      </c>
      <c r="P1475" t="str">
        <f t="shared" si="119"/>
        <v>1_1982</v>
      </c>
    </row>
    <row r="1476" spans="1:16">
      <c r="A1476" s="35">
        <v>29964</v>
      </c>
      <c r="H1476" s="43">
        <v>514.77700000000004</v>
      </c>
      <c r="I1476" s="43">
        <v>517.66300000000001</v>
      </c>
      <c r="J1476" s="37"/>
      <c r="K1476" s="37"/>
      <c r="L1476">
        <f t="shared" ref="L1476:L1539" si="120">+MONTH(A1476)</f>
        <v>1</v>
      </c>
      <c r="M1476">
        <f t="shared" ref="M1476:M1539" si="121">+YEAR(A1476)</f>
        <v>1982</v>
      </c>
      <c r="N1476">
        <f t="shared" ref="N1476:N1539" si="122">+IF(H1476="","",AVERAGE(H1476:I1476))</f>
        <v>516.22</v>
      </c>
      <c r="O1476" t="str">
        <f t="shared" ref="O1476:O1539" si="123">+IF(J1476="","",AVERAGE(J1476:K1476))</f>
        <v/>
      </c>
      <c r="P1476" t="str">
        <f t="shared" ref="P1476:P1539" si="124">+L1476&amp;"_"&amp;M1476</f>
        <v>1_1982</v>
      </c>
    </row>
    <row r="1477" spans="1:16">
      <c r="A1477" s="35">
        <v>29965</v>
      </c>
      <c r="H1477" s="43">
        <v>515.94000000000005</v>
      </c>
      <c r="I1477" s="43">
        <v>518.60799999999995</v>
      </c>
      <c r="J1477" s="37"/>
      <c r="K1477" s="37"/>
      <c r="L1477">
        <f t="shared" si="120"/>
        <v>1</v>
      </c>
      <c r="M1477">
        <f t="shared" si="121"/>
        <v>1982</v>
      </c>
      <c r="N1477">
        <f t="shared" si="122"/>
        <v>517.274</v>
      </c>
      <c r="O1477" t="str">
        <f t="shared" si="123"/>
        <v/>
      </c>
      <c r="P1477" t="str">
        <f t="shared" si="124"/>
        <v>1_1982</v>
      </c>
    </row>
    <row r="1478" spans="1:16">
      <c r="A1478" s="35">
        <v>29966</v>
      </c>
      <c r="H1478" s="43">
        <v>517.03899999999999</v>
      </c>
      <c r="I1478" s="43">
        <v>519.66600000000005</v>
      </c>
      <c r="J1478" s="37"/>
      <c r="K1478" s="37"/>
      <c r="L1478">
        <f t="shared" si="120"/>
        <v>1</v>
      </c>
      <c r="M1478">
        <f t="shared" si="121"/>
        <v>1982</v>
      </c>
      <c r="N1478">
        <f t="shared" si="122"/>
        <v>518.35249999999996</v>
      </c>
      <c r="O1478" t="str">
        <f t="shared" si="123"/>
        <v/>
      </c>
      <c r="P1478" t="str">
        <f t="shared" si="124"/>
        <v>1_1982</v>
      </c>
    </row>
    <row r="1479" spans="1:16">
      <c r="A1479" s="35">
        <v>29967</v>
      </c>
      <c r="H1479" s="44"/>
      <c r="I1479" s="44"/>
      <c r="J1479" s="37"/>
      <c r="K1479" s="37"/>
      <c r="L1479">
        <f t="shared" si="120"/>
        <v>1</v>
      </c>
      <c r="M1479">
        <f t="shared" si="121"/>
        <v>1982</v>
      </c>
      <c r="N1479" t="str">
        <f t="shared" si="122"/>
        <v/>
      </c>
      <c r="O1479" t="str">
        <f t="shared" si="123"/>
        <v/>
      </c>
      <c r="P1479" t="str">
        <f t="shared" si="124"/>
        <v>1_1982</v>
      </c>
    </row>
    <row r="1480" spans="1:16">
      <c r="A1480" s="35">
        <v>29968</v>
      </c>
      <c r="H1480" s="44"/>
      <c r="I1480" s="44"/>
      <c r="J1480" s="37"/>
      <c r="K1480" s="37"/>
      <c r="L1480">
        <f t="shared" si="120"/>
        <v>1</v>
      </c>
      <c r="M1480">
        <f t="shared" si="121"/>
        <v>1982</v>
      </c>
      <c r="N1480" t="str">
        <f t="shared" si="122"/>
        <v/>
      </c>
      <c r="O1480" t="str">
        <f t="shared" si="123"/>
        <v/>
      </c>
      <c r="P1480" t="str">
        <f t="shared" si="124"/>
        <v>1_1982</v>
      </c>
    </row>
    <row r="1481" spans="1:16">
      <c r="A1481" s="35">
        <v>29969</v>
      </c>
      <c r="H1481" s="43">
        <v>518.10299999999995</v>
      </c>
      <c r="I1481" s="43">
        <v>520.77700000000004</v>
      </c>
      <c r="J1481" s="37"/>
      <c r="K1481" s="37"/>
      <c r="L1481">
        <f t="shared" si="120"/>
        <v>1</v>
      </c>
      <c r="M1481">
        <f t="shared" si="121"/>
        <v>1982</v>
      </c>
      <c r="N1481">
        <f t="shared" si="122"/>
        <v>519.44000000000005</v>
      </c>
      <c r="O1481" t="str">
        <f t="shared" si="123"/>
        <v/>
      </c>
      <c r="P1481" t="str">
        <f t="shared" si="124"/>
        <v>1_1982</v>
      </c>
    </row>
    <row r="1482" spans="1:16">
      <c r="A1482" s="35">
        <v>29970</v>
      </c>
      <c r="H1482" s="43">
        <v>519.03599999999994</v>
      </c>
      <c r="I1482" s="43">
        <v>521.78099999999995</v>
      </c>
      <c r="J1482" s="37"/>
      <c r="K1482" s="37"/>
      <c r="L1482">
        <f t="shared" si="120"/>
        <v>1</v>
      </c>
      <c r="M1482">
        <f t="shared" si="121"/>
        <v>1982</v>
      </c>
      <c r="N1482">
        <f t="shared" si="122"/>
        <v>520.4085</v>
      </c>
      <c r="O1482" t="str">
        <f t="shared" si="123"/>
        <v/>
      </c>
      <c r="P1482" t="str">
        <f t="shared" si="124"/>
        <v>1_1982</v>
      </c>
    </row>
    <row r="1483" spans="1:16">
      <c r="A1483" s="35">
        <v>29971</v>
      </c>
      <c r="H1483" s="43">
        <v>519.69399999999996</v>
      </c>
      <c r="I1483" s="43">
        <v>522.61</v>
      </c>
      <c r="J1483" s="37"/>
      <c r="K1483" s="37"/>
      <c r="L1483">
        <f t="shared" si="120"/>
        <v>1</v>
      </c>
      <c r="M1483">
        <f t="shared" si="121"/>
        <v>1982</v>
      </c>
      <c r="N1483">
        <f t="shared" si="122"/>
        <v>521.15200000000004</v>
      </c>
      <c r="O1483" t="str">
        <f t="shared" si="123"/>
        <v/>
      </c>
      <c r="P1483" t="str">
        <f t="shared" si="124"/>
        <v>1_1982</v>
      </c>
    </row>
    <row r="1484" spans="1:16">
      <c r="A1484" s="35">
        <v>29972</v>
      </c>
      <c r="H1484" s="43">
        <v>520.98900000000003</v>
      </c>
      <c r="I1484" s="43">
        <v>523.57500000000005</v>
      </c>
      <c r="J1484" s="37"/>
      <c r="K1484" s="37"/>
      <c r="L1484">
        <f t="shared" si="120"/>
        <v>1</v>
      </c>
      <c r="M1484">
        <f t="shared" si="121"/>
        <v>1982</v>
      </c>
      <c r="N1484">
        <f t="shared" si="122"/>
        <v>522.28200000000004</v>
      </c>
      <c r="O1484" t="str">
        <f t="shared" si="123"/>
        <v/>
      </c>
      <c r="P1484" t="str">
        <f t="shared" si="124"/>
        <v>1_1982</v>
      </c>
    </row>
    <row r="1485" spans="1:16">
      <c r="A1485" s="35">
        <v>29973</v>
      </c>
      <c r="H1485" s="43">
        <v>521.80100000000004</v>
      </c>
      <c r="I1485" s="43">
        <v>524.57399999999996</v>
      </c>
      <c r="J1485" s="37"/>
      <c r="K1485" s="37"/>
      <c r="L1485">
        <f t="shared" si="120"/>
        <v>1</v>
      </c>
      <c r="M1485">
        <f t="shared" si="121"/>
        <v>1982</v>
      </c>
      <c r="N1485">
        <f t="shared" si="122"/>
        <v>523.1875</v>
      </c>
      <c r="O1485" t="str">
        <f t="shared" si="123"/>
        <v/>
      </c>
      <c r="P1485" t="str">
        <f t="shared" si="124"/>
        <v>1_1982</v>
      </c>
    </row>
    <row r="1486" spans="1:16">
      <c r="A1486" s="35">
        <v>29974</v>
      </c>
      <c r="H1486" s="44"/>
      <c r="I1486" s="44"/>
      <c r="J1486" s="37"/>
      <c r="K1486" s="37"/>
      <c r="L1486">
        <f t="shared" si="120"/>
        <v>1</v>
      </c>
      <c r="M1486">
        <f t="shared" si="121"/>
        <v>1982</v>
      </c>
      <c r="N1486" t="str">
        <f t="shared" si="122"/>
        <v/>
      </c>
      <c r="O1486" t="str">
        <f t="shared" si="123"/>
        <v/>
      </c>
      <c r="P1486" t="str">
        <f t="shared" si="124"/>
        <v>1_1982</v>
      </c>
    </row>
    <row r="1487" spans="1:16">
      <c r="A1487" s="35">
        <v>29975</v>
      </c>
      <c r="H1487" s="44"/>
      <c r="I1487" s="44"/>
      <c r="J1487" s="37"/>
      <c r="K1487" s="37"/>
      <c r="L1487">
        <f t="shared" si="120"/>
        <v>1</v>
      </c>
      <c r="M1487">
        <f t="shared" si="121"/>
        <v>1982</v>
      </c>
      <c r="N1487" t="str">
        <f t="shared" si="122"/>
        <v/>
      </c>
      <c r="O1487" t="str">
        <f t="shared" si="123"/>
        <v/>
      </c>
      <c r="P1487" t="str">
        <f t="shared" si="124"/>
        <v>1_1982</v>
      </c>
    </row>
    <row r="1488" spans="1:16">
      <c r="A1488" s="35">
        <v>29976</v>
      </c>
      <c r="H1488" s="43">
        <v>523.05600000000004</v>
      </c>
      <c r="I1488" s="43">
        <v>525.71400000000006</v>
      </c>
      <c r="J1488" s="37"/>
      <c r="K1488" s="37"/>
      <c r="L1488">
        <f t="shared" si="120"/>
        <v>1</v>
      </c>
      <c r="M1488">
        <f t="shared" si="121"/>
        <v>1982</v>
      </c>
      <c r="N1488">
        <f t="shared" si="122"/>
        <v>524.38499999999999</v>
      </c>
      <c r="O1488" t="str">
        <f t="shared" si="123"/>
        <v/>
      </c>
      <c r="P1488" t="str">
        <f t="shared" si="124"/>
        <v>1_1982</v>
      </c>
    </row>
    <row r="1489" spans="1:16">
      <c r="A1489" s="35">
        <v>29977</v>
      </c>
      <c r="H1489" s="43">
        <v>523.81200000000001</v>
      </c>
      <c r="I1489" s="43">
        <v>526.68200000000002</v>
      </c>
      <c r="J1489" s="37"/>
      <c r="K1489" s="37"/>
      <c r="L1489">
        <f t="shared" si="120"/>
        <v>1</v>
      </c>
      <c r="M1489">
        <f t="shared" si="121"/>
        <v>1982</v>
      </c>
      <c r="N1489">
        <f t="shared" si="122"/>
        <v>525.24700000000007</v>
      </c>
      <c r="O1489" t="str">
        <f t="shared" si="123"/>
        <v/>
      </c>
      <c r="P1489" t="str">
        <f t="shared" si="124"/>
        <v>1_1982</v>
      </c>
    </row>
    <row r="1490" spans="1:16">
      <c r="A1490" s="35">
        <v>29978</v>
      </c>
      <c r="H1490" s="43">
        <v>524.73599999999999</v>
      </c>
      <c r="I1490" s="43">
        <v>527.524</v>
      </c>
      <c r="J1490" s="37"/>
      <c r="K1490" s="37"/>
      <c r="L1490">
        <f t="shared" si="120"/>
        <v>1</v>
      </c>
      <c r="M1490">
        <f t="shared" si="121"/>
        <v>1982</v>
      </c>
      <c r="N1490">
        <f t="shared" si="122"/>
        <v>526.13</v>
      </c>
      <c r="O1490" t="str">
        <f t="shared" si="123"/>
        <v/>
      </c>
      <c r="P1490" t="str">
        <f t="shared" si="124"/>
        <v>1_1982</v>
      </c>
    </row>
    <row r="1491" spans="1:16">
      <c r="A1491" s="35">
        <v>29979</v>
      </c>
      <c r="H1491" s="43">
        <v>525.34500000000003</v>
      </c>
      <c r="I1491" s="43">
        <v>528.51300000000003</v>
      </c>
      <c r="J1491" s="37"/>
      <c r="K1491" s="37"/>
      <c r="L1491">
        <f t="shared" si="120"/>
        <v>1</v>
      </c>
      <c r="M1491">
        <f t="shared" si="121"/>
        <v>1982</v>
      </c>
      <c r="N1491">
        <f t="shared" si="122"/>
        <v>526.92900000000009</v>
      </c>
      <c r="O1491" t="str">
        <f t="shared" si="123"/>
        <v/>
      </c>
      <c r="P1491" t="str">
        <f t="shared" si="124"/>
        <v>1_1982</v>
      </c>
    </row>
    <row r="1492" spans="1:16">
      <c r="A1492" s="35">
        <v>29980</v>
      </c>
      <c r="H1492" s="43">
        <v>526.62</v>
      </c>
      <c r="I1492" s="43">
        <v>529.41200000000003</v>
      </c>
      <c r="J1492" s="37"/>
      <c r="K1492" s="37"/>
      <c r="L1492">
        <f t="shared" si="120"/>
        <v>1</v>
      </c>
      <c r="M1492">
        <f t="shared" si="121"/>
        <v>1982</v>
      </c>
      <c r="N1492">
        <f t="shared" si="122"/>
        <v>528.01600000000008</v>
      </c>
      <c r="O1492" t="str">
        <f t="shared" si="123"/>
        <v/>
      </c>
      <c r="P1492" t="str">
        <f t="shared" si="124"/>
        <v>1_1982</v>
      </c>
    </row>
    <row r="1493" spans="1:16">
      <c r="A1493" s="35">
        <v>29981</v>
      </c>
      <c r="H1493" s="44"/>
      <c r="I1493" s="44"/>
      <c r="J1493" s="37"/>
      <c r="K1493" s="37"/>
      <c r="L1493">
        <f t="shared" si="120"/>
        <v>1</v>
      </c>
      <c r="M1493">
        <f t="shared" si="121"/>
        <v>1982</v>
      </c>
      <c r="N1493" t="str">
        <f t="shared" si="122"/>
        <v/>
      </c>
      <c r="O1493" t="str">
        <f t="shared" si="123"/>
        <v/>
      </c>
      <c r="P1493" t="str">
        <f t="shared" si="124"/>
        <v>1_1982</v>
      </c>
    </row>
    <row r="1494" spans="1:16">
      <c r="A1494" s="35">
        <v>29982</v>
      </c>
      <c r="H1494" s="44"/>
      <c r="I1494" s="44"/>
      <c r="J1494" s="37"/>
      <c r="K1494" s="37"/>
      <c r="L1494">
        <f t="shared" si="120"/>
        <v>1</v>
      </c>
      <c r="M1494">
        <f t="shared" si="121"/>
        <v>1982</v>
      </c>
      <c r="N1494" t="str">
        <f t="shared" si="122"/>
        <v/>
      </c>
      <c r="O1494" t="str">
        <f t="shared" si="123"/>
        <v/>
      </c>
      <c r="P1494" t="str">
        <f t="shared" si="124"/>
        <v>1_1982</v>
      </c>
    </row>
    <row r="1495" spans="1:16">
      <c r="A1495" s="35">
        <v>29983</v>
      </c>
      <c r="H1495" s="43">
        <v>527.60299999999995</v>
      </c>
      <c r="I1495" s="43">
        <v>530.39800000000002</v>
      </c>
      <c r="J1495" s="37"/>
      <c r="K1495" s="37"/>
      <c r="L1495">
        <f t="shared" si="120"/>
        <v>2</v>
      </c>
      <c r="M1495">
        <f t="shared" si="121"/>
        <v>1982</v>
      </c>
      <c r="N1495">
        <f t="shared" si="122"/>
        <v>529.00049999999999</v>
      </c>
      <c r="O1495" t="str">
        <f t="shared" si="123"/>
        <v/>
      </c>
      <c r="P1495" t="str">
        <f t="shared" si="124"/>
        <v>2_1982</v>
      </c>
    </row>
    <row r="1496" spans="1:16">
      <c r="A1496" s="35">
        <v>29984</v>
      </c>
      <c r="H1496" s="43">
        <v>528.35500000000002</v>
      </c>
      <c r="I1496" s="43">
        <v>531.41</v>
      </c>
      <c r="J1496" s="37"/>
      <c r="K1496" s="37"/>
      <c r="L1496">
        <f t="shared" si="120"/>
        <v>2</v>
      </c>
      <c r="M1496">
        <f t="shared" si="121"/>
        <v>1982</v>
      </c>
      <c r="N1496">
        <f t="shared" si="122"/>
        <v>529.88249999999994</v>
      </c>
      <c r="O1496" t="str">
        <f t="shared" si="123"/>
        <v/>
      </c>
      <c r="P1496" t="str">
        <f t="shared" si="124"/>
        <v>2_1982</v>
      </c>
    </row>
    <row r="1497" spans="1:16">
      <c r="A1497" s="35">
        <v>29985</v>
      </c>
      <c r="H1497" s="43">
        <v>529.49900000000002</v>
      </c>
      <c r="I1497" s="43">
        <v>532.38</v>
      </c>
      <c r="J1497" s="37"/>
      <c r="K1497" s="37"/>
      <c r="L1497">
        <f t="shared" si="120"/>
        <v>2</v>
      </c>
      <c r="M1497">
        <f t="shared" si="121"/>
        <v>1982</v>
      </c>
      <c r="N1497">
        <f t="shared" si="122"/>
        <v>530.93949999999995</v>
      </c>
      <c r="O1497" t="str">
        <f t="shared" si="123"/>
        <v/>
      </c>
      <c r="P1497" t="str">
        <f t="shared" si="124"/>
        <v>2_1982</v>
      </c>
    </row>
    <row r="1498" spans="1:16">
      <c r="A1498" s="35">
        <v>29986</v>
      </c>
      <c r="H1498" s="43">
        <v>530.59</v>
      </c>
      <c r="I1498" s="43">
        <v>533.39099999999996</v>
      </c>
      <c r="J1498" s="37"/>
      <c r="K1498" s="37"/>
      <c r="L1498">
        <f t="shared" si="120"/>
        <v>2</v>
      </c>
      <c r="M1498">
        <f t="shared" si="121"/>
        <v>1982</v>
      </c>
      <c r="N1498">
        <f t="shared" si="122"/>
        <v>531.9905</v>
      </c>
      <c r="O1498" t="str">
        <f t="shared" si="123"/>
        <v/>
      </c>
      <c r="P1498" t="str">
        <f t="shared" si="124"/>
        <v>2_1982</v>
      </c>
    </row>
    <row r="1499" spans="1:16">
      <c r="A1499" s="35">
        <v>29987</v>
      </c>
      <c r="H1499" s="43">
        <v>531.56799999999998</v>
      </c>
      <c r="I1499" s="43">
        <v>534.40800000000002</v>
      </c>
      <c r="J1499" s="37"/>
      <c r="K1499" s="37"/>
      <c r="L1499">
        <f t="shared" si="120"/>
        <v>2</v>
      </c>
      <c r="M1499">
        <f t="shared" si="121"/>
        <v>1982</v>
      </c>
      <c r="N1499">
        <f t="shared" si="122"/>
        <v>532.98800000000006</v>
      </c>
      <c r="O1499" t="str">
        <f t="shared" si="123"/>
        <v/>
      </c>
      <c r="P1499" t="str">
        <f t="shared" si="124"/>
        <v>2_1982</v>
      </c>
    </row>
    <row r="1500" spans="1:16">
      <c r="A1500" s="35">
        <v>29988</v>
      </c>
      <c r="H1500" s="44"/>
      <c r="I1500" s="44"/>
      <c r="J1500" s="37"/>
      <c r="K1500" s="37"/>
      <c r="L1500">
        <f t="shared" si="120"/>
        <v>2</v>
      </c>
      <c r="M1500">
        <f t="shared" si="121"/>
        <v>1982</v>
      </c>
      <c r="N1500" t="str">
        <f t="shared" si="122"/>
        <v/>
      </c>
      <c r="O1500" t="str">
        <f t="shared" si="123"/>
        <v/>
      </c>
      <c r="P1500" t="str">
        <f t="shared" si="124"/>
        <v>2_1982</v>
      </c>
    </row>
    <row r="1501" spans="1:16">
      <c r="A1501" s="35">
        <v>29989</v>
      </c>
      <c r="H1501" s="44"/>
      <c r="I1501" s="44"/>
      <c r="J1501" s="37"/>
      <c r="K1501" s="37"/>
      <c r="L1501">
        <f t="shared" si="120"/>
        <v>2</v>
      </c>
      <c r="M1501">
        <f t="shared" si="121"/>
        <v>1982</v>
      </c>
      <c r="N1501" t="str">
        <f t="shared" si="122"/>
        <v/>
      </c>
      <c r="O1501" t="str">
        <f t="shared" si="123"/>
        <v/>
      </c>
      <c r="P1501" t="str">
        <f t="shared" si="124"/>
        <v>2_1982</v>
      </c>
    </row>
    <row r="1502" spans="1:16">
      <c r="A1502" s="35">
        <v>29990</v>
      </c>
      <c r="H1502" s="43">
        <v>532.96</v>
      </c>
      <c r="I1502" s="43">
        <v>534.76300000000003</v>
      </c>
      <c r="J1502" s="37"/>
      <c r="K1502" s="37"/>
      <c r="L1502">
        <f t="shared" si="120"/>
        <v>2</v>
      </c>
      <c r="M1502">
        <f t="shared" si="121"/>
        <v>1982</v>
      </c>
      <c r="N1502">
        <f t="shared" si="122"/>
        <v>533.86149999999998</v>
      </c>
      <c r="O1502" t="str">
        <f t="shared" si="123"/>
        <v/>
      </c>
      <c r="P1502" t="str">
        <f t="shared" si="124"/>
        <v>2_1982</v>
      </c>
    </row>
    <row r="1503" spans="1:16">
      <c r="A1503" s="35">
        <v>29991</v>
      </c>
      <c r="H1503" s="43">
        <v>533.98099999999999</v>
      </c>
      <c r="I1503" s="43">
        <v>536.80899999999997</v>
      </c>
      <c r="J1503" s="37"/>
      <c r="K1503" s="37"/>
      <c r="L1503">
        <f t="shared" si="120"/>
        <v>2</v>
      </c>
      <c r="M1503">
        <f t="shared" si="121"/>
        <v>1982</v>
      </c>
      <c r="N1503">
        <f t="shared" si="122"/>
        <v>535.39499999999998</v>
      </c>
      <c r="O1503" t="str">
        <f t="shared" si="123"/>
        <v/>
      </c>
      <c r="P1503" t="str">
        <f t="shared" si="124"/>
        <v>2_1982</v>
      </c>
    </row>
    <row r="1504" spans="1:16">
      <c r="A1504" s="35">
        <v>29992</v>
      </c>
      <c r="H1504" s="43">
        <v>534.98500000000001</v>
      </c>
      <c r="I1504" s="43">
        <v>537.70500000000004</v>
      </c>
      <c r="J1504" s="37"/>
      <c r="K1504" s="37"/>
      <c r="L1504">
        <f t="shared" si="120"/>
        <v>2</v>
      </c>
      <c r="M1504">
        <f t="shared" si="121"/>
        <v>1982</v>
      </c>
      <c r="N1504">
        <f t="shared" si="122"/>
        <v>536.34500000000003</v>
      </c>
      <c r="O1504" t="str">
        <f t="shared" si="123"/>
        <v/>
      </c>
      <c r="P1504" t="str">
        <f t="shared" si="124"/>
        <v>2_1982</v>
      </c>
    </row>
    <row r="1505" spans="1:16">
      <c r="A1505" s="35">
        <v>29993</v>
      </c>
      <c r="H1505" s="43">
        <v>535.81299999999999</v>
      </c>
      <c r="I1505" s="43">
        <v>538.69000000000005</v>
      </c>
      <c r="J1505" s="37"/>
      <c r="K1505" s="37"/>
      <c r="L1505">
        <f t="shared" si="120"/>
        <v>2</v>
      </c>
      <c r="M1505">
        <f t="shared" si="121"/>
        <v>1982</v>
      </c>
      <c r="N1505">
        <f t="shared" si="122"/>
        <v>537.25150000000008</v>
      </c>
      <c r="O1505" t="str">
        <f t="shared" si="123"/>
        <v/>
      </c>
      <c r="P1505" t="str">
        <f t="shared" si="124"/>
        <v>2_1982</v>
      </c>
    </row>
    <row r="1506" spans="1:16">
      <c r="A1506" s="35">
        <v>29994</v>
      </c>
      <c r="H1506" s="43">
        <v>537.35199999999998</v>
      </c>
      <c r="I1506" s="43">
        <v>540.27800000000002</v>
      </c>
      <c r="J1506" s="37"/>
      <c r="K1506" s="37"/>
      <c r="L1506">
        <f t="shared" si="120"/>
        <v>2</v>
      </c>
      <c r="M1506">
        <f t="shared" si="121"/>
        <v>1982</v>
      </c>
      <c r="N1506">
        <f t="shared" si="122"/>
        <v>538.81500000000005</v>
      </c>
      <c r="O1506" t="str">
        <f t="shared" si="123"/>
        <v/>
      </c>
      <c r="P1506" t="str">
        <f t="shared" si="124"/>
        <v>2_1982</v>
      </c>
    </row>
    <row r="1507" spans="1:16">
      <c r="A1507" s="35">
        <v>29995</v>
      </c>
      <c r="H1507" s="44"/>
      <c r="I1507" s="44"/>
      <c r="J1507" s="37"/>
      <c r="K1507" s="37"/>
      <c r="L1507">
        <f t="shared" si="120"/>
        <v>2</v>
      </c>
      <c r="M1507">
        <f t="shared" si="121"/>
        <v>1982</v>
      </c>
      <c r="N1507" t="str">
        <f t="shared" si="122"/>
        <v/>
      </c>
      <c r="O1507" t="str">
        <f t="shared" si="123"/>
        <v/>
      </c>
      <c r="P1507" t="str">
        <f t="shared" si="124"/>
        <v>2_1982</v>
      </c>
    </row>
    <row r="1508" spans="1:16">
      <c r="A1508" s="35">
        <v>29996</v>
      </c>
      <c r="H1508" s="44"/>
      <c r="I1508" s="44"/>
      <c r="J1508" s="37"/>
      <c r="K1508" s="37"/>
      <c r="L1508">
        <f t="shared" si="120"/>
        <v>2</v>
      </c>
      <c r="M1508">
        <f t="shared" si="121"/>
        <v>1982</v>
      </c>
      <c r="N1508" t="str">
        <f t="shared" si="122"/>
        <v/>
      </c>
      <c r="O1508" t="str">
        <f t="shared" si="123"/>
        <v/>
      </c>
      <c r="P1508" t="str">
        <f t="shared" si="124"/>
        <v>2_1982</v>
      </c>
    </row>
    <row r="1509" spans="1:16">
      <c r="A1509" s="35">
        <v>29997</v>
      </c>
      <c r="H1509" s="43">
        <v>539.38300000000004</v>
      </c>
      <c r="I1509" s="43">
        <v>541.94000000000005</v>
      </c>
      <c r="J1509" s="37"/>
      <c r="K1509" s="37"/>
      <c r="L1509">
        <f t="shared" si="120"/>
        <v>2</v>
      </c>
      <c r="M1509">
        <f t="shared" si="121"/>
        <v>1982</v>
      </c>
      <c r="N1509">
        <f t="shared" si="122"/>
        <v>540.66150000000005</v>
      </c>
      <c r="O1509" t="str">
        <f t="shared" si="123"/>
        <v/>
      </c>
      <c r="P1509" t="str">
        <f t="shared" si="124"/>
        <v>2_1982</v>
      </c>
    </row>
    <row r="1510" spans="1:16">
      <c r="A1510" s="35">
        <v>29998</v>
      </c>
      <c r="H1510" s="43">
        <v>540.49400000000003</v>
      </c>
      <c r="I1510" s="43">
        <v>543.24599999999998</v>
      </c>
      <c r="J1510" s="37"/>
      <c r="K1510" s="37"/>
      <c r="L1510">
        <f t="shared" si="120"/>
        <v>2</v>
      </c>
      <c r="M1510">
        <f t="shared" si="121"/>
        <v>1982</v>
      </c>
      <c r="N1510">
        <f t="shared" si="122"/>
        <v>541.87</v>
      </c>
      <c r="O1510" t="str">
        <f t="shared" si="123"/>
        <v/>
      </c>
      <c r="P1510" t="str">
        <f t="shared" si="124"/>
        <v>2_1982</v>
      </c>
    </row>
    <row r="1511" spans="1:16">
      <c r="A1511" s="35">
        <v>29999</v>
      </c>
      <c r="H1511" s="43">
        <v>541.35</v>
      </c>
      <c r="I1511" s="43">
        <v>544.20899999999995</v>
      </c>
      <c r="J1511" s="37"/>
      <c r="K1511" s="37"/>
      <c r="L1511">
        <f t="shared" si="120"/>
        <v>2</v>
      </c>
      <c r="M1511">
        <f t="shared" si="121"/>
        <v>1982</v>
      </c>
      <c r="N1511">
        <f t="shared" si="122"/>
        <v>542.77949999999998</v>
      </c>
      <c r="O1511" t="str">
        <f t="shared" si="123"/>
        <v/>
      </c>
      <c r="P1511" t="str">
        <f t="shared" si="124"/>
        <v>2_1982</v>
      </c>
    </row>
    <row r="1512" spans="1:16">
      <c r="A1512" s="35">
        <v>30000</v>
      </c>
      <c r="H1512" s="43">
        <v>542.01300000000003</v>
      </c>
      <c r="I1512" s="43">
        <v>545.19200000000001</v>
      </c>
      <c r="J1512" s="37"/>
      <c r="K1512" s="37"/>
      <c r="L1512">
        <f t="shared" si="120"/>
        <v>2</v>
      </c>
      <c r="M1512">
        <f t="shared" si="121"/>
        <v>1982</v>
      </c>
      <c r="N1512">
        <f t="shared" si="122"/>
        <v>543.60249999999996</v>
      </c>
      <c r="O1512" t="str">
        <f t="shared" si="123"/>
        <v/>
      </c>
      <c r="P1512" t="str">
        <f t="shared" si="124"/>
        <v>2_1982</v>
      </c>
    </row>
    <row r="1513" spans="1:16">
      <c r="A1513" s="35">
        <v>30001</v>
      </c>
      <c r="H1513" s="43">
        <v>543.52200000000005</v>
      </c>
      <c r="I1513" s="43">
        <v>546.42899999999997</v>
      </c>
      <c r="J1513" s="37"/>
      <c r="K1513" s="37"/>
      <c r="L1513">
        <f t="shared" si="120"/>
        <v>2</v>
      </c>
      <c r="M1513">
        <f t="shared" si="121"/>
        <v>1982</v>
      </c>
      <c r="N1513">
        <f t="shared" si="122"/>
        <v>544.97550000000001</v>
      </c>
      <c r="O1513" t="str">
        <f t="shared" si="123"/>
        <v/>
      </c>
      <c r="P1513" t="str">
        <f t="shared" si="124"/>
        <v>2_1982</v>
      </c>
    </row>
    <row r="1514" spans="1:16">
      <c r="A1514" s="35">
        <v>30002</v>
      </c>
      <c r="H1514" s="44"/>
      <c r="I1514" s="44"/>
      <c r="J1514" s="37"/>
      <c r="K1514" s="37"/>
      <c r="L1514">
        <f t="shared" si="120"/>
        <v>2</v>
      </c>
      <c r="M1514">
        <f t="shared" si="121"/>
        <v>1982</v>
      </c>
      <c r="N1514" t="str">
        <f t="shared" si="122"/>
        <v/>
      </c>
      <c r="O1514" t="str">
        <f t="shared" si="123"/>
        <v/>
      </c>
      <c r="P1514" t="str">
        <f t="shared" si="124"/>
        <v>2_1982</v>
      </c>
    </row>
    <row r="1515" spans="1:16">
      <c r="A1515" s="35">
        <v>30003</v>
      </c>
      <c r="H1515" s="44"/>
      <c r="I1515" s="44"/>
      <c r="J1515" s="37"/>
      <c r="K1515" s="37"/>
      <c r="L1515">
        <f t="shared" si="120"/>
        <v>2</v>
      </c>
      <c r="M1515">
        <f t="shared" si="121"/>
        <v>1982</v>
      </c>
      <c r="N1515" t="str">
        <f t="shared" si="122"/>
        <v/>
      </c>
      <c r="O1515" t="str">
        <f t="shared" si="123"/>
        <v/>
      </c>
      <c r="P1515" t="str">
        <f t="shared" si="124"/>
        <v>2_1982</v>
      </c>
    </row>
    <row r="1516" spans="1:16">
      <c r="A1516" s="35">
        <v>30004</v>
      </c>
      <c r="H1516" s="43">
        <v>544.92700000000002</v>
      </c>
      <c r="I1516" s="43">
        <v>547.72400000000005</v>
      </c>
      <c r="J1516" s="37"/>
      <c r="K1516" s="37"/>
      <c r="L1516">
        <f t="shared" si="120"/>
        <v>2</v>
      </c>
      <c r="M1516">
        <f t="shared" si="121"/>
        <v>1982</v>
      </c>
      <c r="N1516">
        <f t="shared" si="122"/>
        <v>546.32550000000003</v>
      </c>
      <c r="O1516" t="str">
        <f t="shared" si="123"/>
        <v/>
      </c>
      <c r="P1516" t="str">
        <f t="shared" si="124"/>
        <v>2_1982</v>
      </c>
    </row>
    <row r="1517" spans="1:16">
      <c r="A1517" s="35">
        <v>30005</v>
      </c>
      <c r="H1517" s="43">
        <v>545.93100000000004</v>
      </c>
      <c r="I1517" s="43">
        <v>548.69500000000005</v>
      </c>
      <c r="J1517" s="37"/>
      <c r="K1517" s="37"/>
      <c r="L1517">
        <f t="shared" si="120"/>
        <v>2</v>
      </c>
      <c r="M1517">
        <f t="shared" si="121"/>
        <v>1982</v>
      </c>
      <c r="N1517">
        <f t="shared" si="122"/>
        <v>547.3130000000001</v>
      </c>
      <c r="O1517" t="str">
        <f t="shared" si="123"/>
        <v/>
      </c>
      <c r="P1517" t="str">
        <f t="shared" si="124"/>
        <v>2_1982</v>
      </c>
    </row>
    <row r="1518" spans="1:16">
      <c r="A1518" s="35">
        <v>30006</v>
      </c>
      <c r="H1518" s="43">
        <v>546.83699999999999</v>
      </c>
      <c r="I1518" s="43">
        <v>549.73</v>
      </c>
      <c r="J1518" s="37"/>
      <c r="K1518" s="37"/>
      <c r="L1518">
        <f t="shared" si="120"/>
        <v>2</v>
      </c>
      <c r="M1518">
        <f t="shared" si="121"/>
        <v>1982</v>
      </c>
      <c r="N1518">
        <f t="shared" si="122"/>
        <v>548.2835</v>
      </c>
      <c r="O1518" t="str">
        <f t="shared" si="123"/>
        <v/>
      </c>
      <c r="P1518" t="str">
        <f t="shared" si="124"/>
        <v>2_1982</v>
      </c>
    </row>
    <row r="1519" spans="1:16">
      <c r="A1519" s="35">
        <v>30007</v>
      </c>
      <c r="H1519" s="43">
        <v>548.11500000000001</v>
      </c>
      <c r="I1519" s="43">
        <v>551.01900000000001</v>
      </c>
      <c r="J1519" s="37"/>
      <c r="K1519" s="37"/>
      <c r="L1519">
        <f t="shared" si="120"/>
        <v>2</v>
      </c>
      <c r="M1519">
        <f t="shared" si="121"/>
        <v>1982</v>
      </c>
      <c r="N1519">
        <f t="shared" si="122"/>
        <v>549.56700000000001</v>
      </c>
      <c r="O1519" t="str">
        <f t="shared" si="123"/>
        <v/>
      </c>
      <c r="P1519" t="str">
        <f t="shared" si="124"/>
        <v>2_1982</v>
      </c>
    </row>
    <row r="1520" spans="1:16">
      <c r="A1520" s="35">
        <v>30008</v>
      </c>
      <c r="H1520" s="43">
        <v>549.09299999999996</v>
      </c>
      <c r="I1520" s="43">
        <v>552.04700000000003</v>
      </c>
      <c r="J1520" s="37"/>
      <c r="K1520" s="37"/>
      <c r="L1520">
        <f t="shared" si="120"/>
        <v>2</v>
      </c>
      <c r="M1520">
        <f t="shared" si="121"/>
        <v>1982</v>
      </c>
      <c r="N1520">
        <f t="shared" si="122"/>
        <v>550.56999999999994</v>
      </c>
      <c r="O1520" t="str">
        <f t="shared" si="123"/>
        <v/>
      </c>
      <c r="P1520" t="str">
        <f t="shared" si="124"/>
        <v>2_1982</v>
      </c>
    </row>
    <row r="1521" spans="1:16">
      <c r="A1521" s="35">
        <v>30009</v>
      </c>
      <c r="H1521" s="44"/>
      <c r="I1521" s="44"/>
      <c r="J1521" s="37"/>
      <c r="K1521" s="37"/>
      <c r="L1521">
        <f t="shared" si="120"/>
        <v>2</v>
      </c>
      <c r="M1521">
        <f t="shared" si="121"/>
        <v>1982</v>
      </c>
      <c r="N1521" t="str">
        <f t="shared" si="122"/>
        <v/>
      </c>
      <c r="O1521" t="str">
        <f t="shared" si="123"/>
        <v/>
      </c>
      <c r="P1521" t="str">
        <f t="shared" si="124"/>
        <v>2_1982</v>
      </c>
    </row>
    <row r="1522" spans="1:16">
      <c r="A1522" s="35">
        <v>30010</v>
      </c>
      <c r="H1522" s="44"/>
      <c r="I1522" s="44"/>
      <c r="J1522" s="37"/>
      <c r="K1522" s="37"/>
      <c r="L1522">
        <f t="shared" si="120"/>
        <v>2</v>
      </c>
      <c r="M1522">
        <f t="shared" si="121"/>
        <v>1982</v>
      </c>
      <c r="N1522" t="str">
        <f t="shared" si="122"/>
        <v/>
      </c>
      <c r="O1522" t="str">
        <f t="shared" si="123"/>
        <v/>
      </c>
      <c r="P1522" t="str">
        <f t="shared" si="124"/>
        <v>2_1982</v>
      </c>
    </row>
    <row r="1523" spans="1:16">
      <c r="A1523" s="35">
        <v>30011</v>
      </c>
      <c r="H1523" s="43">
        <v>550.38900000000001</v>
      </c>
      <c r="I1523" s="43">
        <v>553.33699999999999</v>
      </c>
      <c r="J1523" s="37"/>
      <c r="K1523" s="37"/>
      <c r="L1523">
        <f t="shared" si="120"/>
        <v>3</v>
      </c>
      <c r="M1523">
        <f t="shared" si="121"/>
        <v>1982</v>
      </c>
      <c r="N1523">
        <f t="shared" si="122"/>
        <v>551.86300000000006</v>
      </c>
      <c r="O1523" t="str">
        <f t="shared" si="123"/>
        <v/>
      </c>
      <c r="P1523" t="str">
        <f t="shared" si="124"/>
        <v>3_1982</v>
      </c>
    </row>
    <row r="1524" spans="1:16">
      <c r="A1524" s="35">
        <v>30012</v>
      </c>
      <c r="H1524" s="43">
        <v>551.26800000000003</v>
      </c>
      <c r="I1524" s="43">
        <v>554.40899999999999</v>
      </c>
      <c r="J1524" s="37"/>
      <c r="K1524" s="37"/>
      <c r="L1524">
        <f t="shared" si="120"/>
        <v>3</v>
      </c>
      <c r="M1524">
        <f t="shared" si="121"/>
        <v>1982</v>
      </c>
      <c r="N1524">
        <f t="shared" si="122"/>
        <v>552.83850000000007</v>
      </c>
      <c r="O1524" t="str">
        <f t="shared" si="123"/>
        <v/>
      </c>
      <c r="P1524" t="str">
        <f t="shared" si="124"/>
        <v>3_1982</v>
      </c>
    </row>
    <row r="1525" spans="1:16">
      <c r="A1525" s="35">
        <v>30013</v>
      </c>
      <c r="H1525" s="43">
        <v>552.48699999999997</v>
      </c>
      <c r="I1525" s="43">
        <v>555.38900000000001</v>
      </c>
      <c r="J1525" s="37"/>
      <c r="K1525" s="37"/>
      <c r="L1525">
        <f t="shared" si="120"/>
        <v>3</v>
      </c>
      <c r="M1525">
        <f t="shared" si="121"/>
        <v>1982</v>
      </c>
      <c r="N1525">
        <f t="shared" si="122"/>
        <v>553.93799999999999</v>
      </c>
      <c r="O1525" t="str">
        <f t="shared" si="123"/>
        <v/>
      </c>
      <c r="P1525" t="str">
        <f t="shared" si="124"/>
        <v>3_1982</v>
      </c>
    </row>
    <row r="1526" spans="1:16">
      <c r="A1526" s="35">
        <v>30014</v>
      </c>
      <c r="H1526" s="43">
        <v>553.42200000000003</v>
      </c>
      <c r="I1526" s="43">
        <v>556.35299999999995</v>
      </c>
      <c r="J1526" s="37"/>
      <c r="K1526" s="37"/>
      <c r="L1526">
        <f t="shared" si="120"/>
        <v>3</v>
      </c>
      <c r="M1526">
        <f t="shared" si="121"/>
        <v>1982</v>
      </c>
      <c r="N1526">
        <f t="shared" si="122"/>
        <v>554.88750000000005</v>
      </c>
      <c r="O1526" t="str">
        <f t="shared" si="123"/>
        <v/>
      </c>
      <c r="P1526" t="str">
        <f t="shared" si="124"/>
        <v>3_1982</v>
      </c>
    </row>
    <row r="1527" spans="1:16">
      <c r="A1527" s="35">
        <v>30015</v>
      </c>
      <c r="H1527" s="43">
        <v>554.47400000000005</v>
      </c>
      <c r="I1527" s="43">
        <v>557.42200000000003</v>
      </c>
      <c r="J1527" s="37"/>
      <c r="K1527" s="37"/>
      <c r="L1527">
        <f t="shared" si="120"/>
        <v>3</v>
      </c>
      <c r="M1527">
        <f t="shared" si="121"/>
        <v>1982</v>
      </c>
      <c r="N1527">
        <f t="shared" si="122"/>
        <v>555.94800000000009</v>
      </c>
      <c r="O1527" t="str">
        <f t="shared" si="123"/>
        <v/>
      </c>
      <c r="P1527" t="str">
        <f t="shared" si="124"/>
        <v>3_1982</v>
      </c>
    </row>
    <row r="1528" spans="1:16">
      <c r="A1528" s="35">
        <v>30016</v>
      </c>
      <c r="H1528" s="44"/>
      <c r="I1528" s="44"/>
      <c r="J1528" s="37"/>
      <c r="K1528" s="37"/>
      <c r="L1528">
        <f t="shared" si="120"/>
        <v>3</v>
      </c>
      <c r="M1528">
        <f t="shared" si="121"/>
        <v>1982</v>
      </c>
      <c r="N1528" t="str">
        <f t="shared" si="122"/>
        <v/>
      </c>
      <c r="O1528" t="str">
        <f t="shared" si="123"/>
        <v/>
      </c>
      <c r="P1528" t="str">
        <f t="shared" si="124"/>
        <v>3_1982</v>
      </c>
    </row>
    <row r="1529" spans="1:16">
      <c r="A1529" s="35">
        <v>30017</v>
      </c>
      <c r="H1529" s="44"/>
      <c r="I1529" s="44"/>
      <c r="J1529" s="37"/>
      <c r="K1529" s="37"/>
      <c r="L1529">
        <f t="shared" si="120"/>
        <v>3</v>
      </c>
      <c r="M1529">
        <f t="shared" si="121"/>
        <v>1982</v>
      </c>
      <c r="N1529" t="str">
        <f t="shared" si="122"/>
        <v/>
      </c>
      <c r="O1529" t="str">
        <f t="shared" si="123"/>
        <v/>
      </c>
      <c r="P1529" t="str">
        <f t="shared" si="124"/>
        <v>3_1982</v>
      </c>
    </row>
    <row r="1530" spans="1:16">
      <c r="A1530" s="35">
        <v>30018</v>
      </c>
      <c r="H1530" s="43">
        <v>555.43399999999997</v>
      </c>
      <c r="I1530" s="43">
        <v>558.173</v>
      </c>
      <c r="J1530" s="37"/>
      <c r="K1530" s="37"/>
      <c r="L1530">
        <f t="shared" si="120"/>
        <v>3</v>
      </c>
      <c r="M1530">
        <f t="shared" si="121"/>
        <v>1982</v>
      </c>
      <c r="N1530">
        <f t="shared" si="122"/>
        <v>556.80349999999999</v>
      </c>
      <c r="O1530" t="str">
        <f t="shared" si="123"/>
        <v/>
      </c>
      <c r="P1530" t="str">
        <f t="shared" si="124"/>
        <v>3_1982</v>
      </c>
    </row>
    <row r="1531" spans="1:16">
      <c r="A1531" s="35">
        <v>30019</v>
      </c>
      <c r="H1531" s="43">
        <v>556.28099999999995</v>
      </c>
      <c r="I1531" s="43">
        <v>559.197</v>
      </c>
      <c r="J1531" s="37"/>
      <c r="K1531" s="37"/>
      <c r="L1531">
        <f t="shared" si="120"/>
        <v>3</v>
      </c>
      <c r="M1531">
        <f t="shared" si="121"/>
        <v>1982</v>
      </c>
      <c r="N1531">
        <f t="shared" si="122"/>
        <v>557.73900000000003</v>
      </c>
      <c r="O1531" t="str">
        <f t="shared" si="123"/>
        <v/>
      </c>
      <c r="P1531" t="str">
        <f t="shared" si="124"/>
        <v>3_1982</v>
      </c>
    </row>
    <row r="1532" spans="1:16">
      <c r="A1532" s="35">
        <v>30020</v>
      </c>
      <c r="H1532" s="43">
        <v>557.22199999999998</v>
      </c>
      <c r="I1532" s="43">
        <v>560.11400000000003</v>
      </c>
      <c r="J1532" s="37"/>
      <c r="K1532" s="37"/>
      <c r="L1532">
        <f t="shared" si="120"/>
        <v>3</v>
      </c>
      <c r="M1532">
        <f t="shared" si="121"/>
        <v>1982</v>
      </c>
      <c r="N1532">
        <f t="shared" si="122"/>
        <v>558.66800000000001</v>
      </c>
      <c r="O1532" t="str">
        <f t="shared" si="123"/>
        <v/>
      </c>
      <c r="P1532" t="str">
        <f t="shared" si="124"/>
        <v>3_1982</v>
      </c>
    </row>
    <row r="1533" spans="1:16">
      <c r="A1533" s="35">
        <v>30021</v>
      </c>
      <c r="H1533" s="43">
        <v>558.14599999999996</v>
      </c>
      <c r="I1533" s="43">
        <v>560.91499999999996</v>
      </c>
      <c r="J1533" s="37"/>
      <c r="K1533" s="37"/>
      <c r="L1533">
        <f t="shared" si="120"/>
        <v>3</v>
      </c>
      <c r="M1533">
        <f t="shared" si="121"/>
        <v>1982</v>
      </c>
      <c r="N1533">
        <f t="shared" si="122"/>
        <v>559.53049999999996</v>
      </c>
      <c r="O1533" t="str">
        <f t="shared" si="123"/>
        <v/>
      </c>
      <c r="P1533" t="str">
        <f t="shared" si="124"/>
        <v>3_1982</v>
      </c>
    </row>
    <row r="1534" spans="1:16">
      <c r="A1534" s="35">
        <v>30022</v>
      </c>
      <c r="H1534" s="43">
        <v>558.92700000000002</v>
      </c>
      <c r="I1534" s="43">
        <v>561.89400000000001</v>
      </c>
      <c r="J1534" s="37"/>
      <c r="K1534" s="37"/>
      <c r="L1534">
        <f t="shared" si="120"/>
        <v>3</v>
      </c>
      <c r="M1534">
        <f t="shared" si="121"/>
        <v>1982</v>
      </c>
      <c r="N1534">
        <f t="shared" si="122"/>
        <v>560.41049999999996</v>
      </c>
      <c r="O1534" t="str">
        <f t="shared" si="123"/>
        <v/>
      </c>
      <c r="P1534" t="str">
        <f t="shared" si="124"/>
        <v>3_1982</v>
      </c>
    </row>
    <row r="1535" spans="1:16">
      <c r="A1535" s="35">
        <v>30023</v>
      </c>
      <c r="H1535" s="44"/>
      <c r="I1535" s="44"/>
      <c r="J1535" s="37"/>
      <c r="K1535" s="37"/>
      <c r="L1535">
        <f t="shared" si="120"/>
        <v>3</v>
      </c>
      <c r="M1535">
        <f t="shared" si="121"/>
        <v>1982</v>
      </c>
      <c r="N1535" t="str">
        <f t="shared" si="122"/>
        <v/>
      </c>
      <c r="O1535" t="str">
        <f t="shared" si="123"/>
        <v/>
      </c>
      <c r="P1535" t="str">
        <f t="shared" si="124"/>
        <v>3_1982</v>
      </c>
    </row>
    <row r="1536" spans="1:16">
      <c r="A1536" s="35">
        <v>30024</v>
      </c>
      <c r="H1536" s="44"/>
      <c r="I1536" s="44"/>
      <c r="J1536" s="37"/>
      <c r="K1536" s="37"/>
      <c r="L1536">
        <f t="shared" si="120"/>
        <v>3</v>
      </c>
      <c r="M1536">
        <f t="shared" si="121"/>
        <v>1982</v>
      </c>
      <c r="N1536" t="str">
        <f t="shared" si="122"/>
        <v/>
      </c>
      <c r="O1536" t="str">
        <f t="shared" si="123"/>
        <v/>
      </c>
      <c r="P1536" t="str">
        <f t="shared" si="124"/>
        <v>3_1982</v>
      </c>
    </row>
    <row r="1537" spans="1:16">
      <c r="A1537" s="35">
        <v>30025</v>
      </c>
      <c r="H1537" s="43">
        <v>559.89599999999996</v>
      </c>
      <c r="I1537" s="43">
        <v>562.75</v>
      </c>
      <c r="J1537" s="37"/>
      <c r="K1537" s="37"/>
      <c r="L1537">
        <f t="shared" si="120"/>
        <v>3</v>
      </c>
      <c r="M1537">
        <f t="shared" si="121"/>
        <v>1982</v>
      </c>
      <c r="N1537">
        <f t="shared" si="122"/>
        <v>561.32299999999998</v>
      </c>
      <c r="O1537" t="str">
        <f t="shared" si="123"/>
        <v/>
      </c>
      <c r="P1537" t="str">
        <f t="shared" si="124"/>
        <v>3_1982</v>
      </c>
    </row>
    <row r="1538" spans="1:16">
      <c r="A1538" s="35">
        <v>30026</v>
      </c>
      <c r="H1538" s="43">
        <v>560.80399999999997</v>
      </c>
      <c r="I1538" s="43">
        <v>563.44399999999996</v>
      </c>
      <c r="J1538" s="37"/>
      <c r="K1538" s="37"/>
      <c r="L1538">
        <f t="shared" si="120"/>
        <v>3</v>
      </c>
      <c r="M1538">
        <f t="shared" si="121"/>
        <v>1982</v>
      </c>
      <c r="N1538">
        <f t="shared" si="122"/>
        <v>562.12400000000002</v>
      </c>
      <c r="O1538" t="str">
        <f t="shared" si="123"/>
        <v/>
      </c>
      <c r="P1538" t="str">
        <f t="shared" si="124"/>
        <v>3_1982</v>
      </c>
    </row>
    <row r="1539" spans="1:16">
      <c r="A1539" s="35">
        <v>30027</v>
      </c>
      <c r="H1539" s="43">
        <v>561.68499999999995</v>
      </c>
      <c r="I1539" s="43">
        <v>564.67600000000004</v>
      </c>
      <c r="J1539" s="37"/>
      <c r="K1539" s="37"/>
      <c r="L1539">
        <f t="shared" si="120"/>
        <v>3</v>
      </c>
      <c r="M1539">
        <f t="shared" si="121"/>
        <v>1982</v>
      </c>
      <c r="N1539">
        <f t="shared" si="122"/>
        <v>563.18049999999994</v>
      </c>
      <c r="O1539" t="str">
        <f t="shared" si="123"/>
        <v/>
      </c>
      <c r="P1539" t="str">
        <f t="shared" si="124"/>
        <v>3_1982</v>
      </c>
    </row>
    <row r="1540" spans="1:16">
      <c r="A1540" s="35">
        <v>30028</v>
      </c>
      <c r="H1540" s="43">
        <v>562.72699999999998</v>
      </c>
      <c r="I1540" s="43">
        <v>565.60299999999995</v>
      </c>
      <c r="J1540" s="37"/>
      <c r="K1540" s="37"/>
      <c r="L1540">
        <f t="shared" ref="L1540:L1603" si="125">+MONTH(A1540)</f>
        <v>3</v>
      </c>
      <c r="M1540">
        <f t="shared" ref="M1540:M1603" si="126">+YEAR(A1540)</f>
        <v>1982</v>
      </c>
      <c r="N1540">
        <f t="shared" ref="N1540:N1603" si="127">+IF(H1540="","",AVERAGE(H1540:I1540))</f>
        <v>564.16499999999996</v>
      </c>
      <c r="O1540" t="str">
        <f t="shared" ref="O1540:O1603" si="128">+IF(J1540="","",AVERAGE(J1540:K1540))</f>
        <v/>
      </c>
      <c r="P1540" t="str">
        <f t="shared" ref="P1540:P1603" si="129">+L1540&amp;"_"&amp;M1540</f>
        <v>3_1982</v>
      </c>
    </row>
    <row r="1541" spans="1:16">
      <c r="A1541" s="35">
        <v>30029</v>
      </c>
      <c r="H1541" s="43">
        <v>563.83399999999995</v>
      </c>
      <c r="I1541" s="43">
        <v>566.64700000000005</v>
      </c>
      <c r="J1541" s="37"/>
      <c r="K1541" s="37"/>
      <c r="L1541">
        <f t="shared" si="125"/>
        <v>3</v>
      </c>
      <c r="M1541">
        <f t="shared" si="126"/>
        <v>1982</v>
      </c>
      <c r="N1541">
        <f t="shared" si="127"/>
        <v>565.2405</v>
      </c>
      <c r="O1541" t="str">
        <f t="shared" si="128"/>
        <v/>
      </c>
      <c r="P1541" t="str">
        <f t="shared" si="129"/>
        <v>3_1982</v>
      </c>
    </row>
    <row r="1542" spans="1:16">
      <c r="A1542" s="35">
        <v>30030</v>
      </c>
      <c r="H1542" s="44"/>
      <c r="I1542" s="44"/>
      <c r="J1542" s="37"/>
      <c r="K1542" s="37"/>
      <c r="L1542">
        <f t="shared" si="125"/>
        <v>3</v>
      </c>
      <c r="M1542">
        <f t="shared" si="126"/>
        <v>1982</v>
      </c>
      <c r="N1542" t="str">
        <f t="shared" si="127"/>
        <v/>
      </c>
      <c r="O1542" t="str">
        <f t="shared" si="128"/>
        <v/>
      </c>
      <c r="P1542" t="str">
        <f t="shared" si="129"/>
        <v>3_1982</v>
      </c>
    </row>
    <row r="1543" spans="1:16">
      <c r="A1543" s="35">
        <v>30031</v>
      </c>
      <c r="H1543" s="44"/>
      <c r="I1543" s="44"/>
      <c r="J1543" s="37"/>
      <c r="K1543" s="37"/>
      <c r="L1543">
        <f t="shared" si="125"/>
        <v>3</v>
      </c>
      <c r="M1543">
        <f t="shared" si="126"/>
        <v>1982</v>
      </c>
      <c r="N1543" t="str">
        <f t="shared" si="127"/>
        <v/>
      </c>
      <c r="O1543" t="str">
        <f t="shared" si="128"/>
        <v/>
      </c>
      <c r="P1543" t="str">
        <f t="shared" si="129"/>
        <v>3_1982</v>
      </c>
    </row>
    <row r="1544" spans="1:16">
      <c r="A1544" s="35">
        <v>30032</v>
      </c>
      <c r="H1544" s="43">
        <v>564.61699999999996</v>
      </c>
      <c r="I1544" s="43">
        <v>567.65300000000002</v>
      </c>
      <c r="J1544" s="37"/>
      <c r="K1544" s="37"/>
      <c r="L1544">
        <f t="shared" si="125"/>
        <v>3</v>
      </c>
      <c r="M1544">
        <f t="shared" si="126"/>
        <v>1982</v>
      </c>
      <c r="N1544">
        <f t="shared" si="127"/>
        <v>566.13499999999999</v>
      </c>
      <c r="O1544" t="str">
        <f t="shared" si="128"/>
        <v/>
      </c>
      <c r="P1544" t="str">
        <f t="shared" si="129"/>
        <v>3_1982</v>
      </c>
    </row>
    <row r="1545" spans="1:16">
      <c r="A1545" s="35">
        <v>30033</v>
      </c>
      <c r="H1545" s="43">
        <v>565.64</v>
      </c>
      <c r="I1545" s="43">
        <v>568.58100000000002</v>
      </c>
      <c r="J1545" s="37"/>
      <c r="K1545" s="37"/>
      <c r="L1545">
        <f t="shared" si="125"/>
        <v>3</v>
      </c>
      <c r="M1545">
        <f t="shared" si="126"/>
        <v>1982</v>
      </c>
      <c r="N1545">
        <f t="shared" si="127"/>
        <v>567.1105</v>
      </c>
      <c r="O1545" t="str">
        <f t="shared" si="128"/>
        <v/>
      </c>
      <c r="P1545" t="str">
        <f t="shared" si="129"/>
        <v>3_1982</v>
      </c>
    </row>
    <row r="1546" spans="1:16">
      <c r="A1546" s="35">
        <v>30034</v>
      </c>
      <c r="H1546" s="43">
        <v>566.80100000000004</v>
      </c>
      <c r="I1546" s="43">
        <v>569.35400000000004</v>
      </c>
      <c r="J1546" s="37"/>
      <c r="K1546" s="37"/>
      <c r="L1546">
        <f t="shared" si="125"/>
        <v>3</v>
      </c>
      <c r="M1546">
        <f t="shared" si="126"/>
        <v>1982</v>
      </c>
      <c r="N1546">
        <f t="shared" si="127"/>
        <v>568.0775000000001</v>
      </c>
      <c r="O1546" t="str">
        <f t="shared" si="128"/>
        <v/>
      </c>
      <c r="P1546" t="str">
        <f t="shared" si="129"/>
        <v>3_1982</v>
      </c>
    </row>
    <row r="1547" spans="1:16">
      <c r="A1547" s="35">
        <v>30035</v>
      </c>
      <c r="H1547" s="43">
        <v>567.73400000000004</v>
      </c>
      <c r="I1547" s="43">
        <v>570.63300000000004</v>
      </c>
      <c r="J1547" s="37"/>
      <c r="K1547" s="37"/>
      <c r="L1547">
        <f t="shared" si="125"/>
        <v>3</v>
      </c>
      <c r="M1547">
        <f t="shared" si="126"/>
        <v>1982</v>
      </c>
      <c r="N1547">
        <f t="shared" si="127"/>
        <v>569.18350000000009</v>
      </c>
      <c r="O1547" t="str">
        <f t="shared" si="128"/>
        <v/>
      </c>
      <c r="P1547" t="str">
        <f t="shared" si="129"/>
        <v>3_1982</v>
      </c>
    </row>
    <row r="1548" spans="1:16">
      <c r="A1548" s="35">
        <v>30036</v>
      </c>
      <c r="H1548" s="43">
        <v>568.61400000000003</v>
      </c>
      <c r="I1548" s="43">
        <v>571.54600000000005</v>
      </c>
      <c r="J1548" s="37"/>
      <c r="K1548" s="37"/>
      <c r="L1548">
        <f t="shared" si="125"/>
        <v>3</v>
      </c>
      <c r="M1548">
        <f t="shared" si="126"/>
        <v>1982</v>
      </c>
      <c r="N1548">
        <f t="shared" si="127"/>
        <v>570.08000000000004</v>
      </c>
      <c r="O1548" t="str">
        <f t="shared" si="128"/>
        <v/>
      </c>
      <c r="P1548" t="str">
        <f t="shared" si="129"/>
        <v>3_1982</v>
      </c>
    </row>
    <row r="1549" spans="1:16">
      <c r="A1549" s="35">
        <v>30037</v>
      </c>
      <c r="H1549" s="44"/>
      <c r="I1549" s="44"/>
      <c r="J1549" s="37"/>
      <c r="K1549" s="37"/>
      <c r="L1549">
        <f t="shared" si="125"/>
        <v>3</v>
      </c>
      <c r="M1549">
        <f t="shared" si="126"/>
        <v>1982</v>
      </c>
      <c r="N1549" t="str">
        <f t="shared" si="127"/>
        <v/>
      </c>
      <c r="O1549" t="str">
        <f t="shared" si="128"/>
        <v/>
      </c>
      <c r="P1549" t="str">
        <f t="shared" si="129"/>
        <v>3_1982</v>
      </c>
    </row>
    <row r="1550" spans="1:16">
      <c r="A1550" s="35">
        <v>30038</v>
      </c>
      <c r="H1550" s="44"/>
      <c r="I1550" s="44"/>
      <c r="J1550" s="37"/>
      <c r="K1550" s="37"/>
      <c r="L1550">
        <f t="shared" si="125"/>
        <v>3</v>
      </c>
      <c r="M1550">
        <f t="shared" si="126"/>
        <v>1982</v>
      </c>
      <c r="N1550" t="str">
        <f t="shared" si="127"/>
        <v/>
      </c>
      <c r="O1550" t="str">
        <f t="shared" si="128"/>
        <v/>
      </c>
      <c r="P1550" t="str">
        <f t="shared" si="129"/>
        <v>3_1982</v>
      </c>
    </row>
    <row r="1551" spans="1:16">
      <c r="A1551" s="35">
        <v>30039</v>
      </c>
      <c r="H1551" s="43">
        <v>571.43700000000001</v>
      </c>
      <c r="I1551" s="43">
        <v>574.702</v>
      </c>
      <c r="J1551" s="37"/>
      <c r="K1551" s="37"/>
      <c r="L1551">
        <f t="shared" si="125"/>
        <v>3</v>
      </c>
      <c r="M1551">
        <f t="shared" si="126"/>
        <v>1982</v>
      </c>
      <c r="N1551">
        <f t="shared" si="127"/>
        <v>573.06950000000006</v>
      </c>
      <c r="O1551" t="str">
        <f t="shared" si="128"/>
        <v/>
      </c>
      <c r="P1551" t="str">
        <f t="shared" si="129"/>
        <v>3_1982</v>
      </c>
    </row>
    <row r="1552" spans="1:16">
      <c r="A1552" s="35">
        <v>30040</v>
      </c>
      <c r="H1552" s="43">
        <v>572.64</v>
      </c>
      <c r="I1552" s="43">
        <v>575.70899999999995</v>
      </c>
      <c r="J1552" s="37"/>
      <c r="K1552" s="37"/>
      <c r="L1552">
        <f t="shared" si="125"/>
        <v>3</v>
      </c>
      <c r="M1552">
        <f t="shared" si="126"/>
        <v>1982</v>
      </c>
      <c r="N1552">
        <f t="shared" si="127"/>
        <v>574.17449999999997</v>
      </c>
      <c r="O1552" t="str">
        <f t="shared" si="128"/>
        <v/>
      </c>
      <c r="P1552" t="str">
        <f t="shared" si="129"/>
        <v>3_1982</v>
      </c>
    </row>
    <row r="1553" spans="1:16">
      <c r="A1553" s="35">
        <v>30041</v>
      </c>
      <c r="H1553" s="43">
        <v>573.81600000000003</v>
      </c>
      <c r="I1553" s="43">
        <v>576.75099999999998</v>
      </c>
      <c r="J1553" s="37"/>
      <c r="K1553" s="37"/>
      <c r="L1553">
        <f t="shared" si="125"/>
        <v>3</v>
      </c>
      <c r="M1553">
        <f t="shared" si="126"/>
        <v>1982</v>
      </c>
      <c r="N1553">
        <f t="shared" si="127"/>
        <v>575.2835</v>
      </c>
      <c r="O1553" t="str">
        <f t="shared" si="128"/>
        <v/>
      </c>
      <c r="P1553" t="str">
        <f t="shared" si="129"/>
        <v>3_1982</v>
      </c>
    </row>
    <row r="1554" spans="1:16">
      <c r="A1554" s="35">
        <v>30042</v>
      </c>
      <c r="H1554" s="43">
        <v>574.71400000000006</v>
      </c>
      <c r="I1554" s="43">
        <v>577.68700000000001</v>
      </c>
      <c r="J1554" s="37"/>
      <c r="K1554" s="37"/>
      <c r="L1554">
        <f t="shared" si="125"/>
        <v>4</v>
      </c>
      <c r="M1554">
        <f t="shared" si="126"/>
        <v>1982</v>
      </c>
      <c r="N1554">
        <f t="shared" si="127"/>
        <v>576.20050000000003</v>
      </c>
      <c r="O1554" t="str">
        <f t="shared" si="128"/>
        <v/>
      </c>
      <c r="P1554" t="str">
        <f t="shared" si="129"/>
        <v>4_1982</v>
      </c>
    </row>
    <row r="1555" spans="1:16">
      <c r="A1555" s="35">
        <v>30043</v>
      </c>
      <c r="H1555" s="43">
        <v>575.85199999999998</v>
      </c>
      <c r="I1555" s="43">
        <v>578.65899999999999</v>
      </c>
      <c r="J1555" s="37"/>
      <c r="K1555" s="37"/>
      <c r="L1555">
        <f t="shared" si="125"/>
        <v>4</v>
      </c>
      <c r="M1555">
        <f t="shared" si="126"/>
        <v>1982</v>
      </c>
      <c r="N1555">
        <f t="shared" si="127"/>
        <v>577.25549999999998</v>
      </c>
      <c r="O1555" t="str">
        <f t="shared" si="128"/>
        <v/>
      </c>
      <c r="P1555" t="str">
        <f t="shared" si="129"/>
        <v>4_1982</v>
      </c>
    </row>
    <row r="1556" spans="1:16">
      <c r="A1556" s="35">
        <v>30044</v>
      </c>
      <c r="H1556" s="44"/>
      <c r="I1556" s="44"/>
      <c r="J1556" s="37"/>
      <c r="K1556" s="37"/>
      <c r="L1556">
        <f t="shared" si="125"/>
        <v>4</v>
      </c>
      <c r="M1556">
        <f t="shared" si="126"/>
        <v>1982</v>
      </c>
      <c r="N1556" t="str">
        <f t="shared" si="127"/>
        <v/>
      </c>
      <c r="O1556" t="str">
        <f t="shared" si="128"/>
        <v/>
      </c>
      <c r="P1556" t="str">
        <f t="shared" si="129"/>
        <v>4_1982</v>
      </c>
    </row>
    <row r="1557" spans="1:16">
      <c r="A1557" s="35">
        <v>30045</v>
      </c>
      <c r="H1557" s="44"/>
      <c r="I1557" s="44"/>
      <c r="J1557" s="37"/>
      <c r="K1557" s="37"/>
      <c r="L1557">
        <f t="shared" si="125"/>
        <v>4</v>
      </c>
      <c r="M1557">
        <f t="shared" si="126"/>
        <v>1982</v>
      </c>
      <c r="N1557" t="str">
        <f t="shared" si="127"/>
        <v/>
      </c>
      <c r="O1557" t="str">
        <f t="shared" si="128"/>
        <v/>
      </c>
      <c r="P1557" t="str">
        <f t="shared" si="129"/>
        <v>4_1982</v>
      </c>
    </row>
    <row r="1558" spans="1:16">
      <c r="A1558" s="35">
        <v>30046</v>
      </c>
      <c r="H1558" s="43">
        <v>578.76099999999997</v>
      </c>
      <c r="I1558" s="43">
        <v>581.72900000000004</v>
      </c>
      <c r="J1558" s="37"/>
      <c r="K1558" s="37"/>
      <c r="L1558">
        <f t="shared" si="125"/>
        <v>4</v>
      </c>
      <c r="M1558">
        <f t="shared" si="126"/>
        <v>1982</v>
      </c>
      <c r="N1558">
        <f t="shared" si="127"/>
        <v>580.245</v>
      </c>
      <c r="O1558" t="str">
        <f t="shared" si="128"/>
        <v/>
      </c>
      <c r="P1558" t="str">
        <f t="shared" si="129"/>
        <v>4_1982</v>
      </c>
    </row>
    <row r="1559" spans="1:16">
      <c r="A1559" s="35">
        <v>30047</v>
      </c>
      <c r="H1559" s="43">
        <v>579.74800000000005</v>
      </c>
      <c r="I1559" s="43">
        <v>582.83000000000004</v>
      </c>
      <c r="J1559" s="37"/>
      <c r="K1559" s="37"/>
      <c r="L1559">
        <f t="shared" si="125"/>
        <v>4</v>
      </c>
      <c r="M1559">
        <f t="shared" si="126"/>
        <v>1982</v>
      </c>
      <c r="N1559">
        <f t="shared" si="127"/>
        <v>581.28899999999999</v>
      </c>
      <c r="O1559" t="str">
        <f t="shared" si="128"/>
        <v/>
      </c>
      <c r="P1559" t="str">
        <f t="shared" si="129"/>
        <v>4_1982</v>
      </c>
    </row>
    <row r="1560" spans="1:16">
      <c r="A1560" s="35">
        <v>30048</v>
      </c>
      <c r="H1560" s="43">
        <v>580.77599999999995</v>
      </c>
      <c r="I1560" s="43">
        <v>583.84400000000005</v>
      </c>
      <c r="J1560" s="37"/>
      <c r="K1560" s="37"/>
      <c r="L1560">
        <f t="shared" si="125"/>
        <v>4</v>
      </c>
      <c r="M1560">
        <f t="shared" si="126"/>
        <v>1982</v>
      </c>
      <c r="N1560">
        <f t="shared" si="127"/>
        <v>582.30999999999995</v>
      </c>
      <c r="O1560" t="str">
        <f t="shared" si="128"/>
        <v/>
      </c>
      <c r="P1560" t="str">
        <f t="shared" si="129"/>
        <v>4_1982</v>
      </c>
    </row>
    <row r="1561" spans="1:16">
      <c r="A1561" s="35">
        <v>30049</v>
      </c>
      <c r="H1561" s="43">
        <v>581.62800000000004</v>
      </c>
      <c r="I1561" s="43">
        <v>584.78200000000004</v>
      </c>
      <c r="J1561" s="37"/>
      <c r="K1561" s="37"/>
      <c r="L1561">
        <f t="shared" si="125"/>
        <v>4</v>
      </c>
      <c r="M1561">
        <f t="shared" si="126"/>
        <v>1982</v>
      </c>
      <c r="N1561">
        <f t="shared" si="127"/>
        <v>583.20500000000004</v>
      </c>
      <c r="O1561" t="str">
        <f t="shared" si="128"/>
        <v/>
      </c>
      <c r="P1561" t="str">
        <f t="shared" si="129"/>
        <v>4_1982</v>
      </c>
    </row>
    <row r="1562" spans="1:16">
      <c r="A1562" s="35">
        <v>30050</v>
      </c>
      <c r="H1562" s="44"/>
      <c r="I1562" s="44"/>
      <c r="J1562" s="37"/>
      <c r="K1562" s="37"/>
      <c r="L1562">
        <f t="shared" si="125"/>
        <v>4</v>
      </c>
      <c r="M1562">
        <f t="shared" si="126"/>
        <v>1982</v>
      </c>
      <c r="N1562" t="str">
        <f t="shared" si="127"/>
        <v/>
      </c>
      <c r="O1562" t="str">
        <f t="shared" si="128"/>
        <v/>
      </c>
      <c r="P1562" t="str">
        <f t="shared" si="129"/>
        <v>4_1982</v>
      </c>
    </row>
    <row r="1563" spans="1:16">
      <c r="A1563" s="35">
        <v>30051</v>
      </c>
      <c r="H1563" s="44"/>
      <c r="I1563" s="44"/>
      <c r="J1563" s="37"/>
      <c r="K1563" s="37"/>
      <c r="L1563">
        <f t="shared" si="125"/>
        <v>4</v>
      </c>
      <c r="M1563">
        <f t="shared" si="126"/>
        <v>1982</v>
      </c>
      <c r="N1563" t="str">
        <f t="shared" si="127"/>
        <v/>
      </c>
      <c r="O1563" t="str">
        <f t="shared" si="128"/>
        <v/>
      </c>
      <c r="P1563" t="str">
        <f t="shared" si="129"/>
        <v>4_1982</v>
      </c>
    </row>
    <row r="1564" spans="1:16">
      <c r="A1564" s="35">
        <v>30052</v>
      </c>
      <c r="H1564" s="44"/>
      <c r="I1564" s="44"/>
      <c r="J1564" s="37"/>
      <c r="K1564" s="37"/>
      <c r="L1564">
        <f t="shared" si="125"/>
        <v>4</v>
      </c>
      <c r="M1564">
        <f t="shared" si="126"/>
        <v>1982</v>
      </c>
      <c r="N1564" t="str">
        <f t="shared" si="127"/>
        <v/>
      </c>
      <c r="O1564" t="str">
        <f t="shared" si="128"/>
        <v/>
      </c>
      <c r="P1564" t="str">
        <f t="shared" si="129"/>
        <v>4_1982</v>
      </c>
    </row>
    <row r="1565" spans="1:16">
      <c r="A1565" s="35">
        <v>30053</v>
      </c>
      <c r="H1565" s="43">
        <v>591.80799999999999</v>
      </c>
      <c r="I1565" s="43">
        <v>596.404</v>
      </c>
      <c r="J1565" s="37"/>
      <c r="K1565" s="37"/>
      <c r="L1565">
        <f t="shared" si="125"/>
        <v>4</v>
      </c>
      <c r="M1565">
        <f t="shared" si="126"/>
        <v>1982</v>
      </c>
      <c r="N1565">
        <f t="shared" si="127"/>
        <v>594.10599999999999</v>
      </c>
      <c r="O1565" t="str">
        <f t="shared" si="128"/>
        <v/>
      </c>
      <c r="P1565" t="str">
        <f t="shared" si="129"/>
        <v>4_1982</v>
      </c>
    </row>
    <row r="1566" spans="1:16">
      <c r="A1566" s="35">
        <v>30054</v>
      </c>
      <c r="H1566" s="43">
        <v>593.00800000000004</v>
      </c>
      <c r="I1566" s="43">
        <v>596.76099999999997</v>
      </c>
      <c r="J1566" s="37"/>
      <c r="K1566" s="37"/>
      <c r="L1566">
        <f t="shared" si="125"/>
        <v>4</v>
      </c>
      <c r="M1566">
        <f t="shared" si="126"/>
        <v>1982</v>
      </c>
      <c r="N1566">
        <f t="shared" si="127"/>
        <v>594.8845</v>
      </c>
      <c r="O1566" t="str">
        <f t="shared" si="128"/>
        <v/>
      </c>
      <c r="P1566" t="str">
        <f t="shared" si="129"/>
        <v>4_1982</v>
      </c>
    </row>
    <row r="1567" spans="1:16">
      <c r="A1567" s="35">
        <v>30055</v>
      </c>
      <c r="H1567" s="43">
        <v>594.87400000000002</v>
      </c>
      <c r="I1567" s="43">
        <v>597.90899999999999</v>
      </c>
      <c r="J1567" s="37"/>
      <c r="K1567" s="37"/>
      <c r="L1567">
        <f t="shared" si="125"/>
        <v>4</v>
      </c>
      <c r="M1567">
        <f t="shared" si="126"/>
        <v>1982</v>
      </c>
      <c r="N1567">
        <f t="shared" si="127"/>
        <v>596.39149999999995</v>
      </c>
      <c r="O1567" t="str">
        <f t="shared" si="128"/>
        <v/>
      </c>
      <c r="P1567" t="str">
        <f t="shared" si="129"/>
        <v>4_1982</v>
      </c>
    </row>
    <row r="1568" spans="1:16">
      <c r="A1568" s="35">
        <v>30056</v>
      </c>
      <c r="H1568" s="43">
        <v>595.91099999999994</v>
      </c>
      <c r="I1568" s="43">
        <v>598.94500000000005</v>
      </c>
      <c r="J1568" s="37"/>
      <c r="K1568" s="37"/>
      <c r="L1568">
        <f t="shared" si="125"/>
        <v>4</v>
      </c>
      <c r="M1568">
        <f t="shared" si="126"/>
        <v>1982</v>
      </c>
      <c r="N1568">
        <f t="shared" si="127"/>
        <v>597.428</v>
      </c>
      <c r="O1568" t="str">
        <f t="shared" si="128"/>
        <v/>
      </c>
      <c r="P1568" t="str">
        <f t="shared" si="129"/>
        <v>4_1982</v>
      </c>
    </row>
    <row r="1569" spans="1:16">
      <c r="A1569" s="35">
        <v>30057</v>
      </c>
      <c r="H1569" s="43">
        <v>597.06500000000005</v>
      </c>
      <c r="I1569" s="43">
        <v>600.08900000000006</v>
      </c>
      <c r="J1569" s="37"/>
      <c r="K1569" s="37"/>
      <c r="L1569">
        <f t="shared" si="125"/>
        <v>4</v>
      </c>
      <c r="M1569">
        <f t="shared" si="126"/>
        <v>1982</v>
      </c>
      <c r="N1569">
        <f t="shared" si="127"/>
        <v>598.577</v>
      </c>
      <c r="O1569" t="str">
        <f t="shared" si="128"/>
        <v/>
      </c>
      <c r="P1569" t="str">
        <f t="shared" si="129"/>
        <v>4_1982</v>
      </c>
    </row>
    <row r="1570" spans="1:16">
      <c r="A1570" s="35">
        <v>30058</v>
      </c>
      <c r="H1570" s="44"/>
      <c r="I1570" s="44"/>
      <c r="J1570" s="37"/>
      <c r="K1570" s="37"/>
      <c r="L1570">
        <f t="shared" si="125"/>
        <v>4</v>
      </c>
      <c r="M1570">
        <f t="shared" si="126"/>
        <v>1982</v>
      </c>
      <c r="N1570" t="str">
        <f t="shared" si="127"/>
        <v/>
      </c>
      <c r="O1570" t="str">
        <f t="shared" si="128"/>
        <v/>
      </c>
      <c r="P1570" t="str">
        <f t="shared" si="129"/>
        <v>4_1982</v>
      </c>
    </row>
    <row r="1571" spans="1:16">
      <c r="A1571" s="35">
        <v>30059</v>
      </c>
      <c r="H1571" s="44"/>
      <c r="I1571" s="44"/>
      <c r="J1571" s="37"/>
      <c r="K1571" s="37"/>
      <c r="L1571">
        <f t="shared" si="125"/>
        <v>4</v>
      </c>
      <c r="M1571">
        <f t="shared" si="126"/>
        <v>1982</v>
      </c>
      <c r="N1571" t="str">
        <f t="shared" si="127"/>
        <v/>
      </c>
      <c r="O1571" t="str">
        <f t="shared" si="128"/>
        <v/>
      </c>
      <c r="P1571" t="str">
        <f t="shared" si="129"/>
        <v>4_1982</v>
      </c>
    </row>
    <row r="1572" spans="1:16">
      <c r="A1572" s="35">
        <v>30060</v>
      </c>
      <c r="H1572" s="43">
        <v>598.07000000000005</v>
      </c>
      <c r="I1572" s="43">
        <v>601.14099999999996</v>
      </c>
      <c r="J1572" s="37"/>
      <c r="K1572" s="37"/>
      <c r="L1572">
        <f t="shared" si="125"/>
        <v>4</v>
      </c>
      <c r="M1572">
        <f t="shared" si="126"/>
        <v>1982</v>
      </c>
      <c r="N1572">
        <f t="shared" si="127"/>
        <v>599.60550000000001</v>
      </c>
      <c r="O1572" t="str">
        <f t="shared" si="128"/>
        <v/>
      </c>
      <c r="P1572" t="str">
        <f t="shared" si="129"/>
        <v>4_1982</v>
      </c>
    </row>
    <row r="1573" spans="1:16">
      <c r="A1573" s="35">
        <v>30061</v>
      </c>
      <c r="H1573" s="43">
        <v>599.07600000000002</v>
      </c>
      <c r="I1573" s="43">
        <v>602.16499999999996</v>
      </c>
      <c r="J1573" s="37"/>
      <c r="K1573" s="37"/>
      <c r="L1573">
        <f t="shared" si="125"/>
        <v>4</v>
      </c>
      <c r="M1573">
        <f t="shared" si="126"/>
        <v>1982</v>
      </c>
      <c r="N1573">
        <f t="shared" si="127"/>
        <v>600.62049999999999</v>
      </c>
      <c r="O1573" t="str">
        <f t="shared" si="128"/>
        <v/>
      </c>
      <c r="P1573" t="str">
        <f t="shared" si="129"/>
        <v>4_1982</v>
      </c>
    </row>
    <row r="1574" spans="1:16">
      <c r="A1574" s="35">
        <v>30062</v>
      </c>
      <c r="H1574" s="43">
        <v>600.13199999999995</v>
      </c>
      <c r="I1574" s="43">
        <v>603.11</v>
      </c>
      <c r="J1574" s="37"/>
      <c r="K1574" s="37"/>
      <c r="L1574">
        <f t="shared" si="125"/>
        <v>4</v>
      </c>
      <c r="M1574">
        <f t="shared" si="126"/>
        <v>1982</v>
      </c>
      <c r="N1574">
        <f t="shared" si="127"/>
        <v>601.62099999999998</v>
      </c>
      <c r="O1574" t="str">
        <f t="shared" si="128"/>
        <v/>
      </c>
      <c r="P1574" t="str">
        <f t="shared" si="129"/>
        <v>4_1982</v>
      </c>
    </row>
    <row r="1575" spans="1:16">
      <c r="A1575" s="35">
        <v>30063</v>
      </c>
      <c r="H1575" s="43">
        <v>601.20100000000002</v>
      </c>
      <c r="I1575" s="43">
        <v>604.322</v>
      </c>
      <c r="J1575" s="37"/>
      <c r="K1575" s="37"/>
      <c r="L1575">
        <f t="shared" si="125"/>
        <v>4</v>
      </c>
      <c r="M1575">
        <f t="shared" si="126"/>
        <v>1982</v>
      </c>
      <c r="N1575">
        <f t="shared" si="127"/>
        <v>602.76150000000007</v>
      </c>
      <c r="O1575" t="str">
        <f t="shared" si="128"/>
        <v/>
      </c>
      <c r="P1575" t="str">
        <f t="shared" si="129"/>
        <v>4_1982</v>
      </c>
    </row>
    <row r="1576" spans="1:16">
      <c r="A1576" s="35">
        <v>30064</v>
      </c>
      <c r="H1576" s="43">
        <v>602.09100000000001</v>
      </c>
      <c r="I1576" s="43">
        <v>605.322</v>
      </c>
      <c r="J1576" s="37"/>
      <c r="K1576" s="37"/>
      <c r="L1576">
        <f t="shared" si="125"/>
        <v>4</v>
      </c>
      <c r="M1576">
        <f t="shared" si="126"/>
        <v>1982</v>
      </c>
      <c r="N1576">
        <f t="shared" si="127"/>
        <v>603.70650000000001</v>
      </c>
      <c r="O1576" t="str">
        <f t="shared" si="128"/>
        <v/>
      </c>
      <c r="P1576" t="str">
        <f t="shared" si="129"/>
        <v>4_1982</v>
      </c>
    </row>
    <row r="1577" spans="1:16">
      <c r="A1577" s="35">
        <v>30065</v>
      </c>
      <c r="H1577" s="44"/>
      <c r="I1577" s="44"/>
      <c r="J1577" s="37"/>
      <c r="K1577" s="37"/>
      <c r="L1577">
        <f t="shared" si="125"/>
        <v>4</v>
      </c>
      <c r="M1577">
        <f t="shared" si="126"/>
        <v>1982</v>
      </c>
      <c r="N1577" t="str">
        <f t="shared" si="127"/>
        <v/>
      </c>
      <c r="O1577" t="str">
        <f t="shared" si="128"/>
        <v/>
      </c>
      <c r="P1577" t="str">
        <f t="shared" si="129"/>
        <v>4_1982</v>
      </c>
    </row>
    <row r="1578" spans="1:16">
      <c r="A1578" s="35">
        <v>30066</v>
      </c>
      <c r="H1578" s="44"/>
      <c r="I1578" s="44"/>
      <c r="J1578" s="37"/>
      <c r="K1578" s="37"/>
      <c r="L1578">
        <f t="shared" si="125"/>
        <v>4</v>
      </c>
      <c r="M1578">
        <f t="shared" si="126"/>
        <v>1982</v>
      </c>
      <c r="N1578" t="str">
        <f t="shared" si="127"/>
        <v/>
      </c>
      <c r="O1578" t="str">
        <f t="shared" si="128"/>
        <v/>
      </c>
      <c r="P1578" t="str">
        <f t="shared" si="129"/>
        <v>4_1982</v>
      </c>
    </row>
    <row r="1579" spans="1:16">
      <c r="A1579" s="35">
        <v>30067</v>
      </c>
      <c r="H1579" s="43">
        <v>603.38699999999994</v>
      </c>
      <c r="I1579" s="43">
        <v>606.46</v>
      </c>
      <c r="J1579" s="37"/>
      <c r="K1579" s="37"/>
      <c r="L1579">
        <f t="shared" si="125"/>
        <v>4</v>
      </c>
      <c r="M1579">
        <f t="shared" si="126"/>
        <v>1982</v>
      </c>
      <c r="N1579">
        <f t="shared" si="127"/>
        <v>604.92349999999999</v>
      </c>
      <c r="O1579" t="str">
        <f t="shared" si="128"/>
        <v/>
      </c>
      <c r="P1579" t="str">
        <f t="shared" si="129"/>
        <v>4_1982</v>
      </c>
    </row>
    <row r="1580" spans="1:16">
      <c r="A1580" s="35">
        <v>30068</v>
      </c>
      <c r="H1580" s="43">
        <v>604.16399999999999</v>
      </c>
      <c r="I1580" s="43">
        <v>607.43499999999995</v>
      </c>
      <c r="J1580" s="37"/>
      <c r="K1580" s="37"/>
      <c r="L1580">
        <f t="shared" si="125"/>
        <v>4</v>
      </c>
      <c r="M1580">
        <f t="shared" si="126"/>
        <v>1982</v>
      </c>
      <c r="N1580">
        <f t="shared" si="127"/>
        <v>605.79949999999997</v>
      </c>
      <c r="O1580" t="str">
        <f t="shared" si="128"/>
        <v/>
      </c>
      <c r="P1580" t="str">
        <f t="shared" si="129"/>
        <v>4_1982</v>
      </c>
    </row>
    <row r="1581" spans="1:16">
      <c r="A1581" s="35">
        <v>30069</v>
      </c>
      <c r="H1581" s="43">
        <v>605.22699999999998</v>
      </c>
      <c r="I1581" s="43">
        <v>608.44500000000005</v>
      </c>
      <c r="J1581" s="37"/>
      <c r="K1581" s="37"/>
      <c r="L1581">
        <f t="shared" si="125"/>
        <v>4</v>
      </c>
      <c r="M1581">
        <f t="shared" si="126"/>
        <v>1982</v>
      </c>
      <c r="N1581">
        <f t="shared" si="127"/>
        <v>606.83600000000001</v>
      </c>
      <c r="O1581" t="str">
        <f t="shared" si="128"/>
        <v/>
      </c>
      <c r="P1581" t="str">
        <f t="shared" si="129"/>
        <v>4_1982</v>
      </c>
    </row>
    <row r="1582" spans="1:16">
      <c r="A1582" s="35">
        <v>30070</v>
      </c>
      <c r="H1582" s="43">
        <v>606.23299999999995</v>
      </c>
      <c r="I1582" s="43">
        <v>609.63300000000004</v>
      </c>
      <c r="J1582" s="37"/>
      <c r="K1582" s="37"/>
      <c r="L1582">
        <f t="shared" si="125"/>
        <v>4</v>
      </c>
      <c r="M1582">
        <f t="shared" si="126"/>
        <v>1982</v>
      </c>
      <c r="N1582">
        <f t="shared" si="127"/>
        <v>607.93299999999999</v>
      </c>
      <c r="O1582" t="str">
        <f t="shared" si="128"/>
        <v/>
      </c>
      <c r="P1582" t="str">
        <f t="shared" si="129"/>
        <v>4_1982</v>
      </c>
    </row>
    <row r="1583" spans="1:16">
      <c r="A1583" s="35">
        <v>30071</v>
      </c>
      <c r="H1583" s="43">
        <v>607.62800000000004</v>
      </c>
      <c r="I1583" s="43">
        <v>610.70899999999995</v>
      </c>
      <c r="J1583" s="37"/>
      <c r="K1583" s="37"/>
      <c r="L1583">
        <f t="shared" si="125"/>
        <v>4</v>
      </c>
      <c r="M1583">
        <f t="shared" si="126"/>
        <v>1982</v>
      </c>
      <c r="N1583">
        <f t="shared" si="127"/>
        <v>609.16849999999999</v>
      </c>
      <c r="O1583" t="str">
        <f t="shared" si="128"/>
        <v/>
      </c>
      <c r="P1583" t="str">
        <f t="shared" si="129"/>
        <v>4_1982</v>
      </c>
    </row>
    <row r="1584" spans="1:16">
      <c r="A1584" s="35">
        <v>30072</v>
      </c>
      <c r="H1584" s="59"/>
      <c r="I1584" s="59"/>
      <c r="J1584" s="37"/>
      <c r="K1584" s="37"/>
      <c r="L1584">
        <f t="shared" si="125"/>
        <v>5</v>
      </c>
      <c r="M1584">
        <f t="shared" si="126"/>
        <v>1982</v>
      </c>
      <c r="N1584" t="str">
        <f t="shared" si="127"/>
        <v/>
      </c>
      <c r="O1584" t="str">
        <f t="shared" si="128"/>
        <v/>
      </c>
      <c r="P1584" t="str">
        <f t="shared" si="129"/>
        <v>5_1982</v>
      </c>
    </row>
    <row r="1585" spans="1:16">
      <c r="A1585" s="35">
        <v>30073</v>
      </c>
      <c r="H1585" s="59"/>
      <c r="I1585" s="59"/>
      <c r="J1585" s="37"/>
      <c r="K1585" s="37"/>
      <c r="L1585">
        <f t="shared" si="125"/>
        <v>5</v>
      </c>
      <c r="M1585">
        <f t="shared" si="126"/>
        <v>1982</v>
      </c>
      <c r="N1585" t="str">
        <f t="shared" si="127"/>
        <v/>
      </c>
      <c r="O1585" t="str">
        <f t="shared" si="128"/>
        <v/>
      </c>
      <c r="P1585" t="str">
        <f t="shared" si="129"/>
        <v>5_1982</v>
      </c>
    </row>
    <row r="1586" spans="1:16">
      <c r="A1586" s="35">
        <v>30074</v>
      </c>
      <c r="H1586" s="43">
        <v>611.20000000000005</v>
      </c>
      <c r="I1586" s="43">
        <v>614.26</v>
      </c>
      <c r="J1586" s="37"/>
      <c r="K1586" s="37"/>
      <c r="L1586">
        <f t="shared" si="125"/>
        <v>5</v>
      </c>
      <c r="M1586">
        <f t="shared" si="126"/>
        <v>1982</v>
      </c>
      <c r="N1586">
        <f t="shared" si="127"/>
        <v>612.73</v>
      </c>
      <c r="O1586" t="str">
        <f t="shared" si="128"/>
        <v/>
      </c>
      <c r="P1586" t="str">
        <f t="shared" si="129"/>
        <v>5_1982</v>
      </c>
    </row>
    <row r="1587" spans="1:16">
      <c r="A1587" s="35">
        <v>30075</v>
      </c>
      <c r="H1587" s="43">
        <v>612.35</v>
      </c>
      <c r="I1587" s="43">
        <v>615.41</v>
      </c>
      <c r="J1587" s="37"/>
      <c r="K1587" s="37"/>
      <c r="L1587">
        <f t="shared" si="125"/>
        <v>5</v>
      </c>
      <c r="M1587">
        <f t="shared" si="126"/>
        <v>1982</v>
      </c>
      <c r="N1587">
        <f t="shared" si="127"/>
        <v>613.88</v>
      </c>
      <c r="O1587" t="str">
        <f t="shared" si="128"/>
        <v/>
      </c>
      <c r="P1587" t="str">
        <f t="shared" si="129"/>
        <v>5_1982</v>
      </c>
    </row>
    <row r="1588" spans="1:16">
      <c r="A1588" s="35">
        <v>30076</v>
      </c>
      <c r="H1588" s="43">
        <v>613.51</v>
      </c>
      <c r="I1588" s="43">
        <v>616.58000000000004</v>
      </c>
      <c r="J1588" s="37"/>
      <c r="K1588" s="37"/>
      <c r="L1588">
        <f t="shared" si="125"/>
        <v>5</v>
      </c>
      <c r="M1588">
        <f t="shared" si="126"/>
        <v>1982</v>
      </c>
      <c r="N1588">
        <f t="shared" si="127"/>
        <v>615.04500000000007</v>
      </c>
      <c r="O1588" t="str">
        <f t="shared" si="128"/>
        <v/>
      </c>
      <c r="P1588" t="str">
        <f t="shared" si="129"/>
        <v>5_1982</v>
      </c>
    </row>
    <row r="1589" spans="1:16">
      <c r="A1589" s="35">
        <v>30077</v>
      </c>
      <c r="H1589" s="43">
        <v>614.66</v>
      </c>
      <c r="I1589" s="43">
        <v>617.73</v>
      </c>
      <c r="J1589" s="37"/>
      <c r="K1589" s="37"/>
      <c r="L1589">
        <f t="shared" si="125"/>
        <v>5</v>
      </c>
      <c r="M1589">
        <f t="shared" si="126"/>
        <v>1982</v>
      </c>
      <c r="N1589">
        <f t="shared" si="127"/>
        <v>616.19499999999994</v>
      </c>
      <c r="O1589" t="str">
        <f t="shared" si="128"/>
        <v/>
      </c>
      <c r="P1589" t="str">
        <f t="shared" si="129"/>
        <v>5_1982</v>
      </c>
    </row>
    <row r="1590" spans="1:16">
      <c r="A1590" s="35">
        <v>30078</v>
      </c>
      <c r="H1590" s="43">
        <v>615.82000000000005</v>
      </c>
      <c r="I1590" s="43">
        <v>618.89800000000002</v>
      </c>
      <c r="J1590" s="37"/>
      <c r="K1590" s="37"/>
      <c r="L1590">
        <f t="shared" si="125"/>
        <v>5</v>
      </c>
      <c r="M1590">
        <f t="shared" si="126"/>
        <v>1982</v>
      </c>
      <c r="N1590">
        <f t="shared" si="127"/>
        <v>617.35900000000004</v>
      </c>
      <c r="O1590" t="str">
        <f t="shared" si="128"/>
        <v/>
      </c>
      <c r="P1590" t="str">
        <f t="shared" si="129"/>
        <v>5_1982</v>
      </c>
    </row>
    <row r="1591" spans="1:16">
      <c r="A1591" s="35">
        <v>30079</v>
      </c>
      <c r="H1591" s="44"/>
      <c r="I1591" s="44"/>
      <c r="J1591" s="37"/>
      <c r="K1591" s="37"/>
      <c r="L1591">
        <f t="shared" si="125"/>
        <v>5</v>
      </c>
      <c r="M1591">
        <f t="shared" si="126"/>
        <v>1982</v>
      </c>
      <c r="N1591" t="str">
        <f t="shared" si="127"/>
        <v/>
      </c>
      <c r="O1591" t="str">
        <f t="shared" si="128"/>
        <v/>
      </c>
      <c r="P1591" t="str">
        <f t="shared" si="129"/>
        <v>5_1982</v>
      </c>
    </row>
    <row r="1592" spans="1:16">
      <c r="A1592" s="35">
        <v>30080</v>
      </c>
      <c r="H1592" s="44"/>
      <c r="I1592" s="44"/>
      <c r="J1592" s="37"/>
      <c r="K1592" s="37"/>
      <c r="L1592">
        <f t="shared" si="125"/>
        <v>5</v>
      </c>
      <c r="M1592">
        <f t="shared" si="126"/>
        <v>1982</v>
      </c>
      <c r="N1592" t="str">
        <f t="shared" si="127"/>
        <v/>
      </c>
      <c r="O1592" t="str">
        <f t="shared" si="128"/>
        <v/>
      </c>
      <c r="P1592" t="str">
        <f t="shared" si="129"/>
        <v>5_1982</v>
      </c>
    </row>
    <row r="1593" spans="1:16">
      <c r="A1593" s="35">
        <v>30081</v>
      </c>
      <c r="H1593" s="43">
        <v>619.32000000000005</v>
      </c>
      <c r="I1593" s="43">
        <v>622.41999999999996</v>
      </c>
      <c r="J1593" s="37"/>
      <c r="K1593" s="37"/>
      <c r="L1593">
        <f t="shared" si="125"/>
        <v>5</v>
      </c>
      <c r="M1593">
        <f t="shared" si="126"/>
        <v>1982</v>
      </c>
      <c r="N1593">
        <f t="shared" si="127"/>
        <v>620.87</v>
      </c>
      <c r="O1593" t="str">
        <f t="shared" si="128"/>
        <v/>
      </c>
      <c r="P1593" t="str">
        <f t="shared" si="129"/>
        <v>5_1982</v>
      </c>
    </row>
    <row r="1594" spans="1:16">
      <c r="A1594" s="35">
        <v>30082</v>
      </c>
      <c r="H1594" s="43">
        <v>620.47</v>
      </c>
      <c r="I1594" s="43">
        <v>623.56899999999996</v>
      </c>
      <c r="J1594" s="37"/>
      <c r="K1594" s="37"/>
      <c r="L1594">
        <f t="shared" si="125"/>
        <v>5</v>
      </c>
      <c r="M1594">
        <f t="shared" si="126"/>
        <v>1982</v>
      </c>
      <c r="N1594">
        <f t="shared" si="127"/>
        <v>622.01949999999999</v>
      </c>
      <c r="O1594" t="str">
        <f t="shared" si="128"/>
        <v/>
      </c>
      <c r="P1594" t="str">
        <f t="shared" si="129"/>
        <v>5_1982</v>
      </c>
    </row>
    <row r="1595" spans="1:16">
      <c r="A1595" s="35">
        <v>30083</v>
      </c>
      <c r="H1595" s="43">
        <v>621.63</v>
      </c>
      <c r="I1595" s="43">
        <v>624.74</v>
      </c>
      <c r="J1595" s="37"/>
      <c r="K1595" s="37"/>
      <c r="L1595">
        <f t="shared" si="125"/>
        <v>5</v>
      </c>
      <c r="M1595">
        <f t="shared" si="126"/>
        <v>1982</v>
      </c>
      <c r="N1595">
        <f t="shared" si="127"/>
        <v>623.18499999999995</v>
      </c>
      <c r="O1595" t="str">
        <f t="shared" si="128"/>
        <v/>
      </c>
      <c r="P1595" t="str">
        <f t="shared" si="129"/>
        <v>5_1982</v>
      </c>
    </row>
    <row r="1596" spans="1:16">
      <c r="A1596" s="35">
        <v>30084</v>
      </c>
      <c r="H1596" s="43">
        <v>622.79999999999995</v>
      </c>
      <c r="I1596" s="43">
        <v>625.91</v>
      </c>
      <c r="J1596" s="37"/>
      <c r="K1596" s="37"/>
      <c r="L1596">
        <f t="shared" si="125"/>
        <v>5</v>
      </c>
      <c r="M1596">
        <f t="shared" si="126"/>
        <v>1982</v>
      </c>
      <c r="N1596">
        <f t="shared" si="127"/>
        <v>624.35500000000002</v>
      </c>
      <c r="O1596" t="str">
        <f t="shared" si="128"/>
        <v/>
      </c>
      <c r="P1596" t="str">
        <f t="shared" si="129"/>
        <v>5_1982</v>
      </c>
    </row>
    <row r="1597" spans="1:16">
      <c r="A1597" s="35">
        <v>30085</v>
      </c>
      <c r="H1597" s="43">
        <v>623.98</v>
      </c>
      <c r="I1597" s="43">
        <v>627.1</v>
      </c>
      <c r="J1597" s="37"/>
      <c r="K1597" s="37"/>
      <c r="L1597">
        <f t="shared" si="125"/>
        <v>5</v>
      </c>
      <c r="M1597">
        <f t="shared" si="126"/>
        <v>1982</v>
      </c>
      <c r="N1597">
        <f t="shared" si="127"/>
        <v>625.54</v>
      </c>
      <c r="O1597" t="str">
        <f t="shared" si="128"/>
        <v/>
      </c>
      <c r="P1597" t="str">
        <f t="shared" si="129"/>
        <v>5_1982</v>
      </c>
    </row>
    <row r="1598" spans="1:16">
      <c r="A1598" s="35">
        <v>30086</v>
      </c>
      <c r="H1598" s="44"/>
      <c r="I1598" s="44"/>
      <c r="J1598" s="37"/>
      <c r="K1598" s="37"/>
      <c r="L1598">
        <f t="shared" si="125"/>
        <v>5</v>
      </c>
      <c r="M1598">
        <f t="shared" si="126"/>
        <v>1982</v>
      </c>
      <c r="N1598" t="str">
        <f t="shared" si="127"/>
        <v/>
      </c>
      <c r="O1598" t="str">
        <f t="shared" si="128"/>
        <v/>
      </c>
      <c r="P1598" t="str">
        <f t="shared" si="129"/>
        <v>5_1982</v>
      </c>
    </row>
    <row r="1599" spans="1:16">
      <c r="A1599" s="35">
        <v>30087</v>
      </c>
      <c r="H1599" s="44"/>
      <c r="I1599" s="44"/>
      <c r="J1599" s="37"/>
      <c r="K1599" s="37"/>
      <c r="L1599">
        <f t="shared" si="125"/>
        <v>5</v>
      </c>
      <c r="M1599">
        <f t="shared" si="126"/>
        <v>1982</v>
      </c>
      <c r="N1599" t="str">
        <f t="shared" si="127"/>
        <v/>
      </c>
      <c r="O1599" t="str">
        <f t="shared" si="128"/>
        <v/>
      </c>
      <c r="P1599" t="str">
        <f t="shared" si="129"/>
        <v>5_1982</v>
      </c>
    </row>
    <row r="1600" spans="1:16">
      <c r="A1600" s="35">
        <v>30088</v>
      </c>
      <c r="H1600" s="43">
        <v>627.48</v>
      </c>
      <c r="I1600" s="43">
        <v>630.61199999999997</v>
      </c>
      <c r="J1600" s="37"/>
      <c r="K1600" s="37"/>
      <c r="L1600">
        <f t="shared" si="125"/>
        <v>5</v>
      </c>
      <c r="M1600">
        <f t="shared" si="126"/>
        <v>1982</v>
      </c>
      <c r="N1600">
        <f t="shared" si="127"/>
        <v>629.04600000000005</v>
      </c>
      <c r="O1600" t="str">
        <f t="shared" si="128"/>
        <v/>
      </c>
      <c r="P1600" t="str">
        <f t="shared" si="129"/>
        <v>5_1982</v>
      </c>
    </row>
    <row r="1601" spans="1:16">
      <c r="A1601" s="35">
        <v>30089</v>
      </c>
      <c r="H1601" s="43">
        <v>628.67999999999995</v>
      </c>
      <c r="I1601" s="43">
        <v>631.82000000000005</v>
      </c>
      <c r="J1601" s="37"/>
      <c r="K1601" s="37"/>
      <c r="L1601">
        <f t="shared" si="125"/>
        <v>5</v>
      </c>
      <c r="M1601">
        <f t="shared" si="126"/>
        <v>1982</v>
      </c>
      <c r="N1601">
        <f t="shared" si="127"/>
        <v>630.25</v>
      </c>
      <c r="O1601" t="str">
        <f t="shared" si="128"/>
        <v/>
      </c>
      <c r="P1601" t="str">
        <f t="shared" si="129"/>
        <v>5_1982</v>
      </c>
    </row>
    <row r="1602" spans="1:16">
      <c r="A1602" s="35">
        <v>30090</v>
      </c>
      <c r="H1602" s="43">
        <v>629.87</v>
      </c>
      <c r="I1602" s="43">
        <v>633.02</v>
      </c>
      <c r="J1602" s="37"/>
      <c r="K1602" s="37"/>
      <c r="L1602">
        <f t="shared" si="125"/>
        <v>5</v>
      </c>
      <c r="M1602">
        <f t="shared" si="126"/>
        <v>1982</v>
      </c>
      <c r="N1602">
        <f t="shared" si="127"/>
        <v>631.44499999999994</v>
      </c>
      <c r="O1602" t="str">
        <f t="shared" si="128"/>
        <v/>
      </c>
      <c r="P1602" t="str">
        <f t="shared" si="129"/>
        <v>5_1982</v>
      </c>
    </row>
    <row r="1603" spans="1:16">
      <c r="A1603" s="35">
        <v>30091</v>
      </c>
      <c r="H1603" s="43">
        <v>631.07000000000005</v>
      </c>
      <c r="I1603" s="43">
        <v>634.23</v>
      </c>
      <c r="J1603" s="37"/>
      <c r="K1603" s="37"/>
      <c r="L1603">
        <f t="shared" si="125"/>
        <v>5</v>
      </c>
      <c r="M1603">
        <f t="shared" si="126"/>
        <v>1982</v>
      </c>
      <c r="N1603">
        <f t="shared" si="127"/>
        <v>632.65000000000009</v>
      </c>
      <c r="O1603" t="str">
        <f t="shared" si="128"/>
        <v/>
      </c>
      <c r="P1603" t="str">
        <f t="shared" si="129"/>
        <v>5_1982</v>
      </c>
    </row>
    <row r="1604" spans="1:16">
      <c r="A1604" s="35">
        <v>30092</v>
      </c>
      <c r="H1604" s="43">
        <v>632.22</v>
      </c>
      <c r="I1604" s="43">
        <v>635.38</v>
      </c>
      <c r="J1604" s="37"/>
      <c r="K1604" s="37"/>
      <c r="L1604">
        <f t="shared" ref="L1604:L1667" si="130">+MONTH(A1604)</f>
        <v>5</v>
      </c>
      <c r="M1604">
        <f t="shared" ref="M1604:M1667" si="131">+YEAR(A1604)</f>
        <v>1982</v>
      </c>
      <c r="N1604">
        <f t="shared" ref="N1604:N1667" si="132">+IF(H1604="","",AVERAGE(H1604:I1604))</f>
        <v>633.79999999999995</v>
      </c>
      <c r="O1604" t="str">
        <f t="shared" ref="O1604:O1667" si="133">+IF(J1604="","",AVERAGE(J1604:K1604))</f>
        <v/>
      </c>
      <c r="P1604" t="str">
        <f t="shared" ref="P1604:P1667" si="134">+L1604&amp;"_"&amp;M1604</f>
        <v>5_1982</v>
      </c>
    </row>
    <row r="1605" spans="1:16">
      <c r="A1605" s="35">
        <v>30093</v>
      </c>
      <c r="H1605" s="44"/>
      <c r="I1605" s="44"/>
      <c r="J1605" s="37"/>
      <c r="K1605" s="37"/>
      <c r="L1605">
        <f t="shared" si="130"/>
        <v>5</v>
      </c>
      <c r="M1605">
        <f t="shared" si="131"/>
        <v>1982</v>
      </c>
      <c r="N1605" t="str">
        <f t="shared" si="132"/>
        <v/>
      </c>
      <c r="O1605" t="str">
        <f t="shared" si="133"/>
        <v/>
      </c>
      <c r="P1605" t="str">
        <f t="shared" si="134"/>
        <v>5_1982</v>
      </c>
    </row>
    <row r="1606" spans="1:16">
      <c r="A1606" s="35">
        <v>30094</v>
      </c>
      <c r="H1606" s="44"/>
      <c r="I1606" s="44"/>
      <c r="J1606" s="37"/>
      <c r="K1606" s="37"/>
      <c r="L1606">
        <f t="shared" si="130"/>
        <v>5</v>
      </c>
      <c r="M1606">
        <f t="shared" si="131"/>
        <v>1982</v>
      </c>
      <c r="N1606" t="str">
        <f t="shared" si="132"/>
        <v/>
      </c>
      <c r="O1606" t="str">
        <f t="shared" si="133"/>
        <v/>
      </c>
      <c r="P1606" t="str">
        <f t="shared" si="134"/>
        <v>5_1982</v>
      </c>
    </row>
    <row r="1607" spans="1:16">
      <c r="A1607" s="35">
        <v>30095</v>
      </c>
      <c r="H1607" s="43">
        <v>635.41999999999996</v>
      </c>
      <c r="I1607" s="43">
        <v>638.6</v>
      </c>
      <c r="J1607" s="37"/>
      <c r="K1607" s="37"/>
      <c r="L1607">
        <f t="shared" si="130"/>
        <v>5</v>
      </c>
      <c r="M1607">
        <f t="shared" si="131"/>
        <v>1982</v>
      </c>
      <c r="N1607">
        <f t="shared" si="132"/>
        <v>637.01</v>
      </c>
      <c r="O1607" t="str">
        <f t="shared" si="133"/>
        <v/>
      </c>
      <c r="P1607" t="str">
        <f t="shared" si="134"/>
        <v>5_1982</v>
      </c>
    </row>
    <row r="1608" spans="1:16">
      <c r="A1608" s="35">
        <v>30096</v>
      </c>
      <c r="H1608" s="43">
        <v>636.57000000000005</v>
      </c>
      <c r="I1608" s="43">
        <v>639.75</v>
      </c>
      <c r="J1608" s="37"/>
      <c r="K1608" s="37"/>
      <c r="L1608">
        <f t="shared" si="130"/>
        <v>5</v>
      </c>
      <c r="M1608">
        <f t="shared" si="131"/>
        <v>1982</v>
      </c>
      <c r="N1608">
        <f t="shared" si="132"/>
        <v>638.16000000000008</v>
      </c>
      <c r="O1608" t="str">
        <f t="shared" si="133"/>
        <v/>
      </c>
      <c r="P1608" t="str">
        <f t="shared" si="134"/>
        <v>5_1982</v>
      </c>
    </row>
    <row r="1609" spans="1:16">
      <c r="A1609" s="35">
        <v>30097</v>
      </c>
      <c r="H1609" s="43">
        <v>637.73</v>
      </c>
      <c r="I1609" s="43">
        <v>640.91999999999996</v>
      </c>
      <c r="J1609" s="37"/>
      <c r="K1609" s="37"/>
      <c r="L1609">
        <f t="shared" si="130"/>
        <v>5</v>
      </c>
      <c r="M1609">
        <f t="shared" si="131"/>
        <v>1982</v>
      </c>
      <c r="N1609">
        <f t="shared" si="132"/>
        <v>639.32500000000005</v>
      </c>
      <c r="O1609" t="str">
        <f t="shared" si="133"/>
        <v/>
      </c>
      <c r="P1609" t="str">
        <f t="shared" si="134"/>
        <v>5_1982</v>
      </c>
    </row>
    <row r="1610" spans="1:16">
      <c r="A1610" s="35">
        <v>30098</v>
      </c>
      <c r="H1610" s="43">
        <v>638.88</v>
      </c>
      <c r="I1610" s="43">
        <v>642.07000000000005</v>
      </c>
      <c r="J1610" s="37"/>
      <c r="K1610" s="37"/>
      <c r="L1610">
        <f t="shared" si="130"/>
        <v>5</v>
      </c>
      <c r="M1610">
        <f t="shared" si="131"/>
        <v>1982</v>
      </c>
      <c r="N1610">
        <f t="shared" si="132"/>
        <v>640.47500000000002</v>
      </c>
      <c r="O1610" t="str">
        <f t="shared" si="133"/>
        <v/>
      </c>
      <c r="P1610" t="str">
        <f t="shared" si="134"/>
        <v>5_1982</v>
      </c>
    </row>
    <row r="1611" spans="1:16">
      <c r="A1611" s="35">
        <v>30099</v>
      </c>
      <c r="H1611" s="43">
        <v>640.03</v>
      </c>
      <c r="I1611" s="43">
        <v>643.23</v>
      </c>
      <c r="J1611" s="37"/>
      <c r="K1611" s="37"/>
      <c r="L1611">
        <f t="shared" si="130"/>
        <v>5</v>
      </c>
      <c r="M1611">
        <f t="shared" si="131"/>
        <v>1982</v>
      </c>
      <c r="N1611">
        <f t="shared" si="132"/>
        <v>641.63</v>
      </c>
      <c r="O1611" t="str">
        <f t="shared" si="133"/>
        <v/>
      </c>
      <c r="P1611" t="str">
        <f t="shared" si="134"/>
        <v>5_1982</v>
      </c>
    </row>
    <row r="1612" spans="1:16">
      <c r="A1612" s="35">
        <v>30100</v>
      </c>
      <c r="H1612" s="44"/>
      <c r="I1612" s="44"/>
      <c r="J1612" s="37"/>
      <c r="K1612" s="37"/>
      <c r="L1612">
        <f t="shared" si="130"/>
        <v>5</v>
      </c>
      <c r="M1612">
        <f t="shared" si="131"/>
        <v>1982</v>
      </c>
      <c r="N1612" t="str">
        <f t="shared" si="132"/>
        <v/>
      </c>
      <c r="O1612" t="str">
        <f t="shared" si="133"/>
        <v/>
      </c>
      <c r="P1612" t="str">
        <f t="shared" si="134"/>
        <v>5_1982</v>
      </c>
    </row>
    <row r="1613" spans="1:16">
      <c r="A1613" s="35">
        <v>30101</v>
      </c>
      <c r="H1613" s="44"/>
      <c r="I1613" s="44"/>
      <c r="J1613" s="37"/>
      <c r="K1613" s="37"/>
      <c r="L1613">
        <f t="shared" si="130"/>
        <v>5</v>
      </c>
      <c r="M1613">
        <f t="shared" si="131"/>
        <v>1982</v>
      </c>
      <c r="N1613" t="str">
        <f t="shared" si="132"/>
        <v/>
      </c>
      <c r="O1613" t="str">
        <f t="shared" si="133"/>
        <v/>
      </c>
      <c r="P1613" t="str">
        <f t="shared" si="134"/>
        <v>5_1982</v>
      </c>
    </row>
    <row r="1614" spans="1:16">
      <c r="A1614" s="35">
        <v>30102</v>
      </c>
      <c r="H1614" s="43">
        <v>641.23</v>
      </c>
      <c r="I1614" s="43">
        <v>644.44000000000005</v>
      </c>
      <c r="J1614" s="37"/>
      <c r="K1614" s="37"/>
      <c r="L1614">
        <f t="shared" si="130"/>
        <v>5</v>
      </c>
      <c r="M1614">
        <f t="shared" si="131"/>
        <v>1982</v>
      </c>
      <c r="N1614">
        <f t="shared" si="132"/>
        <v>642.83500000000004</v>
      </c>
      <c r="O1614" t="str">
        <f t="shared" si="133"/>
        <v/>
      </c>
      <c r="P1614" t="str">
        <f t="shared" si="134"/>
        <v>5_1982</v>
      </c>
    </row>
    <row r="1615" spans="1:16">
      <c r="A1615" s="35">
        <v>30103</v>
      </c>
      <c r="H1615" s="43">
        <v>642.42999999999995</v>
      </c>
      <c r="I1615" s="43">
        <v>645.64</v>
      </c>
      <c r="J1615" s="37"/>
      <c r="K1615" s="37"/>
      <c r="L1615">
        <f t="shared" si="130"/>
        <v>6</v>
      </c>
      <c r="M1615">
        <f t="shared" si="131"/>
        <v>1982</v>
      </c>
      <c r="N1615">
        <f t="shared" si="132"/>
        <v>644.03499999999997</v>
      </c>
      <c r="O1615" t="str">
        <f t="shared" si="133"/>
        <v/>
      </c>
      <c r="P1615" t="str">
        <f t="shared" si="134"/>
        <v>6_1982</v>
      </c>
    </row>
    <row r="1616" spans="1:16">
      <c r="A1616" s="35">
        <v>30104</v>
      </c>
      <c r="H1616" s="43">
        <v>643.73</v>
      </c>
      <c r="I1616" s="43">
        <v>646.95000000000005</v>
      </c>
      <c r="J1616" s="37"/>
      <c r="K1616" s="37"/>
      <c r="L1616">
        <f t="shared" si="130"/>
        <v>6</v>
      </c>
      <c r="M1616">
        <f t="shared" si="131"/>
        <v>1982</v>
      </c>
      <c r="N1616">
        <f t="shared" si="132"/>
        <v>645.34</v>
      </c>
      <c r="O1616" t="str">
        <f t="shared" si="133"/>
        <v/>
      </c>
      <c r="P1616" t="str">
        <f t="shared" si="134"/>
        <v>6_1982</v>
      </c>
    </row>
    <row r="1617" spans="1:16">
      <c r="A1617" s="35">
        <v>30105</v>
      </c>
      <c r="H1617" s="43">
        <v>644.98</v>
      </c>
      <c r="I1617" s="43">
        <v>648.20000000000005</v>
      </c>
      <c r="J1617" s="37"/>
      <c r="K1617" s="37"/>
      <c r="L1617">
        <f t="shared" si="130"/>
        <v>6</v>
      </c>
      <c r="M1617">
        <f t="shared" si="131"/>
        <v>1982</v>
      </c>
      <c r="N1617">
        <f t="shared" si="132"/>
        <v>646.59</v>
      </c>
      <c r="O1617" t="str">
        <f t="shared" si="133"/>
        <v/>
      </c>
      <c r="P1617" t="str">
        <f t="shared" si="134"/>
        <v>6_1982</v>
      </c>
    </row>
    <row r="1618" spans="1:16">
      <c r="A1618" s="35">
        <v>30106</v>
      </c>
      <c r="H1618" s="43">
        <v>646.17999999999995</v>
      </c>
      <c r="I1618" s="43">
        <v>649.41</v>
      </c>
      <c r="J1618" s="37"/>
      <c r="K1618" s="37"/>
      <c r="L1618">
        <f t="shared" si="130"/>
        <v>6</v>
      </c>
      <c r="M1618">
        <f t="shared" si="131"/>
        <v>1982</v>
      </c>
      <c r="N1618">
        <f t="shared" si="132"/>
        <v>647.79499999999996</v>
      </c>
      <c r="O1618" t="str">
        <f t="shared" si="133"/>
        <v/>
      </c>
      <c r="P1618" t="str">
        <f t="shared" si="134"/>
        <v>6_1982</v>
      </c>
    </row>
    <row r="1619" spans="1:16">
      <c r="A1619" s="35">
        <v>30107</v>
      </c>
      <c r="H1619" s="44"/>
      <c r="I1619" s="44"/>
      <c r="J1619" s="37"/>
      <c r="K1619" s="37"/>
      <c r="L1619">
        <f t="shared" si="130"/>
        <v>6</v>
      </c>
      <c r="M1619">
        <f t="shared" si="131"/>
        <v>1982</v>
      </c>
      <c r="N1619" t="str">
        <f t="shared" si="132"/>
        <v/>
      </c>
      <c r="O1619" t="str">
        <f t="shared" si="133"/>
        <v/>
      </c>
      <c r="P1619" t="str">
        <f t="shared" si="134"/>
        <v>6_1982</v>
      </c>
    </row>
    <row r="1620" spans="1:16">
      <c r="A1620" s="35">
        <v>30108</v>
      </c>
      <c r="H1620" s="44"/>
      <c r="I1620" s="44"/>
      <c r="J1620" s="37"/>
      <c r="K1620" s="37"/>
      <c r="L1620">
        <f t="shared" si="130"/>
        <v>6</v>
      </c>
      <c r="M1620">
        <f t="shared" si="131"/>
        <v>1982</v>
      </c>
      <c r="N1620" t="str">
        <f t="shared" si="132"/>
        <v/>
      </c>
      <c r="O1620" t="str">
        <f t="shared" si="133"/>
        <v/>
      </c>
      <c r="P1620" t="str">
        <f t="shared" si="134"/>
        <v>6_1982</v>
      </c>
    </row>
    <row r="1621" spans="1:16">
      <c r="A1621" s="35">
        <v>30109</v>
      </c>
      <c r="H1621" s="43">
        <v>649.39</v>
      </c>
      <c r="I1621" s="43">
        <v>652.64</v>
      </c>
      <c r="J1621" s="37"/>
      <c r="K1621" s="37"/>
      <c r="L1621">
        <f t="shared" si="130"/>
        <v>6</v>
      </c>
      <c r="M1621">
        <f t="shared" si="131"/>
        <v>1982</v>
      </c>
      <c r="N1621">
        <f t="shared" si="132"/>
        <v>651.01499999999999</v>
      </c>
      <c r="O1621" t="str">
        <f t="shared" si="133"/>
        <v/>
      </c>
      <c r="P1621" t="str">
        <f t="shared" si="134"/>
        <v>6_1982</v>
      </c>
    </row>
    <row r="1622" spans="1:16">
      <c r="A1622" s="35">
        <v>30110</v>
      </c>
      <c r="H1622" s="43">
        <v>650.61</v>
      </c>
      <c r="I1622" s="43">
        <v>653.86</v>
      </c>
      <c r="J1622" s="37"/>
      <c r="K1622" s="37"/>
      <c r="L1622">
        <f t="shared" si="130"/>
        <v>6</v>
      </c>
      <c r="M1622">
        <f t="shared" si="131"/>
        <v>1982</v>
      </c>
      <c r="N1622">
        <f t="shared" si="132"/>
        <v>652.23500000000001</v>
      </c>
      <c r="O1622" t="str">
        <f t="shared" si="133"/>
        <v/>
      </c>
      <c r="P1622" t="str">
        <f t="shared" si="134"/>
        <v>6_1982</v>
      </c>
    </row>
    <row r="1623" spans="1:16">
      <c r="A1623" s="35">
        <v>30111</v>
      </c>
      <c r="H1623" s="43">
        <v>651.84</v>
      </c>
      <c r="I1623" s="43">
        <v>655.1</v>
      </c>
      <c r="J1623" s="37"/>
      <c r="K1623" s="37"/>
      <c r="L1623">
        <f t="shared" si="130"/>
        <v>6</v>
      </c>
      <c r="M1623">
        <f t="shared" si="131"/>
        <v>1982</v>
      </c>
      <c r="N1623">
        <f t="shared" si="132"/>
        <v>653.47</v>
      </c>
      <c r="O1623" t="str">
        <f t="shared" si="133"/>
        <v/>
      </c>
      <c r="P1623" t="str">
        <f t="shared" si="134"/>
        <v>6_1982</v>
      </c>
    </row>
    <row r="1624" spans="1:16">
      <c r="A1624" s="35">
        <v>30112</v>
      </c>
      <c r="H1624" s="43">
        <v>653.07000000000005</v>
      </c>
      <c r="I1624" s="43">
        <v>656.34</v>
      </c>
      <c r="J1624" s="37"/>
      <c r="K1624" s="37"/>
      <c r="L1624">
        <f t="shared" si="130"/>
        <v>6</v>
      </c>
      <c r="M1624">
        <f t="shared" si="131"/>
        <v>1982</v>
      </c>
      <c r="N1624">
        <f t="shared" si="132"/>
        <v>654.70500000000004</v>
      </c>
      <c r="O1624" t="str">
        <f t="shared" si="133"/>
        <v/>
      </c>
      <c r="P1624" t="str">
        <f t="shared" si="134"/>
        <v>6_1982</v>
      </c>
    </row>
    <row r="1625" spans="1:16">
      <c r="A1625" s="35">
        <v>30113</v>
      </c>
      <c r="H1625" s="43">
        <v>654.29999999999995</v>
      </c>
      <c r="I1625" s="43">
        <v>657.57</v>
      </c>
      <c r="J1625" s="37"/>
      <c r="K1625" s="37"/>
      <c r="L1625">
        <f t="shared" si="130"/>
        <v>6</v>
      </c>
      <c r="M1625">
        <f t="shared" si="131"/>
        <v>1982</v>
      </c>
      <c r="N1625">
        <f t="shared" si="132"/>
        <v>655.93499999999995</v>
      </c>
      <c r="O1625" t="str">
        <f t="shared" si="133"/>
        <v/>
      </c>
      <c r="P1625" t="str">
        <f t="shared" si="134"/>
        <v>6_1982</v>
      </c>
    </row>
    <row r="1626" spans="1:16">
      <c r="A1626" s="35">
        <v>30114</v>
      </c>
      <c r="H1626" s="44"/>
      <c r="I1626" s="44"/>
      <c r="J1626" s="37"/>
      <c r="K1626" s="37"/>
      <c r="L1626">
        <f t="shared" si="130"/>
        <v>6</v>
      </c>
      <c r="M1626">
        <f t="shared" si="131"/>
        <v>1982</v>
      </c>
      <c r="N1626" t="str">
        <f t="shared" si="132"/>
        <v/>
      </c>
      <c r="O1626" t="str">
        <f t="shared" si="133"/>
        <v/>
      </c>
      <c r="P1626" t="str">
        <f t="shared" si="134"/>
        <v>6_1982</v>
      </c>
    </row>
    <row r="1627" spans="1:16">
      <c r="A1627" s="35">
        <v>30115</v>
      </c>
      <c r="H1627" s="44"/>
      <c r="I1627" s="44"/>
      <c r="J1627" s="37"/>
      <c r="K1627" s="37"/>
      <c r="L1627">
        <f t="shared" si="130"/>
        <v>6</v>
      </c>
      <c r="M1627">
        <f t="shared" si="131"/>
        <v>1982</v>
      </c>
      <c r="N1627" t="str">
        <f t="shared" si="132"/>
        <v/>
      </c>
      <c r="O1627" t="str">
        <f t="shared" si="133"/>
        <v/>
      </c>
      <c r="P1627" t="str">
        <f t="shared" si="134"/>
        <v>6_1982</v>
      </c>
    </row>
    <row r="1628" spans="1:16">
      <c r="A1628" s="35">
        <v>30116</v>
      </c>
      <c r="H1628" s="43">
        <v>657.54</v>
      </c>
      <c r="I1628" s="43">
        <v>660.83</v>
      </c>
      <c r="J1628" s="37"/>
      <c r="K1628" s="37"/>
      <c r="L1628">
        <f t="shared" si="130"/>
        <v>6</v>
      </c>
      <c r="M1628">
        <f t="shared" si="131"/>
        <v>1982</v>
      </c>
      <c r="N1628">
        <f t="shared" si="132"/>
        <v>659.18499999999995</v>
      </c>
      <c r="O1628" t="str">
        <f t="shared" si="133"/>
        <v/>
      </c>
      <c r="P1628" t="str">
        <f t="shared" si="134"/>
        <v>6_1982</v>
      </c>
    </row>
    <row r="1629" spans="1:16">
      <c r="A1629" s="35">
        <v>30117</v>
      </c>
      <c r="H1629" s="43">
        <v>658.79</v>
      </c>
      <c r="I1629" s="43">
        <v>662.08</v>
      </c>
      <c r="J1629" s="37"/>
      <c r="K1629" s="37"/>
      <c r="L1629">
        <f t="shared" si="130"/>
        <v>6</v>
      </c>
      <c r="M1629">
        <f t="shared" si="131"/>
        <v>1982</v>
      </c>
      <c r="N1629">
        <f t="shared" si="132"/>
        <v>660.43499999999995</v>
      </c>
      <c r="O1629" t="str">
        <f t="shared" si="133"/>
        <v/>
      </c>
      <c r="P1629" t="str">
        <f t="shared" si="134"/>
        <v>6_1982</v>
      </c>
    </row>
    <row r="1630" spans="1:16">
      <c r="A1630" s="35">
        <v>30118</v>
      </c>
      <c r="H1630" s="43">
        <v>660.04</v>
      </c>
      <c r="I1630" s="43">
        <v>663.34</v>
      </c>
      <c r="J1630" s="37"/>
      <c r="K1630" s="37"/>
      <c r="L1630">
        <f t="shared" si="130"/>
        <v>6</v>
      </c>
      <c r="M1630">
        <f t="shared" si="131"/>
        <v>1982</v>
      </c>
      <c r="N1630">
        <f t="shared" si="132"/>
        <v>661.69</v>
      </c>
      <c r="O1630" t="str">
        <f t="shared" si="133"/>
        <v/>
      </c>
      <c r="P1630" t="str">
        <f t="shared" si="134"/>
        <v>6_1982</v>
      </c>
    </row>
    <row r="1631" spans="1:16">
      <c r="A1631" s="35">
        <v>30119</v>
      </c>
      <c r="H1631" s="43">
        <v>661.3</v>
      </c>
      <c r="I1631" s="43">
        <v>664.61</v>
      </c>
      <c r="J1631" s="37"/>
      <c r="K1631" s="37"/>
      <c r="L1631">
        <f t="shared" si="130"/>
        <v>6</v>
      </c>
      <c r="M1631">
        <f t="shared" si="131"/>
        <v>1982</v>
      </c>
      <c r="N1631">
        <f t="shared" si="132"/>
        <v>662.95499999999993</v>
      </c>
      <c r="O1631" t="str">
        <f t="shared" si="133"/>
        <v/>
      </c>
      <c r="P1631" t="str">
        <f t="shared" si="134"/>
        <v>6_1982</v>
      </c>
    </row>
    <row r="1632" spans="1:16">
      <c r="A1632" s="35">
        <v>30120</v>
      </c>
      <c r="H1632" s="43">
        <v>662.56</v>
      </c>
      <c r="I1632" s="43">
        <v>665.87</v>
      </c>
      <c r="J1632" s="37"/>
      <c r="K1632" s="37"/>
      <c r="L1632">
        <f t="shared" si="130"/>
        <v>6</v>
      </c>
      <c r="M1632">
        <f t="shared" si="131"/>
        <v>1982</v>
      </c>
      <c r="N1632">
        <f t="shared" si="132"/>
        <v>664.21499999999992</v>
      </c>
      <c r="O1632" t="str">
        <f t="shared" si="133"/>
        <v/>
      </c>
      <c r="P1632" t="str">
        <f t="shared" si="134"/>
        <v>6_1982</v>
      </c>
    </row>
    <row r="1633" spans="1:16">
      <c r="A1633" s="35">
        <v>30121</v>
      </c>
      <c r="H1633" s="44"/>
      <c r="I1633" s="44"/>
      <c r="J1633" s="37"/>
      <c r="K1633" s="37"/>
      <c r="L1633">
        <f t="shared" si="130"/>
        <v>6</v>
      </c>
      <c r="M1633">
        <f t="shared" si="131"/>
        <v>1982</v>
      </c>
      <c r="N1633" t="str">
        <f t="shared" si="132"/>
        <v/>
      </c>
      <c r="O1633" t="str">
        <f t="shared" si="133"/>
        <v/>
      </c>
      <c r="P1633" t="str">
        <f t="shared" si="134"/>
        <v>6_1982</v>
      </c>
    </row>
    <row r="1634" spans="1:16">
      <c r="A1634" s="35">
        <v>30122</v>
      </c>
      <c r="H1634" s="44"/>
      <c r="I1634" s="44"/>
      <c r="J1634" s="37"/>
      <c r="K1634" s="37"/>
      <c r="L1634">
        <f t="shared" si="130"/>
        <v>6</v>
      </c>
      <c r="M1634">
        <f t="shared" si="131"/>
        <v>1982</v>
      </c>
      <c r="N1634" t="str">
        <f t="shared" si="132"/>
        <v/>
      </c>
      <c r="O1634" t="str">
        <f t="shared" si="133"/>
        <v/>
      </c>
      <c r="P1634" t="str">
        <f t="shared" si="134"/>
        <v>6_1982</v>
      </c>
    </row>
    <row r="1635" spans="1:16">
      <c r="A1635" s="35">
        <v>30123</v>
      </c>
      <c r="H1635" s="43">
        <v>665.83</v>
      </c>
      <c r="I1635" s="43">
        <v>669.16</v>
      </c>
      <c r="J1635" s="37"/>
      <c r="K1635" s="37"/>
      <c r="L1635">
        <f t="shared" si="130"/>
        <v>6</v>
      </c>
      <c r="M1635">
        <f t="shared" si="131"/>
        <v>1982</v>
      </c>
      <c r="N1635">
        <f t="shared" si="132"/>
        <v>667.495</v>
      </c>
      <c r="O1635" t="str">
        <f t="shared" si="133"/>
        <v/>
      </c>
      <c r="P1635" t="str">
        <f t="shared" si="134"/>
        <v>6_1982</v>
      </c>
    </row>
    <row r="1636" spans="1:16">
      <c r="A1636" s="35">
        <v>30124</v>
      </c>
      <c r="H1636" s="43">
        <v>667.11</v>
      </c>
      <c r="I1636" s="43">
        <v>670.45</v>
      </c>
      <c r="J1636" s="37"/>
      <c r="K1636" s="37"/>
      <c r="L1636">
        <f t="shared" si="130"/>
        <v>6</v>
      </c>
      <c r="M1636">
        <f t="shared" si="131"/>
        <v>1982</v>
      </c>
      <c r="N1636">
        <f t="shared" si="132"/>
        <v>668.78</v>
      </c>
      <c r="O1636" t="str">
        <f t="shared" si="133"/>
        <v/>
      </c>
      <c r="P1636" t="str">
        <f t="shared" si="134"/>
        <v>6_1982</v>
      </c>
    </row>
    <row r="1637" spans="1:16">
      <c r="A1637" s="35">
        <v>30125</v>
      </c>
      <c r="H1637" s="43">
        <v>668.4</v>
      </c>
      <c r="I1637" s="43">
        <v>671.74</v>
      </c>
      <c r="J1637" s="37"/>
      <c r="K1637" s="37"/>
      <c r="L1637">
        <f t="shared" si="130"/>
        <v>6</v>
      </c>
      <c r="M1637">
        <f t="shared" si="131"/>
        <v>1982</v>
      </c>
      <c r="N1637">
        <f t="shared" si="132"/>
        <v>670.06999999999994</v>
      </c>
      <c r="O1637" t="str">
        <f t="shared" si="133"/>
        <v/>
      </c>
      <c r="P1637" t="str">
        <f t="shared" si="134"/>
        <v>6_1982</v>
      </c>
    </row>
    <row r="1638" spans="1:16">
      <c r="A1638" s="35">
        <v>30126</v>
      </c>
      <c r="H1638" s="43">
        <v>669.69</v>
      </c>
      <c r="I1638" s="43">
        <v>673.04</v>
      </c>
      <c r="J1638" s="37"/>
      <c r="K1638" s="37"/>
      <c r="L1638">
        <f t="shared" si="130"/>
        <v>6</v>
      </c>
      <c r="M1638">
        <f t="shared" si="131"/>
        <v>1982</v>
      </c>
      <c r="N1638">
        <f t="shared" si="132"/>
        <v>671.36500000000001</v>
      </c>
      <c r="O1638" t="str">
        <f t="shared" si="133"/>
        <v/>
      </c>
      <c r="P1638" t="str">
        <f t="shared" si="134"/>
        <v>6_1982</v>
      </c>
    </row>
    <row r="1639" spans="1:16">
      <c r="A1639" s="35">
        <v>30127</v>
      </c>
      <c r="H1639" s="43">
        <v>670.99</v>
      </c>
      <c r="I1639" s="43">
        <v>674.34</v>
      </c>
      <c r="J1639" s="37"/>
      <c r="K1639" s="37"/>
      <c r="L1639">
        <f t="shared" si="130"/>
        <v>6</v>
      </c>
      <c r="M1639">
        <f t="shared" si="131"/>
        <v>1982</v>
      </c>
      <c r="N1639">
        <f t="shared" si="132"/>
        <v>672.66499999999996</v>
      </c>
      <c r="O1639" t="str">
        <f t="shared" si="133"/>
        <v/>
      </c>
      <c r="P1639" t="str">
        <f t="shared" si="134"/>
        <v>6_1982</v>
      </c>
    </row>
    <row r="1640" spans="1:16">
      <c r="A1640" s="35">
        <v>30128</v>
      </c>
      <c r="H1640" s="44"/>
      <c r="I1640" s="44"/>
      <c r="J1640" s="37"/>
      <c r="K1640" s="37"/>
      <c r="L1640">
        <f t="shared" si="130"/>
        <v>6</v>
      </c>
      <c r="M1640">
        <f t="shared" si="131"/>
        <v>1982</v>
      </c>
      <c r="N1640" t="str">
        <f t="shared" si="132"/>
        <v/>
      </c>
      <c r="O1640" t="str">
        <f t="shared" si="133"/>
        <v/>
      </c>
      <c r="P1640" t="str">
        <f t="shared" si="134"/>
        <v>6_1982</v>
      </c>
    </row>
    <row r="1641" spans="1:16">
      <c r="A1641" s="35">
        <v>30129</v>
      </c>
      <c r="H1641" s="44"/>
      <c r="I1641" s="44"/>
      <c r="J1641" s="37"/>
      <c r="K1641" s="37"/>
      <c r="L1641">
        <f t="shared" si="130"/>
        <v>6</v>
      </c>
      <c r="M1641">
        <f t="shared" si="131"/>
        <v>1982</v>
      </c>
      <c r="N1641" t="str">
        <f t="shared" si="132"/>
        <v/>
      </c>
      <c r="O1641" t="str">
        <f t="shared" si="133"/>
        <v/>
      </c>
      <c r="P1641" t="str">
        <f t="shared" si="134"/>
        <v>6_1982</v>
      </c>
    </row>
    <row r="1642" spans="1:16">
      <c r="A1642" s="35">
        <v>30130</v>
      </c>
      <c r="H1642" s="43">
        <v>674.29</v>
      </c>
      <c r="I1642" s="43">
        <v>677.66</v>
      </c>
      <c r="J1642" s="37"/>
      <c r="K1642" s="37"/>
      <c r="L1642">
        <f t="shared" si="130"/>
        <v>6</v>
      </c>
      <c r="M1642">
        <f t="shared" si="131"/>
        <v>1982</v>
      </c>
      <c r="N1642">
        <f t="shared" si="132"/>
        <v>675.97499999999991</v>
      </c>
      <c r="O1642" t="str">
        <f t="shared" si="133"/>
        <v/>
      </c>
      <c r="P1642" t="str">
        <f t="shared" si="134"/>
        <v>6_1982</v>
      </c>
    </row>
    <row r="1643" spans="1:16">
      <c r="A1643" s="35">
        <v>30131</v>
      </c>
      <c r="H1643" s="44"/>
      <c r="I1643" s="44"/>
      <c r="J1643" s="37"/>
      <c r="K1643" s="37"/>
      <c r="L1643">
        <f t="shared" si="130"/>
        <v>6</v>
      </c>
      <c r="M1643">
        <f t="shared" si="131"/>
        <v>1982</v>
      </c>
      <c r="N1643" t="str">
        <f t="shared" si="132"/>
        <v/>
      </c>
      <c r="O1643" t="str">
        <f t="shared" si="133"/>
        <v/>
      </c>
      <c r="P1643" t="str">
        <f t="shared" si="134"/>
        <v>6_1982</v>
      </c>
    </row>
    <row r="1644" spans="1:16">
      <c r="A1644" s="35">
        <v>30132</v>
      </c>
      <c r="H1644" s="44"/>
      <c r="I1644" s="44"/>
      <c r="J1644" s="37"/>
      <c r="K1644" s="37"/>
      <c r="L1644">
        <f t="shared" si="130"/>
        <v>6</v>
      </c>
      <c r="M1644">
        <f t="shared" si="131"/>
        <v>1982</v>
      </c>
      <c r="N1644" t="str">
        <f t="shared" si="132"/>
        <v/>
      </c>
      <c r="O1644" t="str">
        <f t="shared" si="133"/>
        <v/>
      </c>
      <c r="P1644" t="str">
        <f t="shared" si="134"/>
        <v>6_1982</v>
      </c>
    </row>
    <row r="1645" spans="1:16">
      <c r="A1645" s="35">
        <v>30133</v>
      </c>
      <c r="H1645" s="43">
        <v>676.89</v>
      </c>
      <c r="I1645" s="43">
        <v>680.27</v>
      </c>
      <c r="J1645" s="37"/>
      <c r="K1645" s="37"/>
      <c r="L1645">
        <f t="shared" si="130"/>
        <v>7</v>
      </c>
      <c r="M1645">
        <f t="shared" si="131"/>
        <v>1982</v>
      </c>
      <c r="N1645">
        <f t="shared" si="132"/>
        <v>678.57999999999993</v>
      </c>
      <c r="O1645" t="str">
        <f t="shared" si="133"/>
        <v/>
      </c>
      <c r="P1645" t="str">
        <f t="shared" si="134"/>
        <v>7_1982</v>
      </c>
    </row>
    <row r="1646" spans="1:16">
      <c r="A1646" s="35">
        <v>30134</v>
      </c>
      <c r="H1646" s="43">
        <v>678.16</v>
      </c>
      <c r="I1646" s="43">
        <v>681.55</v>
      </c>
      <c r="J1646" s="37"/>
      <c r="K1646" s="37"/>
      <c r="L1646">
        <f t="shared" si="130"/>
        <v>7</v>
      </c>
      <c r="M1646">
        <f t="shared" si="131"/>
        <v>1982</v>
      </c>
      <c r="N1646">
        <f t="shared" si="132"/>
        <v>679.85500000000002</v>
      </c>
      <c r="O1646" t="str">
        <f t="shared" si="133"/>
        <v/>
      </c>
      <c r="P1646" t="str">
        <f t="shared" si="134"/>
        <v>7_1982</v>
      </c>
    </row>
    <row r="1647" spans="1:16">
      <c r="A1647" s="35">
        <v>30135</v>
      </c>
      <c r="H1647" s="44"/>
      <c r="I1647" s="44"/>
      <c r="J1647" s="37"/>
      <c r="K1647" s="37"/>
      <c r="L1647">
        <f t="shared" si="130"/>
        <v>7</v>
      </c>
      <c r="M1647">
        <f t="shared" si="131"/>
        <v>1982</v>
      </c>
      <c r="N1647" t="str">
        <f t="shared" si="132"/>
        <v/>
      </c>
      <c r="O1647" t="str">
        <f t="shared" si="133"/>
        <v/>
      </c>
      <c r="P1647" t="str">
        <f t="shared" si="134"/>
        <v>7_1982</v>
      </c>
    </row>
    <row r="1648" spans="1:16">
      <c r="A1648" s="35">
        <v>30136</v>
      </c>
      <c r="H1648" s="44"/>
      <c r="I1648" s="44"/>
      <c r="J1648" s="37"/>
      <c r="K1648" s="37"/>
      <c r="L1648">
        <f t="shared" si="130"/>
        <v>7</v>
      </c>
      <c r="M1648">
        <f t="shared" si="131"/>
        <v>1982</v>
      </c>
      <c r="N1648" t="str">
        <f t="shared" si="132"/>
        <v/>
      </c>
      <c r="O1648" t="str">
        <f t="shared" si="133"/>
        <v/>
      </c>
      <c r="P1648" t="str">
        <f t="shared" si="134"/>
        <v>7_1982</v>
      </c>
    </row>
    <row r="1649" spans="1:16">
      <c r="A1649" s="35">
        <v>30137</v>
      </c>
      <c r="H1649" s="43">
        <v>681.37</v>
      </c>
      <c r="I1649" s="43">
        <v>684.78</v>
      </c>
      <c r="J1649" s="37"/>
      <c r="K1649" s="37"/>
      <c r="L1649">
        <f t="shared" si="130"/>
        <v>7</v>
      </c>
      <c r="M1649">
        <f t="shared" si="131"/>
        <v>1982</v>
      </c>
      <c r="N1649">
        <f t="shared" si="132"/>
        <v>683.07500000000005</v>
      </c>
      <c r="O1649" t="str">
        <f t="shared" si="133"/>
        <v/>
      </c>
      <c r="P1649" t="str">
        <f t="shared" si="134"/>
        <v>7_1982</v>
      </c>
    </row>
    <row r="1650" spans="1:16">
      <c r="A1650" s="35">
        <v>30138</v>
      </c>
      <c r="H1650" s="43">
        <v>682.69</v>
      </c>
      <c r="I1650" s="43">
        <v>686.1</v>
      </c>
      <c r="J1650" s="37"/>
      <c r="K1650" s="37"/>
      <c r="L1650">
        <f t="shared" si="130"/>
        <v>7</v>
      </c>
      <c r="M1650">
        <f t="shared" si="131"/>
        <v>1982</v>
      </c>
      <c r="N1650">
        <f t="shared" si="132"/>
        <v>684.39499999999998</v>
      </c>
      <c r="O1650" t="str">
        <f t="shared" si="133"/>
        <v/>
      </c>
      <c r="P1650" t="str">
        <f t="shared" si="134"/>
        <v>7_1982</v>
      </c>
    </row>
    <row r="1651" spans="1:16">
      <c r="A1651" s="35">
        <v>30139</v>
      </c>
      <c r="H1651" s="43">
        <v>684.01</v>
      </c>
      <c r="I1651" s="43">
        <v>687.43</v>
      </c>
      <c r="J1651" s="37"/>
      <c r="K1651" s="37"/>
      <c r="L1651">
        <f t="shared" si="130"/>
        <v>7</v>
      </c>
      <c r="M1651">
        <f t="shared" si="131"/>
        <v>1982</v>
      </c>
      <c r="N1651">
        <f t="shared" si="132"/>
        <v>685.72</v>
      </c>
      <c r="O1651" t="str">
        <f t="shared" si="133"/>
        <v/>
      </c>
      <c r="P1651" t="str">
        <f t="shared" si="134"/>
        <v>7_1982</v>
      </c>
    </row>
    <row r="1652" spans="1:16">
      <c r="A1652" s="35">
        <v>30140</v>
      </c>
      <c r="H1652" s="43">
        <v>685.32</v>
      </c>
      <c r="I1652" s="43">
        <v>688.75</v>
      </c>
      <c r="J1652" s="37"/>
      <c r="K1652" s="37"/>
      <c r="L1652">
        <f t="shared" si="130"/>
        <v>7</v>
      </c>
      <c r="M1652">
        <f t="shared" si="131"/>
        <v>1982</v>
      </c>
      <c r="N1652">
        <f t="shared" si="132"/>
        <v>687.03500000000008</v>
      </c>
      <c r="O1652" t="str">
        <f t="shared" si="133"/>
        <v/>
      </c>
      <c r="P1652" t="str">
        <f t="shared" si="134"/>
        <v>7_1982</v>
      </c>
    </row>
    <row r="1653" spans="1:16">
      <c r="A1653" s="35">
        <v>30141</v>
      </c>
      <c r="H1653" s="43">
        <v>686.62</v>
      </c>
      <c r="I1653" s="43">
        <v>690.05</v>
      </c>
      <c r="J1653" s="37"/>
      <c r="K1653" s="37"/>
      <c r="L1653">
        <f t="shared" si="130"/>
        <v>7</v>
      </c>
      <c r="M1653">
        <f t="shared" si="131"/>
        <v>1982</v>
      </c>
      <c r="N1653">
        <f t="shared" si="132"/>
        <v>688.33500000000004</v>
      </c>
      <c r="O1653" t="str">
        <f t="shared" si="133"/>
        <v/>
      </c>
      <c r="P1653" t="str">
        <f t="shared" si="134"/>
        <v>7_1982</v>
      </c>
    </row>
    <row r="1654" spans="1:16">
      <c r="A1654" s="35">
        <v>30142</v>
      </c>
      <c r="H1654" s="44"/>
      <c r="I1654" s="44"/>
      <c r="J1654" s="37"/>
      <c r="K1654" s="37"/>
      <c r="L1654">
        <f t="shared" si="130"/>
        <v>7</v>
      </c>
      <c r="M1654">
        <f t="shared" si="131"/>
        <v>1982</v>
      </c>
      <c r="N1654" t="str">
        <f t="shared" si="132"/>
        <v/>
      </c>
      <c r="O1654" t="str">
        <f t="shared" si="133"/>
        <v/>
      </c>
      <c r="P1654" t="str">
        <f t="shared" si="134"/>
        <v>7_1982</v>
      </c>
    </row>
    <row r="1655" spans="1:16">
      <c r="A1655" s="35">
        <v>30143</v>
      </c>
      <c r="H1655" s="44"/>
      <c r="I1655" s="44"/>
      <c r="J1655" s="37"/>
      <c r="K1655" s="37"/>
      <c r="L1655">
        <f t="shared" si="130"/>
        <v>7</v>
      </c>
      <c r="M1655">
        <f t="shared" si="131"/>
        <v>1982</v>
      </c>
      <c r="N1655" t="str">
        <f t="shared" si="132"/>
        <v/>
      </c>
      <c r="O1655" t="str">
        <f t="shared" si="133"/>
        <v/>
      </c>
      <c r="P1655" t="str">
        <f t="shared" si="134"/>
        <v>7_1982</v>
      </c>
    </row>
    <row r="1656" spans="1:16">
      <c r="A1656" s="35">
        <v>30144</v>
      </c>
      <c r="H1656" s="43">
        <v>690.38</v>
      </c>
      <c r="I1656" s="43">
        <v>693.83</v>
      </c>
      <c r="J1656" s="37"/>
      <c r="K1656" s="37"/>
      <c r="L1656">
        <f t="shared" si="130"/>
        <v>7</v>
      </c>
      <c r="M1656">
        <f t="shared" si="131"/>
        <v>1982</v>
      </c>
      <c r="N1656">
        <f t="shared" si="132"/>
        <v>692.10500000000002</v>
      </c>
      <c r="O1656" t="str">
        <f t="shared" si="133"/>
        <v/>
      </c>
      <c r="P1656" t="str">
        <f t="shared" si="134"/>
        <v>7_1982</v>
      </c>
    </row>
    <row r="1657" spans="1:16">
      <c r="A1657" s="35">
        <v>30145</v>
      </c>
      <c r="H1657" s="43">
        <v>691.78</v>
      </c>
      <c r="I1657" s="43">
        <v>695.24</v>
      </c>
      <c r="J1657" s="37"/>
      <c r="K1657" s="37"/>
      <c r="L1657">
        <f t="shared" si="130"/>
        <v>7</v>
      </c>
      <c r="M1657">
        <f t="shared" si="131"/>
        <v>1982</v>
      </c>
      <c r="N1657">
        <f t="shared" si="132"/>
        <v>693.51</v>
      </c>
      <c r="O1657" t="str">
        <f t="shared" si="133"/>
        <v/>
      </c>
      <c r="P1657" t="str">
        <f t="shared" si="134"/>
        <v>7_1982</v>
      </c>
    </row>
    <row r="1658" spans="1:16">
      <c r="A1658" s="35">
        <v>30146</v>
      </c>
      <c r="H1658" s="43">
        <v>693.18</v>
      </c>
      <c r="I1658" s="43">
        <v>696.65</v>
      </c>
      <c r="J1658" s="37"/>
      <c r="K1658" s="37"/>
      <c r="L1658">
        <f t="shared" si="130"/>
        <v>7</v>
      </c>
      <c r="M1658">
        <f t="shared" si="131"/>
        <v>1982</v>
      </c>
      <c r="N1658">
        <f t="shared" si="132"/>
        <v>694.91499999999996</v>
      </c>
      <c r="O1658" t="str">
        <f t="shared" si="133"/>
        <v/>
      </c>
      <c r="P1658" t="str">
        <f t="shared" si="134"/>
        <v>7_1982</v>
      </c>
    </row>
    <row r="1659" spans="1:16">
      <c r="A1659" s="35">
        <v>30147</v>
      </c>
      <c r="H1659" s="43">
        <v>694.59</v>
      </c>
      <c r="I1659" s="43">
        <v>698.06</v>
      </c>
      <c r="J1659" s="37"/>
      <c r="K1659" s="37"/>
      <c r="L1659">
        <f t="shared" si="130"/>
        <v>7</v>
      </c>
      <c r="M1659">
        <f t="shared" si="131"/>
        <v>1982</v>
      </c>
      <c r="N1659">
        <f t="shared" si="132"/>
        <v>696.32500000000005</v>
      </c>
      <c r="O1659" t="str">
        <f t="shared" si="133"/>
        <v/>
      </c>
      <c r="P1659" t="str">
        <f t="shared" si="134"/>
        <v>7_1982</v>
      </c>
    </row>
    <row r="1660" spans="1:16">
      <c r="A1660" s="35">
        <v>30148</v>
      </c>
      <c r="H1660" s="43">
        <v>696</v>
      </c>
      <c r="I1660" s="43">
        <v>699.48</v>
      </c>
      <c r="J1660" s="37"/>
      <c r="K1660" s="37"/>
      <c r="L1660">
        <f t="shared" si="130"/>
        <v>7</v>
      </c>
      <c r="M1660">
        <f t="shared" si="131"/>
        <v>1982</v>
      </c>
      <c r="N1660">
        <f t="shared" si="132"/>
        <v>697.74</v>
      </c>
      <c r="O1660" t="str">
        <f t="shared" si="133"/>
        <v/>
      </c>
      <c r="P1660" t="str">
        <f t="shared" si="134"/>
        <v>7_1982</v>
      </c>
    </row>
    <row r="1661" spans="1:16">
      <c r="A1661" s="35">
        <v>30149</v>
      </c>
      <c r="H1661" s="44"/>
      <c r="I1661" s="44"/>
      <c r="J1661" s="37"/>
      <c r="K1661" s="37"/>
      <c r="L1661">
        <f t="shared" si="130"/>
        <v>7</v>
      </c>
      <c r="M1661">
        <f t="shared" si="131"/>
        <v>1982</v>
      </c>
      <c r="N1661" t="str">
        <f t="shared" si="132"/>
        <v/>
      </c>
      <c r="O1661" t="str">
        <f t="shared" si="133"/>
        <v/>
      </c>
      <c r="P1661" t="str">
        <f t="shared" si="134"/>
        <v>7_1982</v>
      </c>
    </row>
    <row r="1662" spans="1:16">
      <c r="A1662" s="35">
        <v>30150</v>
      </c>
      <c r="H1662" s="44"/>
      <c r="I1662" s="44"/>
      <c r="J1662" s="37"/>
      <c r="K1662" s="37"/>
      <c r="L1662">
        <f t="shared" si="130"/>
        <v>7</v>
      </c>
      <c r="M1662">
        <f t="shared" si="131"/>
        <v>1982</v>
      </c>
      <c r="N1662" t="str">
        <f t="shared" si="132"/>
        <v/>
      </c>
      <c r="O1662" t="str">
        <f t="shared" si="133"/>
        <v/>
      </c>
      <c r="P1662" t="str">
        <f t="shared" si="134"/>
        <v>7_1982</v>
      </c>
    </row>
    <row r="1663" spans="1:16">
      <c r="A1663" s="35">
        <v>30151</v>
      </c>
      <c r="H1663" s="43">
        <v>696.77</v>
      </c>
      <c r="I1663" s="43">
        <v>703.27</v>
      </c>
      <c r="J1663" s="37"/>
      <c r="K1663" s="37"/>
      <c r="L1663">
        <f t="shared" si="130"/>
        <v>7</v>
      </c>
      <c r="M1663">
        <f t="shared" si="131"/>
        <v>1982</v>
      </c>
      <c r="N1663">
        <f t="shared" si="132"/>
        <v>700.02</v>
      </c>
      <c r="O1663" t="str">
        <f t="shared" si="133"/>
        <v/>
      </c>
      <c r="P1663" t="str">
        <f t="shared" si="134"/>
        <v>7_1982</v>
      </c>
    </row>
    <row r="1664" spans="1:16">
      <c r="A1664" s="35">
        <v>30152</v>
      </c>
      <c r="H1664" s="43">
        <v>701.12</v>
      </c>
      <c r="I1664" s="43">
        <v>704.63</v>
      </c>
      <c r="J1664" s="37"/>
      <c r="K1664" s="37"/>
      <c r="L1664">
        <f t="shared" si="130"/>
        <v>7</v>
      </c>
      <c r="M1664">
        <f t="shared" si="131"/>
        <v>1982</v>
      </c>
      <c r="N1664">
        <f t="shared" si="132"/>
        <v>702.875</v>
      </c>
      <c r="O1664" t="str">
        <f t="shared" si="133"/>
        <v/>
      </c>
      <c r="P1664" t="str">
        <f t="shared" si="134"/>
        <v>7_1982</v>
      </c>
    </row>
    <row r="1665" spans="1:16">
      <c r="A1665" s="35">
        <v>30153</v>
      </c>
      <c r="H1665" s="43">
        <v>702.47</v>
      </c>
      <c r="I1665" s="43">
        <v>705.98</v>
      </c>
      <c r="J1665" s="37"/>
      <c r="K1665" s="37"/>
      <c r="L1665">
        <f t="shared" si="130"/>
        <v>7</v>
      </c>
      <c r="M1665">
        <f t="shared" si="131"/>
        <v>1982</v>
      </c>
      <c r="N1665">
        <f t="shared" si="132"/>
        <v>704.22500000000002</v>
      </c>
      <c r="O1665" t="str">
        <f t="shared" si="133"/>
        <v/>
      </c>
      <c r="P1665" t="str">
        <f t="shared" si="134"/>
        <v>7_1982</v>
      </c>
    </row>
    <row r="1666" spans="1:16">
      <c r="A1666" s="35">
        <v>30154</v>
      </c>
      <c r="H1666" s="43">
        <v>703.82</v>
      </c>
      <c r="I1666" s="43">
        <v>707.34</v>
      </c>
      <c r="J1666" s="37"/>
      <c r="K1666" s="37"/>
      <c r="L1666">
        <f t="shared" si="130"/>
        <v>7</v>
      </c>
      <c r="M1666">
        <f t="shared" si="131"/>
        <v>1982</v>
      </c>
      <c r="N1666">
        <f t="shared" si="132"/>
        <v>705.58</v>
      </c>
      <c r="O1666" t="str">
        <f t="shared" si="133"/>
        <v/>
      </c>
      <c r="P1666" t="str">
        <f t="shared" si="134"/>
        <v>7_1982</v>
      </c>
    </row>
    <row r="1667" spans="1:16">
      <c r="A1667" s="35">
        <v>30155</v>
      </c>
      <c r="H1667" s="43">
        <v>705.17</v>
      </c>
      <c r="I1667" s="43">
        <v>708.7</v>
      </c>
      <c r="J1667" s="37"/>
      <c r="K1667" s="37"/>
      <c r="L1667">
        <f t="shared" si="130"/>
        <v>7</v>
      </c>
      <c r="M1667">
        <f t="shared" si="131"/>
        <v>1982</v>
      </c>
      <c r="N1667">
        <f t="shared" si="132"/>
        <v>706.93499999999995</v>
      </c>
      <c r="O1667" t="str">
        <f t="shared" si="133"/>
        <v/>
      </c>
      <c r="P1667" t="str">
        <f t="shared" si="134"/>
        <v>7_1982</v>
      </c>
    </row>
    <row r="1668" spans="1:16">
      <c r="A1668" s="35">
        <v>30156</v>
      </c>
      <c r="H1668" s="44"/>
      <c r="I1668" s="44"/>
      <c r="J1668" s="37"/>
      <c r="K1668" s="37"/>
      <c r="L1668">
        <f t="shared" ref="L1668:L1731" si="135">+MONTH(A1668)</f>
        <v>7</v>
      </c>
      <c r="M1668">
        <f t="shared" ref="M1668:M1731" si="136">+YEAR(A1668)</f>
        <v>1982</v>
      </c>
      <c r="N1668" t="str">
        <f t="shared" ref="N1668:N1731" si="137">+IF(H1668="","",AVERAGE(H1668:I1668))</f>
        <v/>
      </c>
      <c r="O1668" t="str">
        <f t="shared" ref="O1668:O1731" si="138">+IF(J1668="","",AVERAGE(J1668:K1668))</f>
        <v/>
      </c>
      <c r="P1668" t="str">
        <f t="shared" ref="P1668:P1731" si="139">+L1668&amp;"_"&amp;M1668</f>
        <v>7_1982</v>
      </c>
    </row>
    <row r="1669" spans="1:16">
      <c r="A1669" s="35">
        <v>30157</v>
      </c>
      <c r="H1669" s="44"/>
      <c r="I1669" s="44"/>
      <c r="J1669" s="37"/>
      <c r="K1669" s="37"/>
      <c r="L1669">
        <f t="shared" si="135"/>
        <v>7</v>
      </c>
      <c r="M1669">
        <f t="shared" si="136"/>
        <v>1982</v>
      </c>
      <c r="N1669" t="str">
        <f t="shared" si="137"/>
        <v/>
      </c>
      <c r="O1669" t="str">
        <f t="shared" si="138"/>
        <v/>
      </c>
      <c r="P1669" t="str">
        <f t="shared" si="139"/>
        <v>7_1982</v>
      </c>
    </row>
    <row r="1670" spans="1:16">
      <c r="A1670" s="35">
        <v>30158</v>
      </c>
      <c r="H1670" s="43">
        <v>708.92</v>
      </c>
      <c r="I1670" s="43">
        <v>712.46</v>
      </c>
      <c r="J1670" s="37"/>
      <c r="K1670" s="37"/>
      <c r="L1670">
        <f t="shared" si="135"/>
        <v>7</v>
      </c>
      <c r="M1670">
        <f t="shared" si="136"/>
        <v>1982</v>
      </c>
      <c r="N1670">
        <f t="shared" si="137"/>
        <v>710.69</v>
      </c>
      <c r="O1670" t="str">
        <f t="shared" si="138"/>
        <v/>
      </c>
      <c r="P1670" t="str">
        <f t="shared" si="139"/>
        <v>7_1982</v>
      </c>
    </row>
    <row r="1671" spans="1:16">
      <c r="A1671" s="35">
        <v>30159</v>
      </c>
      <c r="H1671" s="43">
        <v>710.22</v>
      </c>
      <c r="I1671" s="43">
        <v>713.77</v>
      </c>
      <c r="J1671" s="37"/>
      <c r="K1671" s="37"/>
      <c r="L1671">
        <f t="shared" si="135"/>
        <v>7</v>
      </c>
      <c r="M1671">
        <f t="shared" si="136"/>
        <v>1982</v>
      </c>
      <c r="N1671">
        <f t="shared" si="137"/>
        <v>711.995</v>
      </c>
      <c r="O1671" t="str">
        <f t="shared" si="138"/>
        <v/>
      </c>
      <c r="P1671" t="str">
        <f t="shared" si="139"/>
        <v>7_1982</v>
      </c>
    </row>
    <row r="1672" spans="1:16">
      <c r="A1672" s="35">
        <v>30160</v>
      </c>
      <c r="H1672" s="44"/>
      <c r="I1672" s="44"/>
      <c r="J1672" s="37"/>
      <c r="K1672" s="37"/>
      <c r="L1672">
        <f t="shared" si="135"/>
        <v>7</v>
      </c>
      <c r="M1672">
        <f t="shared" si="136"/>
        <v>1982</v>
      </c>
      <c r="N1672" t="str">
        <f t="shared" si="137"/>
        <v/>
      </c>
      <c r="O1672" t="str">
        <f t="shared" si="138"/>
        <v/>
      </c>
      <c r="P1672" t="str">
        <f t="shared" si="139"/>
        <v>7_1982</v>
      </c>
    </row>
    <row r="1673" spans="1:16">
      <c r="A1673" s="35">
        <v>30161</v>
      </c>
      <c r="H1673" s="44"/>
      <c r="I1673" s="44"/>
      <c r="J1673" s="37"/>
      <c r="K1673" s="37"/>
      <c r="L1673">
        <f t="shared" si="135"/>
        <v>7</v>
      </c>
      <c r="M1673">
        <f t="shared" si="136"/>
        <v>1982</v>
      </c>
      <c r="N1673" t="str">
        <f t="shared" si="137"/>
        <v/>
      </c>
      <c r="O1673" t="str">
        <f t="shared" si="138"/>
        <v/>
      </c>
      <c r="P1673" t="str">
        <f t="shared" si="139"/>
        <v>7_1982</v>
      </c>
    </row>
    <row r="1674" spans="1:16">
      <c r="A1674" s="35">
        <v>30162</v>
      </c>
      <c r="H1674" s="43">
        <v>713.96</v>
      </c>
      <c r="I1674" s="43">
        <v>717.53</v>
      </c>
      <c r="J1674" s="37"/>
      <c r="K1674" s="37"/>
      <c r="L1674">
        <f t="shared" si="135"/>
        <v>7</v>
      </c>
      <c r="M1674">
        <f t="shared" si="136"/>
        <v>1982</v>
      </c>
      <c r="N1674">
        <f t="shared" si="137"/>
        <v>715.745</v>
      </c>
      <c r="O1674" t="str">
        <f t="shared" si="138"/>
        <v/>
      </c>
      <c r="P1674" t="str">
        <f t="shared" si="139"/>
        <v>7_1982</v>
      </c>
    </row>
    <row r="1675" spans="1:16">
      <c r="A1675" s="35">
        <v>30163</v>
      </c>
      <c r="H1675" s="44"/>
      <c r="I1675" s="44"/>
      <c r="J1675" s="37"/>
      <c r="K1675" s="37"/>
      <c r="L1675">
        <f t="shared" si="135"/>
        <v>7</v>
      </c>
      <c r="M1675">
        <f t="shared" si="136"/>
        <v>1982</v>
      </c>
      <c r="N1675" t="str">
        <f t="shared" si="137"/>
        <v/>
      </c>
      <c r="O1675" t="str">
        <f t="shared" si="138"/>
        <v/>
      </c>
      <c r="P1675" t="str">
        <f t="shared" si="139"/>
        <v>7_1982</v>
      </c>
    </row>
    <row r="1676" spans="1:16">
      <c r="A1676" s="35">
        <v>30164</v>
      </c>
      <c r="H1676" s="44"/>
      <c r="I1676" s="44"/>
      <c r="J1676" s="37"/>
      <c r="K1676" s="37"/>
      <c r="L1676">
        <f t="shared" si="135"/>
        <v>8</v>
      </c>
      <c r="M1676">
        <f t="shared" si="136"/>
        <v>1982</v>
      </c>
      <c r="N1676" t="str">
        <f t="shared" si="137"/>
        <v/>
      </c>
      <c r="O1676" t="str">
        <f t="shared" si="138"/>
        <v/>
      </c>
      <c r="P1676" t="str">
        <f t="shared" si="139"/>
        <v>8_1982</v>
      </c>
    </row>
    <row r="1677" spans="1:16">
      <c r="A1677" s="35">
        <v>30165</v>
      </c>
      <c r="H1677" s="43">
        <v>715.46</v>
      </c>
      <c r="I1677" s="43">
        <v>719.04</v>
      </c>
      <c r="J1677" s="37"/>
      <c r="K1677" s="37"/>
      <c r="L1677">
        <f t="shared" si="135"/>
        <v>8</v>
      </c>
      <c r="M1677">
        <f t="shared" si="136"/>
        <v>1982</v>
      </c>
      <c r="N1677">
        <f t="shared" si="137"/>
        <v>717.25</v>
      </c>
      <c r="O1677" t="str">
        <f t="shared" si="138"/>
        <v/>
      </c>
      <c r="P1677" t="str">
        <f t="shared" si="139"/>
        <v>8_1982</v>
      </c>
    </row>
    <row r="1678" spans="1:16">
      <c r="A1678" s="35">
        <v>30166</v>
      </c>
      <c r="H1678" s="43">
        <v>716.94</v>
      </c>
      <c r="I1678" s="43">
        <v>720.52</v>
      </c>
      <c r="J1678" s="37"/>
      <c r="K1678" s="37"/>
      <c r="L1678">
        <f t="shared" si="135"/>
        <v>8</v>
      </c>
      <c r="M1678">
        <f t="shared" si="136"/>
        <v>1982</v>
      </c>
      <c r="N1678">
        <f t="shared" si="137"/>
        <v>718.73</v>
      </c>
      <c r="O1678" t="str">
        <f t="shared" si="138"/>
        <v/>
      </c>
      <c r="P1678" t="str">
        <f t="shared" si="139"/>
        <v>8_1982</v>
      </c>
    </row>
    <row r="1679" spans="1:16">
      <c r="A1679" s="35">
        <v>30167</v>
      </c>
      <c r="H1679" s="43">
        <v>718.39</v>
      </c>
      <c r="I1679" s="43">
        <v>721.98</v>
      </c>
      <c r="J1679" s="37"/>
      <c r="K1679" s="37"/>
      <c r="L1679">
        <f t="shared" si="135"/>
        <v>8</v>
      </c>
      <c r="M1679">
        <f t="shared" si="136"/>
        <v>1982</v>
      </c>
      <c r="N1679">
        <f t="shared" si="137"/>
        <v>720.18499999999995</v>
      </c>
      <c r="O1679" t="str">
        <f t="shared" si="138"/>
        <v/>
      </c>
      <c r="P1679" t="str">
        <f t="shared" si="139"/>
        <v>8_1982</v>
      </c>
    </row>
    <row r="1680" spans="1:16">
      <c r="A1680" s="35">
        <v>30168</v>
      </c>
      <c r="H1680" s="43">
        <v>719.84</v>
      </c>
      <c r="I1680" s="43">
        <v>723.44</v>
      </c>
      <c r="J1680" s="37"/>
      <c r="K1680" s="37"/>
      <c r="L1680">
        <f t="shared" si="135"/>
        <v>8</v>
      </c>
      <c r="M1680">
        <f t="shared" si="136"/>
        <v>1982</v>
      </c>
      <c r="N1680">
        <f t="shared" si="137"/>
        <v>721.6400000000001</v>
      </c>
      <c r="O1680" t="str">
        <f t="shared" si="138"/>
        <v/>
      </c>
      <c r="P1680" t="str">
        <f t="shared" si="139"/>
        <v>8_1982</v>
      </c>
    </row>
    <row r="1681" spans="1:16">
      <c r="A1681" s="35">
        <v>30169</v>
      </c>
      <c r="H1681" s="43">
        <v>721.28</v>
      </c>
      <c r="I1681" s="43">
        <v>724.89</v>
      </c>
      <c r="J1681" s="37"/>
      <c r="K1681" s="37"/>
      <c r="L1681">
        <f t="shared" si="135"/>
        <v>8</v>
      </c>
      <c r="M1681">
        <f t="shared" si="136"/>
        <v>1982</v>
      </c>
      <c r="N1681">
        <f t="shared" si="137"/>
        <v>723.08500000000004</v>
      </c>
      <c r="O1681" t="str">
        <f t="shared" si="138"/>
        <v/>
      </c>
      <c r="P1681" t="str">
        <f t="shared" si="139"/>
        <v>8_1982</v>
      </c>
    </row>
    <row r="1682" spans="1:16">
      <c r="A1682" s="35">
        <v>30170</v>
      </c>
      <c r="H1682" s="44"/>
      <c r="I1682" s="44"/>
      <c r="J1682" s="37"/>
      <c r="K1682" s="37"/>
      <c r="L1682">
        <f t="shared" si="135"/>
        <v>8</v>
      </c>
      <c r="M1682">
        <f t="shared" si="136"/>
        <v>1982</v>
      </c>
      <c r="N1682" t="str">
        <f t="shared" si="137"/>
        <v/>
      </c>
      <c r="O1682" t="str">
        <f t="shared" si="138"/>
        <v/>
      </c>
      <c r="P1682" t="str">
        <f t="shared" si="139"/>
        <v>8_1982</v>
      </c>
    </row>
    <row r="1683" spans="1:16">
      <c r="A1683" s="35">
        <v>30171</v>
      </c>
      <c r="H1683" s="44"/>
      <c r="I1683" s="44"/>
      <c r="J1683" s="37"/>
      <c r="K1683" s="37"/>
      <c r="L1683">
        <f t="shared" si="135"/>
        <v>8</v>
      </c>
      <c r="M1683">
        <f t="shared" si="136"/>
        <v>1982</v>
      </c>
      <c r="N1683" t="str">
        <f t="shared" si="137"/>
        <v/>
      </c>
      <c r="O1683" t="str">
        <f t="shared" si="138"/>
        <v/>
      </c>
      <c r="P1683" t="str">
        <f t="shared" si="139"/>
        <v>8_1982</v>
      </c>
    </row>
    <row r="1684" spans="1:16">
      <c r="A1684" s="35">
        <v>30172</v>
      </c>
      <c r="H1684" s="43">
        <v>724.6</v>
      </c>
      <c r="I1684" s="43">
        <v>728.22</v>
      </c>
      <c r="J1684" s="37"/>
      <c r="K1684" s="37"/>
      <c r="L1684">
        <f t="shared" si="135"/>
        <v>8</v>
      </c>
      <c r="M1684">
        <f t="shared" si="136"/>
        <v>1982</v>
      </c>
      <c r="N1684">
        <f t="shared" si="137"/>
        <v>726.41000000000008</v>
      </c>
      <c r="O1684" t="str">
        <f t="shared" si="138"/>
        <v/>
      </c>
      <c r="P1684" t="str">
        <f t="shared" si="139"/>
        <v>8_1982</v>
      </c>
    </row>
    <row r="1685" spans="1:16">
      <c r="A1685" s="35">
        <v>30173</v>
      </c>
      <c r="H1685" s="43">
        <v>726.03</v>
      </c>
      <c r="I1685" s="43">
        <v>729.66</v>
      </c>
      <c r="J1685" s="37"/>
      <c r="K1685" s="37"/>
      <c r="L1685">
        <f t="shared" si="135"/>
        <v>8</v>
      </c>
      <c r="M1685">
        <f t="shared" si="136"/>
        <v>1982</v>
      </c>
      <c r="N1685">
        <f t="shared" si="137"/>
        <v>727.84500000000003</v>
      </c>
      <c r="O1685" t="str">
        <f t="shared" si="138"/>
        <v/>
      </c>
      <c r="P1685" t="str">
        <f t="shared" si="139"/>
        <v>8_1982</v>
      </c>
    </row>
    <row r="1686" spans="1:16">
      <c r="A1686" s="35">
        <v>30174</v>
      </c>
      <c r="H1686" s="43">
        <v>727.47</v>
      </c>
      <c r="I1686" s="43">
        <v>731.11</v>
      </c>
      <c r="J1686" s="37"/>
      <c r="K1686" s="37"/>
      <c r="L1686">
        <f t="shared" si="135"/>
        <v>8</v>
      </c>
      <c r="M1686">
        <f t="shared" si="136"/>
        <v>1982</v>
      </c>
      <c r="N1686">
        <f t="shared" si="137"/>
        <v>729.29</v>
      </c>
      <c r="O1686" t="str">
        <f t="shared" si="138"/>
        <v/>
      </c>
      <c r="P1686" t="str">
        <f t="shared" si="139"/>
        <v>8_1982</v>
      </c>
    </row>
    <row r="1687" spans="1:16">
      <c r="A1687" s="35">
        <v>30175</v>
      </c>
      <c r="H1687" s="43">
        <v>728.92</v>
      </c>
      <c r="I1687" s="43">
        <v>732.56</v>
      </c>
      <c r="J1687" s="37"/>
      <c r="K1687" s="37"/>
      <c r="L1687">
        <f t="shared" si="135"/>
        <v>8</v>
      </c>
      <c r="M1687">
        <f t="shared" si="136"/>
        <v>1982</v>
      </c>
      <c r="N1687">
        <f t="shared" si="137"/>
        <v>730.74</v>
      </c>
      <c r="O1687" t="str">
        <f t="shared" si="138"/>
        <v/>
      </c>
      <c r="P1687" t="str">
        <f t="shared" si="139"/>
        <v>8_1982</v>
      </c>
    </row>
    <row r="1688" spans="1:16">
      <c r="A1688" s="35">
        <v>30176</v>
      </c>
      <c r="H1688" s="43">
        <v>730.36</v>
      </c>
      <c r="I1688" s="43">
        <v>734.01</v>
      </c>
      <c r="J1688" s="37"/>
      <c r="K1688" s="37"/>
      <c r="L1688">
        <f t="shared" si="135"/>
        <v>8</v>
      </c>
      <c r="M1688">
        <f t="shared" si="136"/>
        <v>1982</v>
      </c>
      <c r="N1688">
        <f t="shared" si="137"/>
        <v>732.18499999999995</v>
      </c>
      <c r="O1688" t="str">
        <f t="shared" si="138"/>
        <v/>
      </c>
      <c r="P1688" t="str">
        <f t="shared" si="139"/>
        <v>8_1982</v>
      </c>
    </row>
    <row r="1689" spans="1:16">
      <c r="A1689" s="35">
        <v>30177</v>
      </c>
      <c r="H1689" s="44"/>
      <c r="I1689" s="44"/>
      <c r="J1689" s="37"/>
      <c r="K1689" s="37"/>
      <c r="L1689">
        <f t="shared" si="135"/>
        <v>8</v>
      </c>
      <c r="M1689">
        <f t="shared" si="136"/>
        <v>1982</v>
      </c>
      <c r="N1689" t="str">
        <f t="shared" si="137"/>
        <v/>
      </c>
      <c r="O1689" t="str">
        <f t="shared" si="138"/>
        <v/>
      </c>
      <c r="P1689" t="str">
        <f t="shared" si="139"/>
        <v>8_1982</v>
      </c>
    </row>
    <row r="1690" spans="1:16">
      <c r="A1690" s="35">
        <v>30178</v>
      </c>
      <c r="H1690" s="44"/>
      <c r="I1690" s="44"/>
      <c r="J1690" s="37"/>
      <c r="K1690" s="37"/>
      <c r="L1690">
        <f t="shared" si="135"/>
        <v>8</v>
      </c>
      <c r="M1690">
        <f t="shared" si="136"/>
        <v>1982</v>
      </c>
      <c r="N1690" t="str">
        <f t="shared" si="137"/>
        <v/>
      </c>
      <c r="O1690" t="str">
        <f t="shared" si="138"/>
        <v/>
      </c>
      <c r="P1690" t="str">
        <f t="shared" si="139"/>
        <v>8_1982</v>
      </c>
    </row>
    <row r="1691" spans="1:16">
      <c r="A1691" s="35">
        <v>30179</v>
      </c>
      <c r="H1691" s="43">
        <v>733.8</v>
      </c>
      <c r="I1691" s="43">
        <v>737.47</v>
      </c>
      <c r="J1691" s="37"/>
      <c r="K1691" s="37"/>
      <c r="L1691">
        <f t="shared" si="135"/>
        <v>8</v>
      </c>
      <c r="M1691">
        <f t="shared" si="136"/>
        <v>1982</v>
      </c>
      <c r="N1691">
        <f t="shared" si="137"/>
        <v>735.63499999999999</v>
      </c>
      <c r="O1691" t="str">
        <f t="shared" si="138"/>
        <v/>
      </c>
      <c r="P1691" t="str">
        <f t="shared" si="139"/>
        <v>8_1982</v>
      </c>
    </row>
    <row r="1692" spans="1:16">
      <c r="A1692" s="35">
        <v>30180</v>
      </c>
      <c r="H1692" s="43">
        <v>735.24</v>
      </c>
      <c r="I1692" s="43">
        <v>738.92</v>
      </c>
      <c r="J1692" s="37"/>
      <c r="K1692" s="37"/>
      <c r="L1692">
        <f t="shared" si="135"/>
        <v>8</v>
      </c>
      <c r="M1692">
        <f t="shared" si="136"/>
        <v>1982</v>
      </c>
      <c r="N1692">
        <f t="shared" si="137"/>
        <v>737.07999999999993</v>
      </c>
      <c r="O1692" t="str">
        <f t="shared" si="138"/>
        <v/>
      </c>
      <c r="P1692" t="str">
        <f t="shared" si="139"/>
        <v>8_1982</v>
      </c>
    </row>
    <row r="1693" spans="1:16">
      <c r="A1693" s="35">
        <v>30181</v>
      </c>
      <c r="H1693" s="43">
        <v>736.69</v>
      </c>
      <c r="I1693" s="43">
        <v>740.37</v>
      </c>
      <c r="J1693" s="37"/>
      <c r="K1693" s="37"/>
      <c r="L1693">
        <f t="shared" si="135"/>
        <v>8</v>
      </c>
      <c r="M1693">
        <f t="shared" si="136"/>
        <v>1982</v>
      </c>
      <c r="N1693">
        <f t="shared" si="137"/>
        <v>738.53</v>
      </c>
      <c r="O1693" t="str">
        <f t="shared" si="138"/>
        <v/>
      </c>
      <c r="P1693" t="str">
        <f t="shared" si="139"/>
        <v>8_1982</v>
      </c>
    </row>
    <row r="1694" spans="1:16">
      <c r="A1694" s="35">
        <v>30182</v>
      </c>
      <c r="H1694" s="43">
        <v>738.15</v>
      </c>
      <c r="I1694" s="43">
        <v>741.84</v>
      </c>
      <c r="J1694" s="37"/>
      <c r="K1694" s="37"/>
      <c r="L1694">
        <f t="shared" si="135"/>
        <v>8</v>
      </c>
      <c r="M1694">
        <f t="shared" si="136"/>
        <v>1982</v>
      </c>
      <c r="N1694">
        <f t="shared" si="137"/>
        <v>739.995</v>
      </c>
      <c r="O1694" t="str">
        <f t="shared" si="138"/>
        <v/>
      </c>
      <c r="P1694" t="str">
        <f t="shared" si="139"/>
        <v>8_1982</v>
      </c>
    </row>
    <row r="1695" spans="1:16">
      <c r="A1695" s="35">
        <v>30183</v>
      </c>
      <c r="H1695" s="43">
        <v>739.59</v>
      </c>
      <c r="I1695" s="43">
        <v>743.29</v>
      </c>
      <c r="J1695" s="37"/>
      <c r="K1695" s="37"/>
      <c r="L1695">
        <f t="shared" si="135"/>
        <v>8</v>
      </c>
      <c r="M1695">
        <f t="shared" si="136"/>
        <v>1982</v>
      </c>
      <c r="N1695">
        <f t="shared" si="137"/>
        <v>741.44</v>
      </c>
      <c r="O1695" t="str">
        <f t="shared" si="138"/>
        <v/>
      </c>
      <c r="P1695" t="str">
        <f t="shared" si="139"/>
        <v>8_1982</v>
      </c>
    </row>
    <row r="1696" spans="1:16">
      <c r="A1696" s="35">
        <v>30184</v>
      </c>
      <c r="H1696" s="44"/>
      <c r="I1696" s="44"/>
      <c r="J1696" s="37"/>
      <c r="K1696" s="37"/>
      <c r="L1696">
        <f t="shared" si="135"/>
        <v>8</v>
      </c>
      <c r="M1696">
        <f t="shared" si="136"/>
        <v>1982</v>
      </c>
      <c r="N1696" t="str">
        <f t="shared" si="137"/>
        <v/>
      </c>
      <c r="O1696" t="str">
        <f t="shared" si="138"/>
        <v/>
      </c>
      <c r="P1696" t="str">
        <f t="shared" si="139"/>
        <v>8_1982</v>
      </c>
    </row>
    <row r="1697" spans="1:16">
      <c r="A1697" s="35">
        <v>30185</v>
      </c>
      <c r="H1697" s="44"/>
      <c r="I1697" s="44"/>
      <c r="J1697" s="37"/>
      <c r="K1697" s="37"/>
      <c r="L1697">
        <f t="shared" si="135"/>
        <v>8</v>
      </c>
      <c r="M1697">
        <f t="shared" si="136"/>
        <v>1982</v>
      </c>
      <c r="N1697" t="str">
        <f t="shared" si="137"/>
        <v/>
      </c>
      <c r="O1697" t="str">
        <f t="shared" si="138"/>
        <v/>
      </c>
      <c r="P1697" t="str">
        <f t="shared" si="139"/>
        <v>8_1982</v>
      </c>
    </row>
    <row r="1698" spans="1:16">
      <c r="A1698" s="35">
        <v>30186</v>
      </c>
      <c r="H1698" s="43">
        <v>743.03</v>
      </c>
      <c r="I1698" s="43">
        <v>746.75</v>
      </c>
      <c r="J1698" s="37"/>
      <c r="K1698" s="37"/>
      <c r="L1698">
        <f t="shared" si="135"/>
        <v>8</v>
      </c>
      <c r="M1698">
        <f t="shared" si="136"/>
        <v>1982</v>
      </c>
      <c r="N1698">
        <f t="shared" si="137"/>
        <v>744.89</v>
      </c>
      <c r="O1698" t="str">
        <f t="shared" si="138"/>
        <v/>
      </c>
      <c r="P1698" t="str">
        <f t="shared" si="139"/>
        <v>8_1982</v>
      </c>
    </row>
    <row r="1699" spans="1:16">
      <c r="A1699" s="35">
        <v>30187</v>
      </c>
      <c r="H1699" s="43">
        <v>744.47</v>
      </c>
      <c r="I1699" s="43">
        <v>748.19</v>
      </c>
      <c r="J1699" s="37"/>
      <c r="K1699" s="37"/>
      <c r="L1699">
        <f t="shared" si="135"/>
        <v>8</v>
      </c>
      <c r="M1699">
        <f t="shared" si="136"/>
        <v>1982</v>
      </c>
      <c r="N1699">
        <f t="shared" si="137"/>
        <v>746.33</v>
      </c>
      <c r="O1699" t="str">
        <f t="shared" si="138"/>
        <v/>
      </c>
      <c r="P1699" t="str">
        <f t="shared" si="139"/>
        <v>8_1982</v>
      </c>
    </row>
    <row r="1700" spans="1:16">
      <c r="A1700" s="35">
        <v>30188</v>
      </c>
      <c r="H1700" s="43">
        <v>745.92</v>
      </c>
      <c r="I1700" s="43">
        <v>749.65</v>
      </c>
      <c r="J1700" s="37"/>
      <c r="K1700" s="37"/>
      <c r="L1700">
        <f t="shared" si="135"/>
        <v>8</v>
      </c>
      <c r="M1700">
        <f t="shared" si="136"/>
        <v>1982</v>
      </c>
      <c r="N1700">
        <f t="shared" si="137"/>
        <v>747.78499999999997</v>
      </c>
      <c r="O1700" t="str">
        <f t="shared" si="138"/>
        <v/>
      </c>
      <c r="P1700" t="str">
        <f t="shared" si="139"/>
        <v>8_1982</v>
      </c>
    </row>
    <row r="1701" spans="1:16">
      <c r="A1701" s="35">
        <v>30189</v>
      </c>
      <c r="H1701" s="43">
        <v>747.35</v>
      </c>
      <c r="I1701" s="43">
        <v>751.09</v>
      </c>
      <c r="J1701" s="37"/>
      <c r="K1701" s="37"/>
      <c r="L1701">
        <f t="shared" si="135"/>
        <v>8</v>
      </c>
      <c r="M1701">
        <f t="shared" si="136"/>
        <v>1982</v>
      </c>
      <c r="N1701">
        <f t="shared" si="137"/>
        <v>749.22</v>
      </c>
      <c r="O1701" t="str">
        <f t="shared" si="138"/>
        <v/>
      </c>
      <c r="P1701" t="str">
        <f t="shared" si="139"/>
        <v>8_1982</v>
      </c>
    </row>
    <row r="1702" spans="1:16">
      <c r="A1702" s="35">
        <v>30190</v>
      </c>
      <c r="H1702" s="43">
        <v>748.77</v>
      </c>
      <c r="I1702" s="43">
        <v>752.51</v>
      </c>
      <c r="J1702" s="37"/>
      <c r="K1702" s="37"/>
      <c r="L1702">
        <f t="shared" si="135"/>
        <v>8</v>
      </c>
      <c r="M1702">
        <f t="shared" si="136"/>
        <v>1982</v>
      </c>
      <c r="N1702">
        <f t="shared" si="137"/>
        <v>750.64</v>
      </c>
      <c r="O1702" t="str">
        <f t="shared" si="138"/>
        <v/>
      </c>
      <c r="P1702" t="str">
        <f t="shared" si="139"/>
        <v>8_1982</v>
      </c>
    </row>
    <row r="1703" spans="1:16">
      <c r="A1703" s="35">
        <v>30191</v>
      </c>
      <c r="H1703" s="44"/>
      <c r="I1703" s="44"/>
      <c r="J1703" s="37"/>
      <c r="K1703" s="37"/>
      <c r="L1703">
        <f t="shared" si="135"/>
        <v>8</v>
      </c>
      <c r="M1703">
        <f t="shared" si="136"/>
        <v>1982</v>
      </c>
      <c r="N1703" t="str">
        <f t="shared" si="137"/>
        <v/>
      </c>
      <c r="O1703" t="str">
        <f t="shared" si="138"/>
        <v/>
      </c>
      <c r="P1703" t="str">
        <f t="shared" si="139"/>
        <v>8_1982</v>
      </c>
    </row>
    <row r="1704" spans="1:16">
      <c r="A1704" s="35">
        <v>30192</v>
      </c>
      <c r="H1704" s="44"/>
      <c r="I1704" s="44"/>
      <c r="J1704" s="37"/>
      <c r="K1704" s="37"/>
      <c r="L1704">
        <f t="shared" si="135"/>
        <v>8</v>
      </c>
      <c r="M1704">
        <f t="shared" si="136"/>
        <v>1982</v>
      </c>
      <c r="N1704" t="str">
        <f t="shared" si="137"/>
        <v/>
      </c>
      <c r="O1704" t="str">
        <f t="shared" si="138"/>
        <v/>
      </c>
      <c r="P1704" t="str">
        <f t="shared" si="139"/>
        <v>8_1982</v>
      </c>
    </row>
    <row r="1705" spans="1:16">
      <c r="A1705" s="35">
        <v>30193</v>
      </c>
      <c r="H1705" s="44"/>
      <c r="I1705" s="44"/>
      <c r="J1705" s="37"/>
      <c r="K1705" s="37"/>
      <c r="L1705">
        <f t="shared" si="135"/>
        <v>8</v>
      </c>
      <c r="M1705">
        <f t="shared" si="136"/>
        <v>1982</v>
      </c>
      <c r="N1705" t="str">
        <f t="shared" si="137"/>
        <v/>
      </c>
      <c r="O1705" t="str">
        <f t="shared" si="138"/>
        <v/>
      </c>
      <c r="P1705" t="str">
        <f t="shared" si="139"/>
        <v>8_1982</v>
      </c>
    </row>
    <row r="1706" spans="1:16">
      <c r="A1706" s="35">
        <v>30194</v>
      </c>
      <c r="H1706" s="43">
        <v>753.21</v>
      </c>
      <c r="I1706" s="43">
        <v>756.98</v>
      </c>
      <c r="J1706" s="37"/>
      <c r="K1706" s="37"/>
      <c r="L1706">
        <f t="shared" si="135"/>
        <v>8</v>
      </c>
      <c r="M1706">
        <f t="shared" si="136"/>
        <v>1982</v>
      </c>
      <c r="N1706">
        <f t="shared" si="137"/>
        <v>755.09500000000003</v>
      </c>
      <c r="O1706" t="str">
        <f t="shared" si="138"/>
        <v/>
      </c>
      <c r="P1706" t="str">
        <f t="shared" si="139"/>
        <v>8_1982</v>
      </c>
    </row>
    <row r="1707" spans="1:16">
      <c r="A1707" s="35">
        <v>30195</v>
      </c>
      <c r="H1707" s="43">
        <v>754.66</v>
      </c>
      <c r="I1707" s="43">
        <v>758.43</v>
      </c>
      <c r="J1707" s="37"/>
      <c r="K1707" s="37"/>
      <c r="L1707">
        <f t="shared" si="135"/>
        <v>9</v>
      </c>
      <c r="M1707">
        <f t="shared" si="136"/>
        <v>1982</v>
      </c>
      <c r="N1707">
        <f t="shared" si="137"/>
        <v>756.54499999999996</v>
      </c>
      <c r="O1707" t="str">
        <f t="shared" si="138"/>
        <v/>
      </c>
      <c r="P1707" t="str">
        <f t="shared" si="139"/>
        <v>9_1982</v>
      </c>
    </row>
    <row r="1708" spans="1:16">
      <c r="A1708" s="35">
        <v>30196</v>
      </c>
      <c r="H1708" s="43">
        <v>756.11</v>
      </c>
      <c r="I1708" s="43">
        <v>759.89</v>
      </c>
      <c r="J1708" s="37"/>
      <c r="K1708" s="37"/>
      <c r="L1708">
        <f t="shared" si="135"/>
        <v>9</v>
      </c>
      <c r="M1708">
        <f t="shared" si="136"/>
        <v>1982</v>
      </c>
      <c r="N1708">
        <f t="shared" si="137"/>
        <v>758</v>
      </c>
      <c r="O1708" t="str">
        <f t="shared" si="138"/>
        <v/>
      </c>
      <c r="P1708" t="str">
        <f t="shared" si="139"/>
        <v>9_1982</v>
      </c>
    </row>
    <row r="1709" spans="1:16">
      <c r="A1709" s="35">
        <v>30197</v>
      </c>
      <c r="H1709" s="43">
        <v>757.56</v>
      </c>
      <c r="I1709" s="43">
        <v>761.35</v>
      </c>
      <c r="J1709" s="37"/>
      <c r="K1709" s="37"/>
      <c r="L1709">
        <f t="shared" si="135"/>
        <v>9</v>
      </c>
      <c r="M1709">
        <f t="shared" si="136"/>
        <v>1982</v>
      </c>
      <c r="N1709">
        <f t="shared" si="137"/>
        <v>759.45499999999993</v>
      </c>
      <c r="O1709" t="str">
        <f t="shared" si="138"/>
        <v/>
      </c>
      <c r="P1709" t="str">
        <f t="shared" si="139"/>
        <v>9_1982</v>
      </c>
    </row>
    <row r="1710" spans="1:16">
      <c r="A1710" s="35">
        <v>30198</v>
      </c>
      <c r="H1710" s="44"/>
      <c r="I1710" s="44"/>
      <c r="J1710" s="37"/>
      <c r="K1710" s="37"/>
      <c r="L1710">
        <f t="shared" si="135"/>
        <v>9</v>
      </c>
      <c r="M1710">
        <f t="shared" si="136"/>
        <v>1982</v>
      </c>
      <c r="N1710" t="str">
        <f t="shared" si="137"/>
        <v/>
      </c>
      <c r="O1710" t="str">
        <f t="shared" si="138"/>
        <v/>
      </c>
      <c r="P1710" t="str">
        <f t="shared" si="139"/>
        <v>9_1982</v>
      </c>
    </row>
    <row r="1711" spans="1:16">
      <c r="A1711" s="35">
        <v>30199</v>
      </c>
      <c r="H1711" s="44"/>
      <c r="I1711" s="44"/>
      <c r="J1711" s="37"/>
      <c r="K1711" s="37"/>
      <c r="L1711">
        <f t="shared" si="135"/>
        <v>9</v>
      </c>
      <c r="M1711">
        <f t="shared" si="136"/>
        <v>1982</v>
      </c>
      <c r="N1711" t="str">
        <f t="shared" si="137"/>
        <v/>
      </c>
      <c r="O1711" t="str">
        <f t="shared" si="138"/>
        <v/>
      </c>
      <c r="P1711" t="str">
        <f t="shared" si="139"/>
        <v>9_1982</v>
      </c>
    </row>
    <row r="1712" spans="1:16">
      <c r="A1712" s="35">
        <v>30200</v>
      </c>
      <c r="H1712" s="43">
        <v>761.16</v>
      </c>
      <c r="I1712" s="43">
        <v>764.97</v>
      </c>
      <c r="J1712" s="37"/>
      <c r="K1712" s="37"/>
      <c r="L1712">
        <f t="shared" si="135"/>
        <v>9</v>
      </c>
      <c r="M1712">
        <f t="shared" si="136"/>
        <v>1982</v>
      </c>
      <c r="N1712">
        <f t="shared" si="137"/>
        <v>763.06500000000005</v>
      </c>
      <c r="O1712" t="str">
        <f t="shared" si="138"/>
        <v/>
      </c>
      <c r="P1712" t="str">
        <f t="shared" si="139"/>
        <v>9_1982</v>
      </c>
    </row>
    <row r="1713" spans="1:16">
      <c r="A1713" s="35">
        <v>30201</v>
      </c>
      <c r="H1713" s="43">
        <v>762.51</v>
      </c>
      <c r="I1713" s="43">
        <v>766.32</v>
      </c>
      <c r="J1713" s="37"/>
      <c r="K1713" s="37"/>
      <c r="L1713">
        <f t="shared" si="135"/>
        <v>9</v>
      </c>
      <c r="M1713">
        <f t="shared" si="136"/>
        <v>1982</v>
      </c>
      <c r="N1713">
        <f t="shared" si="137"/>
        <v>764.41499999999996</v>
      </c>
      <c r="O1713" t="str">
        <f t="shared" si="138"/>
        <v/>
      </c>
      <c r="P1713" t="str">
        <f t="shared" si="139"/>
        <v>9_1982</v>
      </c>
    </row>
    <row r="1714" spans="1:16">
      <c r="A1714" s="35">
        <v>30202</v>
      </c>
      <c r="H1714" s="43">
        <v>763.86</v>
      </c>
      <c r="I1714" s="43">
        <v>767.68</v>
      </c>
      <c r="J1714" s="37"/>
      <c r="K1714" s="37"/>
      <c r="L1714">
        <f t="shared" si="135"/>
        <v>9</v>
      </c>
      <c r="M1714">
        <f t="shared" si="136"/>
        <v>1982</v>
      </c>
      <c r="N1714">
        <f t="shared" si="137"/>
        <v>765.77</v>
      </c>
      <c r="O1714" t="str">
        <f t="shared" si="138"/>
        <v/>
      </c>
      <c r="P1714" t="str">
        <f t="shared" si="139"/>
        <v>9_1982</v>
      </c>
    </row>
    <row r="1715" spans="1:16">
      <c r="A1715" s="35">
        <v>30203</v>
      </c>
      <c r="H1715" s="43">
        <v>765.21</v>
      </c>
      <c r="I1715" s="43">
        <v>769.04</v>
      </c>
      <c r="J1715" s="37"/>
      <c r="K1715" s="37"/>
      <c r="L1715">
        <f t="shared" si="135"/>
        <v>9</v>
      </c>
      <c r="M1715">
        <f t="shared" si="136"/>
        <v>1982</v>
      </c>
      <c r="N1715">
        <f t="shared" si="137"/>
        <v>767.125</v>
      </c>
      <c r="O1715" t="str">
        <f t="shared" si="138"/>
        <v/>
      </c>
      <c r="P1715" t="str">
        <f t="shared" si="139"/>
        <v>9_1982</v>
      </c>
    </row>
    <row r="1716" spans="1:16">
      <c r="A1716" s="35">
        <v>30204</v>
      </c>
      <c r="H1716" s="43">
        <v>766.57</v>
      </c>
      <c r="I1716" s="43">
        <v>770.4</v>
      </c>
      <c r="J1716" s="37"/>
      <c r="K1716" s="37"/>
      <c r="L1716">
        <f t="shared" si="135"/>
        <v>9</v>
      </c>
      <c r="M1716">
        <f t="shared" si="136"/>
        <v>1982</v>
      </c>
      <c r="N1716">
        <f t="shared" si="137"/>
        <v>768.48500000000001</v>
      </c>
      <c r="O1716" t="str">
        <f t="shared" si="138"/>
        <v/>
      </c>
      <c r="P1716" t="str">
        <f t="shared" si="139"/>
        <v>9_1982</v>
      </c>
    </row>
    <row r="1717" spans="1:16">
      <c r="A1717" s="35">
        <v>30205</v>
      </c>
      <c r="H1717" s="44"/>
      <c r="I1717" s="44"/>
      <c r="J1717" s="37"/>
      <c r="K1717" s="37"/>
      <c r="L1717">
        <f t="shared" si="135"/>
        <v>9</v>
      </c>
      <c r="M1717">
        <f t="shared" si="136"/>
        <v>1982</v>
      </c>
      <c r="N1717" t="str">
        <f t="shared" si="137"/>
        <v/>
      </c>
      <c r="O1717" t="str">
        <f t="shared" si="138"/>
        <v/>
      </c>
      <c r="P1717" t="str">
        <f t="shared" si="139"/>
        <v>9_1982</v>
      </c>
    </row>
    <row r="1718" spans="1:16">
      <c r="A1718" s="35">
        <v>30206</v>
      </c>
      <c r="H1718" s="44"/>
      <c r="I1718" s="44"/>
      <c r="J1718" s="37"/>
      <c r="K1718" s="37"/>
      <c r="L1718">
        <f t="shared" si="135"/>
        <v>9</v>
      </c>
      <c r="M1718">
        <f t="shared" si="136"/>
        <v>1982</v>
      </c>
      <c r="N1718" t="str">
        <f t="shared" si="137"/>
        <v/>
      </c>
      <c r="O1718" t="str">
        <f t="shared" si="138"/>
        <v/>
      </c>
      <c r="P1718" t="str">
        <f t="shared" si="139"/>
        <v>9_1982</v>
      </c>
    </row>
    <row r="1719" spans="1:16">
      <c r="A1719" s="35">
        <v>30207</v>
      </c>
      <c r="H1719" s="43">
        <v>769.92</v>
      </c>
      <c r="I1719" s="43">
        <v>773.77</v>
      </c>
      <c r="J1719" s="37"/>
      <c r="K1719" s="37"/>
      <c r="L1719">
        <f t="shared" si="135"/>
        <v>9</v>
      </c>
      <c r="M1719">
        <f t="shared" si="136"/>
        <v>1982</v>
      </c>
      <c r="N1719">
        <f t="shared" si="137"/>
        <v>771.84500000000003</v>
      </c>
      <c r="O1719" t="str">
        <f t="shared" si="138"/>
        <v/>
      </c>
      <c r="P1719" t="str">
        <f t="shared" si="139"/>
        <v>9_1982</v>
      </c>
    </row>
    <row r="1720" spans="1:16">
      <c r="A1720" s="35">
        <v>30208</v>
      </c>
      <c r="H1720" s="43">
        <v>771.27</v>
      </c>
      <c r="I1720" s="43">
        <v>775.13</v>
      </c>
      <c r="J1720" s="37"/>
      <c r="K1720" s="37"/>
      <c r="L1720">
        <f t="shared" si="135"/>
        <v>9</v>
      </c>
      <c r="M1720">
        <f t="shared" si="136"/>
        <v>1982</v>
      </c>
      <c r="N1720">
        <f t="shared" si="137"/>
        <v>773.2</v>
      </c>
      <c r="O1720" t="str">
        <f t="shared" si="138"/>
        <v/>
      </c>
      <c r="P1720" t="str">
        <f t="shared" si="139"/>
        <v>9_1982</v>
      </c>
    </row>
    <row r="1721" spans="1:16">
      <c r="A1721" s="35">
        <v>30209</v>
      </c>
      <c r="H1721" s="43">
        <v>772.62</v>
      </c>
      <c r="I1721" s="43">
        <v>776.48</v>
      </c>
      <c r="J1721" s="37"/>
      <c r="K1721" s="37"/>
      <c r="L1721">
        <f t="shared" si="135"/>
        <v>9</v>
      </c>
      <c r="M1721">
        <f t="shared" si="136"/>
        <v>1982</v>
      </c>
      <c r="N1721">
        <f t="shared" si="137"/>
        <v>774.55</v>
      </c>
      <c r="O1721" t="str">
        <f t="shared" si="138"/>
        <v/>
      </c>
      <c r="P1721" t="str">
        <f t="shared" si="139"/>
        <v>9_1982</v>
      </c>
    </row>
    <row r="1722" spans="1:16">
      <c r="A1722" s="35">
        <v>30210</v>
      </c>
      <c r="H1722" s="43">
        <v>773.98</v>
      </c>
      <c r="I1722" s="43">
        <v>777.85</v>
      </c>
      <c r="J1722" s="37"/>
      <c r="K1722" s="37"/>
      <c r="L1722">
        <f t="shared" si="135"/>
        <v>9</v>
      </c>
      <c r="M1722">
        <f t="shared" si="136"/>
        <v>1982</v>
      </c>
      <c r="N1722">
        <f t="shared" si="137"/>
        <v>775.91499999999996</v>
      </c>
      <c r="O1722" t="str">
        <f t="shared" si="138"/>
        <v/>
      </c>
      <c r="P1722" t="str">
        <f t="shared" si="139"/>
        <v>9_1982</v>
      </c>
    </row>
    <row r="1723" spans="1:16">
      <c r="A1723" s="35">
        <v>30211</v>
      </c>
      <c r="H1723" s="43">
        <v>775.33</v>
      </c>
      <c r="I1723" s="43">
        <v>779.21</v>
      </c>
      <c r="J1723" s="37"/>
      <c r="K1723" s="37"/>
      <c r="L1723">
        <f t="shared" si="135"/>
        <v>9</v>
      </c>
      <c r="M1723">
        <f t="shared" si="136"/>
        <v>1982</v>
      </c>
      <c r="N1723">
        <f t="shared" si="137"/>
        <v>777.27</v>
      </c>
      <c r="O1723" t="str">
        <f t="shared" si="138"/>
        <v/>
      </c>
      <c r="P1723" t="str">
        <f t="shared" si="139"/>
        <v>9_1982</v>
      </c>
    </row>
    <row r="1724" spans="1:16">
      <c r="A1724" s="35">
        <v>30212</v>
      </c>
      <c r="H1724" s="44"/>
      <c r="I1724" s="44"/>
      <c r="J1724" s="37"/>
      <c r="K1724" s="37"/>
      <c r="L1724">
        <f t="shared" si="135"/>
        <v>9</v>
      </c>
      <c r="M1724">
        <f t="shared" si="136"/>
        <v>1982</v>
      </c>
      <c r="N1724" t="str">
        <f t="shared" si="137"/>
        <v/>
      </c>
      <c r="O1724" t="str">
        <f t="shared" si="138"/>
        <v/>
      </c>
      <c r="P1724" t="str">
        <f t="shared" si="139"/>
        <v>9_1982</v>
      </c>
    </row>
    <row r="1725" spans="1:16">
      <c r="A1725" s="35">
        <v>30213</v>
      </c>
      <c r="H1725" s="44"/>
      <c r="I1725" s="44"/>
      <c r="J1725" s="37"/>
      <c r="K1725" s="37"/>
      <c r="L1725">
        <f t="shared" si="135"/>
        <v>9</v>
      </c>
      <c r="M1725">
        <f t="shared" si="136"/>
        <v>1982</v>
      </c>
      <c r="N1725" t="str">
        <f t="shared" si="137"/>
        <v/>
      </c>
      <c r="O1725" t="str">
        <f t="shared" si="138"/>
        <v/>
      </c>
      <c r="P1725" t="str">
        <f t="shared" si="139"/>
        <v>9_1982</v>
      </c>
    </row>
    <row r="1726" spans="1:16">
      <c r="A1726" s="35">
        <v>30214</v>
      </c>
      <c r="H1726" s="43">
        <v>778.68</v>
      </c>
      <c r="I1726" s="43">
        <v>782.57</v>
      </c>
      <c r="J1726" s="37"/>
      <c r="K1726" s="37"/>
      <c r="L1726">
        <f t="shared" si="135"/>
        <v>9</v>
      </c>
      <c r="M1726">
        <f t="shared" si="136"/>
        <v>1982</v>
      </c>
      <c r="N1726">
        <f t="shared" si="137"/>
        <v>780.625</v>
      </c>
      <c r="O1726" t="str">
        <f t="shared" si="138"/>
        <v/>
      </c>
      <c r="P1726" t="str">
        <f t="shared" si="139"/>
        <v>9_1982</v>
      </c>
    </row>
    <row r="1727" spans="1:16">
      <c r="A1727" s="35">
        <v>30215</v>
      </c>
      <c r="H1727" s="43">
        <v>780.03</v>
      </c>
      <c r="I1727" s="43">
        <v>783.93</v>
      </c>
      <c r="J1727" s="37"/>
      <c r="K1727" s="37"/>
      <c r="L1727">
        <f t="shared" si="135"/>
        <v>9</v>
      </c>
      <c r="M1727">
        <f t="shared" si="136"/>
        <v>1982</v>
      </c>
      <c r="N1727">
        <f t="shared" si="137"/>
        <v>781.98</v>
      </c>
      <c r="O1727" t="str">
        <f t="shared" si="138"/>
        <v/>
      </c>
      <c r="P1727" t="str">
        <f t="shared" si="139"/>
        <v>9_1982</v>
      </c>
    </row>
    <row r="1728" spans="1:16">
      <c r="A1728" s="35">
        <v>30216</v>
      </c>
      <c r="H1728" s="43">
        <v>781.39</v>
      </c>
      <c r="I1728" s="43">
        <v>785.3</v>
      </c>
      <c r="J1728" s="37"/>
      <c r="K1728" s="37"/>
      <c r="L1728">
        <f t="shared" si="135"/>
        <v>9</v>
      </c>
      <c r="M1728">
        <f t="shared" si="136"/>
        <v>1982</v>
      </c>
      <c r="N1728">
        <f t="shared" si="137"/>
        <v>783.34500000000003</v>
      </c>
      <c r="O1728" t="str">
        <f t="shared" si="138"/>
        <v/>
      </c>
      <c r="P1728" t="str">
        <f t="shared" si="139"/>
        <v>9_1982</v>
      </c>
    </row>
    <row r="1729" spans="1:16">
      <c r="A1729" s="35">
        <v>30217</v>
      </c>
      <c r="H1729" s="43">
        <v>782.74</v>
      </c>
      <c r="I1729" s="43">
        <v>786.65</v>
      </c>
      <c r="J1729" s="37"/>
      <c r="K1729" s="37"/>
      <c r="L1729">
        <f t="shared" si="135"/>
        <v>9</v>
      </c>
      <c r="M1729">
        <f t="shared" si="136"/>
        <v>1982</v>
      </c>
      <c r="N1729">
        <f t="shared" si="137"/>
        <v>784.69499999999994</v>
      </c>
      <c r="O1729" t="str">
        <f t="shared" si="138"/>
        <v/>
      </c>
      <c r="P1729" t="str">
        <f t="shared" si="139"/>
        <v>9_1982</v>
      </c>
    </row>
    <row r="1730" spans="1:16">
      <c r="A1730" s="35">
        <v>30218</v>
      </c>
      <c r="H1730" s="43">
        <v>784.14</v>
      </c>
      <c r="I1730" s="43">
        <v>788.06</v>
      </c>
      <c r="J1730" s="37"/>
      <c r="K1730" s="37"/>
      <c r="L1730">
        <f t="shared" si="135"/>
        <v>9</v>
      </c>
      <c r="M1730">
        <f t="shared" si="136"/>
        <v>1982</v>
      </c>
      <c r="N1730">
        <f t="shared" si="137"/>
        <v>786.09999999999991</v>
      </c>
      <c r="O1730" t="str">
        <f t="shared" si="138"/>
        <v/>
      </c>
      <c r="P1730" t="str">
        <f t="shared" si="139"/>
        <v>9_1982</v>
      </c>
    </row>
    <row r="1731" spans="1:16">
      <c r="A1731" s="35">
        <v>30219</v>
      </c>
      <c r="H1731" s="44"/>
      <c r="I1731" s="44"/>
      <c r="J1731" s="37"/>
      <c r="K1731" s="37"/>
      <c r="L1731">
        <f t="shared" si="135"/>
        <v>9</v>
      </c>
      <c r="M1731">
        <f t="shared" si="136"/>
        <v>1982</v>
      </c>
      <c r="N1731" t="str">
        <f t="shared" si="137"/>
        <v/>
      </c>
      <c r="O1731" t="str">
        <f t="shared" si="138"/>
        <v/>
      </c>
      <c r="P1731" t="str">
        <f t="shared" si="139"/>
        <v>9_1982</v>
      </c>
    </row>
    <row r="1732" spans="1:16">
      <c r="A1732" s="35">
        <v>30220</v>
      </c>
      <c r="H1732" s="44"/>
      <c r="I1732" s="44"/>
      <c r="J1732" s="37"/>
      <c r="K1732" s="37"/>
      <c r="L1732">
        <f t="shared" ref="L1732:L1795" si="140">+MONTH(A1732)</f>
        <v>9</v>
      </c>
      <c r="M1732">
        <f t="shared" ref="M1732:M1795" si="141">+YEAR(A1732)</f>
        <v>1982</v>
      </c>
      <c r="N1732" t="str">
        <f t="shared" ref="N1732:N1795" si="142">+IF(H1732="","",AVERAGE(H1732:I1732))</f>
        <v/>
      </c>
      <c r="O1732" t="str">
        <f t="shared" ref="O1732:O1795" si="143">+IF(J1732="","",AVERAGE(J1732:K1732))</f>
        <v/>
      </c>
      <c r="P1732" t="str">
        <f t="shared" ref="P1732:P1795" si="144">+L1732&amp;"_"&amp;M1732</f>
        <v>9_1982</v>
      </c>
    </row>
    <row r="1733" spans="1:16">
      <c r="A1733" s="35">
        <v>30221</v>
      </c>
      <c r="H1733" s="43">
        <v>788.37</v>
      </c>
      <c r="I1733" s="43">
        <v>792.31</v>
      </c>
      <c r="J1733" s="37"/>
      <c r="K1733" s="37"/>
      <c r="L1733">
        <f t="shared" si="140"/>
        <v>9</v>
      </c>
      <c r="M1733">
        <f t="shared" si="141"/>
        <v>1982</v>
      </c>
      <c r="N1733">
        <f t="shared" si="142"/>
        <v>790.33999999999992</v>
      </c>
      <c r="O1733" t="str">
        <f t="shared" si="143"/>
        <v/>
      </c>
      <c r="P1733" t="str">
        <f t="shared" si="144"/>
        <v>9_1982</v>
      </c>
    </row>
    <row r="1734" spans="1:16">
      <c r="A1734" s="35">
        <v>30222</v>
      </c>
      <c r="H1734" s="43">
        <v>789.82</v>
      </c>
      <c r="I1734" s="43">
        <v>793.77</v>
      </c>
      <c r="J1734" s="37"/>
      <c r="K1734" s="37"/>
      <c r="L1734">
        <f t="shared" si="140"/>
        <v>9</v>
      </c>
      <c r="M1734">
        <f t="shared" si="141"/>
        <v>1982</v>
      </c>
      <c r="N1734">
        <f t="shared" si="142"/>
        <v>791.79500000000007</v>
      </c>
      <c r="O1734" t="str">
        <f t="shared" si="143"/>
        <v/>
      </c>
      <c r="P1734" t="str">
        <f t="shared" si="144"/>
        <v>9_1982</v>
      </c>
    </row>
    <row r="1735" spans="1:16">
      <c r="A1735" s="35">
        <v>30223</v>
      </c>
      <c r="H1735" s="43">
        <v>791.29</v>
      </c>
      <c r="I1735" s="43">
        <v>795.25</v>
      </c>
      <c r="J1735" s="37"/>
      <c r="K1735" s="37"/>
      <c r="L1735">
        <f t="shared" si="140"/>
        <v>9</v>
      </c>
      <c r="M1735">
        <f t="shared" si="141"/>
        <v>1982</v>
      </c>
      <c r="N1735">
        <f t="shared" si="142"/>
        <v>793.27</v>
      </c>
      <c r="O1735" t="str">
        <f t="shared" si="143"/>
        <v/>
      </c>
      <c r="P1735" t="str">
        <f t="shared" si="144"/>
        <v>9_1982</v>
      </c>
    </row>
    <row r="1736" spans="1:16">
      <c r="A1736" s="35">
        <v>30224</v>
      </c>
      <c r="H1736" s="43">
        <v>792.77</v>
      </c>
      <c r="I1736" s="43">
        <v>796.73</v>
      </c>
      <c r="J1736" s="37"/>
      <c r="K1736" s="37"/>
      <c r="L1736">
        <f t="shared" si="140"/>
        <v>9</v>
      </c>
      <c r="M1736">
        <f t="shared" si="141"/>
        <v>1982</v>
      </c>
      <c r="N1736">
        <f t="shared" si="142"/>
        <v>794.75</v>
      </c>
      <c r="O1736" t="str">
        <f t="shared" si="143"/>
        <v/>
      </c>
      <c r="P1736" t="str">
        <f t="shared" si="144"/>
        <v>9_1982</v>
      </c>
    </row>
    <row r="1737" spans="1:16">
      <c r="A1737" s="35">
        <v>30225</v>
      </c>
      <c r="H1737" s="43">
        <v>794.27</v>
      </c>
      <c r="I1737" s="43">
        <v>798.24</v>
      </c>
      <c r="J1737" s="37"/>
      <c r="K1737" s="37"/>
      <c r="L1737">
        <f t="shared" si="140"/>
        <v>10</v>
      </c>
      <c r="M1737">
        <f t="shared" si="141"/>
        <v>1982</v>
      </c>
      <c r="N1737">
        <f t="shared" si="142"/>
        <v>796.255</v>
      </c>
      <c r="O1737" t="str">
        <f t="shared" si="143"/>
        <v/>
      </c>
      <c r="P1737" t="str">
        <f t="shared" si="144"/>
        <v>10_1982</v>
      </c>
    </row>
    <row r="1738" spans="1:16">
      <c r="A1738" s="35">
        <v>30226</v>
      </c>
      <c r="H1738" s="44"/>
      <c r="I1738" s="44"/>
      <c r="J1738" s="37"/>
      <c r="K1738" s="37"/>
      <c r="L1738">
        <f t="shared" si="140"/>
        <v>10</v>
      </c>
      <c r="M1738">
        <f t="shared" si="141"/>
        <v>1982</v>
      </c>
      <c r="N1738" t="str">
        <f t="shared" si="142"/>
        <v/>
      </c>
      <c r="O1738" t="str">
        <f t="shared" si="143"/>
        <v/>
      </c>
      <c r="P1738" t="str">
        <f t="shared" si="144"/>
        <v>10_1982</v>
      </c>
    </row>
    <row r="1739" spans="1:16">
      <c r="A1739" s="35">
        <v>30227</v>
      </c>
      <c r="H1739" s="44"/>
      <c r="I1739" s="44"/>
      <c r="J1739" s="37"/>
      <c r="K1739" s="37"/>
      <c r="L1739">
        <f t="shared" si="140"/>
        <v>10</v>
      </c>
      <c r="M1739">
        <f t="shared" si="141"/>
        <v>1982</v>
      </c>
      <c r="N1739" t="str">
        <f t="shared" si="142"/>
        <v/>
      </c>
      <c r="O1739" t="str">
        <f t="shared" si="143"/>
        <v/>
      </c>
      <c r="P1739" t="str">
        <f t="shared" si="144"/>
        <v>10_1982</v>
      </c>
    </row>
    <row r="1740" spans="1:16">
      <c r="A1740" s="35">
        <v>30228</v>
      </c>
      <c r="H1740" s="43">
        <v>800.27</v>
      </c>
      <c r="I1740" s="43">
        <v>804.27</v>
      </c>
      <c r="J1740" s="37"/>
      <c r="K1740" s="37"/>
      <c r="L1740">
        <f t="shared" si="140"/>
        <v>10</v>
      </c>
      <c r="M1740">
        <f t="shared" si="141"/>
        <v>1982</v>
      </c>
      <c r="N1740">
        <f t="shared" si="142"/>
        <v>802.27</v>
      </c>
      <c r="O1740" t="str">
        <f t="shared" si="143"/>
        <v/>
      </c>
      <c r="P1740" t="str">
        <f t="shared" si="144"/>
        <v>10_1982</v>
      </c>
    </row>
    <row r="1741" spans="1:16">
      <c r="A1741" s="35">
        <v>30229</v>
      </c>
      <c r="H1741" s="43">
        <v>801.97</v>
      </c>
      <c r="I1741" s="43">
        <v>805.98</v>
      </c>
      <c r="J1741" s="37"/>
      <c r="K1741" s="37"/>
      <c r="L1741">
        <f t="shared" si="140"/>
        <v>10</v>
      </c>
      <c r="M1741">
        <f t="shared" si="141"/>
        <v>1982</v>
      </c>
      <c r="N1741">
        <f t="shared" si="142"/>
        <v>803.97500000000002</v>
      </c>
      <c r="O1741" t="str">
        <f t="shared" si="143"/>
        <v/>
      </c>
      <c r="P1741" t="str">
        <f t="shared" si="144"/>
        <v>10_1982</v>
      </c>
    </row>
    <row r="1742" spans="1:16">
      <c r="A1742" s="35">
        <v>30230</v>
      </c>
      <c r="H1742" s="43">
        <v>803.69</v>
      </c>
      <c r="I1742" s="43">
        <v>807.71</v>
      </c>
      <c r="J1742" s="37"/>
      <c r="K1742" s="37"/>
      <c r="L1742">
        <f t="shared" si="140"/>
        <v>10</v>
      </c>
      <c r="M1742">
        <f t="shared" si="141"/>
        <v>1982</v>
      </c>
      <c r="N1742">
        <f t="shared" si="142"/>
        <v>805.7</v>
      </c>
      <c r="O1742" t="str">
        <f t="shared" si="143"/>
        <v/>
      </c>
      <c r="P1742" t="str">
        <f t="shared" si="144"/>
        <v>10_1982</v>
      </c>
    </row>
    <row r="1743" spans="1:16">
      <c r="A1743" s="35">
        <v>30231</v>
      </c>
      <c r="H1743" s="43">
        <v>805.44</v>
      </c>
      <c r="I1743" s="43">
        <v>809.47</v>
      </c>
      <c r="J1743" s="37"/>
      <c r="K1743" s="37"/>
      <c r="L1743">
        <f t="shared" si="140"/>
        <v>10</v>
      </c>
      <c r="M1743">
        <f t="shared" si="141"/>
        <v>1982</v>
      </c>
      <c r="N1743">
        <f t="shared" si="142"/>
        <v>807.45500000000004</v>
      </c>
      <c r="O1743" t="str">
        <f t="shared" si="143"/>
        <v/>
      </c>
      <c r="P1743" t="str">
        <f t="shared" si="144"/>
        <v>10_1982</v>
      </c>
    </row>
    <row r="1744" spans="1:16">
      <c r="A1744" s="35">
        <v>30232</v>
      </c>
      <c r="H1744" s="44"/>
      <c r="I1744" s="44"/>
      <c r="J1744" s="37"/>
      <c r="K1744" s="37"/>
      <c r="L1744">
        <f t="shared" si="140"/>
        <v>10</v>
      </c>
      <c r="M1744">
        <f t="shared" si="141"/>
        <v>1982</v>
      </c>
      <c r="N1744" t="str">
        <f t="shared" si="142"/>
        <v/>
      </c>
      <c r="O1744" t="str">
        <f t="shared" si="143"/>
        <v/>
      </c>
      <c r="P1744" t="str">
        <f t="shared" si="144"/>
        <v>10_1982</v>
      </c>
    </row>
    <row r="1745" spans="1:16">
      <c r="A1745" s="35">
        <v>30233</v>
      </c>
      <c r="H1745" s="44"/>
      <c r="I1745" s="44"/>
      <c r="J1745" s="37"/>
      <c r="K1745" s="37"/>
      <c r="L1745">
        <f t="shared" si="140"/>
        <v>10</v>
      </c>
      <c r="M1745">
        <f t="shared" si="141"/>
        <v>1982</v>
      </c>
      <c r="N1745" t="str">
        <f t="shared" si="142"/>
        <v/>
      </c>
      <c r="O1745" t="str">
        <f t="shared" si="143"/>
        <v/>
      </c>
      <c r="P1745" t="str">
        <f t="shared" si="144"/>
        <v>10_1982</v>
      </c>
    </row>
    <row r="1746" spans="1:16">
      <c r="A1746" s="35">
        <v>30234</v>
      </c>
      <c r="H1746" s="44"/>
      <c r="I1746" s="44"/>
      <c r="J1746" s="37"/>
      <c r="K1746" s="37"/>
      <c r="L1746">
        <f t="shared" si="140"/>
        <v>10</v>
      </c>
      <c r="M1746">
        <f t="shared" si="141"/>
        <v>1982</v>
      </c>
      <c r="N1746" t="str">
        <f t="shared" si="142"/>
        <v/>
      </c>
      <c r="O1746" t="str">
        <f t="shared" si="143"/>
        <v/>
      </c>
      <c r="P1746" t="str">
        <f t="shared" si="144"/>
        <v>10_1982</v>
      </c>
    </row>
    <row r="1747" spans="1:16">
      <c r="A1747" s="35">
        <v>30235</v>
      </c>
      <c r="H1747" s="43">
        <v>814.44</v>
      </c>
      <c r="I1747" s="43">
        <v>818.51</v>
      </c>
      <c r="J1747" s="37"/>
      <c r="K1747" s="37"/>
      <c r="L1747">
        <f t="shared" si="140"/>
        <v>10</v>
      </c>
      <c r="M1747">
        <f t="shared" si="141"/>
        <v>1982</v>
      </c>
      <c r="N1747">
        <f t="shared" si="142"/>
        <v>816.47500000000002</v>
      </c>
      <c r="O1747" t="str">
        <f t="shared" si="143"/>
        <v/>
      </c>
      <c r="P1747" t="str">
        <f t="shared" si="144"/>
        <v>10_1982</v>
      </c>
    </row>
    <row r="1748" spans="1:16">
      <c r="A1748" s="35">
        <v>30236</v>
      </c>
      <c r="H1748" s="43">
        <v>816.14</v>
      </c>
      <c r="I1748" s="43">
        <v>820.22</v>
      </c>
      <c r="J1748" s="37"/>
      <c r="K1748" s="37"/>
      <c r="L1748">
        <f t="shared" si="140"/>
        <v>10</v>
      </c>
      <c r="M1748">
        <f t="shared" si="141"/>
        <v>1982</v>
      </c>
      <c r="N1748">
        <f t="shared" si="142"/>
        <v>818.18000000000006</v>
      </c>
      <c r="O1748" t="str">
        <f t="shared" si="143"/>
        <v/>
      </c>
      <c r="P1748" t="str">
        <f t="shared" si="144"/>
        <v>10_1982</v>
      </c>
    </row>
    <row r="1749" spans="1:16">
      <c r="A1749" s="35">
        <v>30237</v>
      </c>
      <c r="H1749" s="43">
        <v>817.9</v>
      </c>
      <c r="I1749" s="43">
        <v>821.99</v>
      </c>
      <c r="J1749" s="37"/>
      <c r="K1749" s="37"/>
      <c r="L1749">
        <f t="shared" si="140"/>
        <v>10</v>
      </c>
      <c r="M1749">
        <f t="shared" si="141"/>
        <v>1982</v>
      </c>
      <c r="N1749">
        <f t="shared" si="142"/>
        <v>819.94499999999994</v>
      </c>
      <c r="O1749" t="str">
        <f t="shared" si="143"/>
        <v/>
      </c>
      <c r="P1749" t="str">
        <f t="shared" si="144"/>
        <v>10_1982</v>
      </c>
    </row>
    <row r="1750" spans="1:16">
      <c r="A1750" s="35">
        <v>30238</v>
      </c>
      <c r="H1750" s="43">
        <v>819.63</v>
      </c>
      <c r="I1750" s="43">
        <v>823.73</v>
      </c>
      <c r="J1750" s="37"/>
      <c r="K1750" s="37"/>
      <c r="L1750">
        <f t="shared" si="140"/>
        <v>10</v>
      </c>
      <c r="M1750">
        <f t="shared" si="141"/>
        <v>1982</v>
      </c>
      <c r="N1750">
        <f t="shared" si="142"/>
        <v>821.68000000000006</v>
      </c>
      <c r="O1750" t="str">
        <f t="shared" si="143"/>
        <v/>
      </c>
      <c r="P1750" t="str">
        <f t="shared" si="144"/>
        <v>10_1982</v>
      </c>
    </row>
    <row r="1751" spans="1:16">
      <c r="A1751" s="35">
        <v>30239</v>
      </c>
      <c r="H1751" s="43">
        <v>821.38</v>
      </c>
      <c r="I1751" s="43">
        <v>825.49</v>
      </c>
      <c r="J1751" s="37"/>
      <c r="K1751" s="37"/>
      <c r="L1751">
        <f t="shared" si="140"/>
        <v>10</v>
      </c>
      <c r="M1751">
        <f t="shared" si="141"/>
        <v>1982</v>
      </c>
      <c r="N1751">
        <f t="shared" si="142"/>
        <v>823.43499999999995</v>
      </c>
      <c r="O1751" t="str">
        <f t="shared" si="143"/>
        <v/>
      </c>
      <c r="P1751" t="str">
        <f t="shared" si="144"/>
        <v>10_1982</v>
      </c>
    </row>
    <row r="1752" spans="1:16">
      <c r="A1752" s="35">
        <v>30240</v>
      </c>
      <c r="H1752" s="44"/>
      <c r="I1752" s="44"/>
      <c r="J1752" s="37"/>
      <c r="K1752" s="37"/>
      <c r="L1752">
        <f t="shared" si="140"/>
        <v>10</v>
      </c>
      <c r="M1752">
        <f t="shared" si="141"/>
        <v>1982</v>
      </c>
      <c r="N1752" t="str">
        <f t="shared" si="142"/>
        <v/>
      </c>
      <c r="O1752" t="str">
        <f t="shared" si="143"/>
        <v/>
      </c>
      <c r="P1752" t="str">
        <f t="shared" si="144"/>
        <v>10_1982</v>
      </c>
    </row>
    <row r="1753" spans="1:16">
      <c r="A1753" s="35">
        <v>30241</v>
      </c>
      <c r="H1753" s="44"/>
      <c r="I1753" s="44"/>
      <c r="J1753" s="37"/>
      <c r="K1753" s="37"/>
      <c r="L1753">
        <f t="shared" si="140"/>
        <v>10</v>
      </c>
      <c r="M1753">
        <f t="shared" si="141"/>
        <v>1982</v>
      </c>
      <c r="N1753" t="str">
        <f t="shared" si="142"/>
        <v/>
      </c>
      <c r="O1753" t="str">
        <f t="shared" si="143"/>
        <v/>
      </c>
      <c r="P1753" t="str">
        <f t="shared" si="144"/>
        <v>10_1982</v>
      </c>
    </row>
    <row r="1754" spans="1:16">
      <c r="A1754" s="35">
        <v>30242</v>
      </c>
      <c r="H1754" s="43">
        <v>828.38</v>
      </c>
      <c r="I1754" s="43">
        <v>832.52</v>
      </c>
      <c r="J1754" s="37"/>
      <c r="K1754" s="37"/>
      <c r="L1754">
        <f t="shared" si="140"/>
        <v>10</v>
      </c>
      <c r="M1754">
        <f t="shared" si="141"/>
        <v>1982</v>
      </c>
      <c r="N1754">
        <f t="shared" si="142"/>
        <v>830.45</v>
      </c>
      <c r="O1754" t="str">
        <f t="shared" si="143"/>
        <v/>
      </c>
      <c r="P1754" t="str">
        <f t="shared" si="144"/>
        <v>10_1982</v>
      </c>
    </row>
    <row r="1755" spans="1:16">
      <c r="A1755" s="35">
        <v>30243</v>
      </c>
      <c r="H1755" s="43">
        <v>830.23</v>
      </c>
      <c r="I1755" s="43">
        <v>834.38</v>
      </c>
      <c r="J1755" s="37"/>
      <c r="K1755" s="37"/>
      <c r="L1755">
        <f t="shared" si="140"/>
        <v>10</v>
      </c>
      <c r="M1755">
        <f t="shared" si="141"/>
        <v>1982</v>
      </c>
      <c r="N1755">
        <f t="shared" si="142"/>
        <v>832.30500000000006</v>
      </c>
      <c r="O1755" t="str">
        <f t="shared" si="143"/>
        <v/>
      </c>
      <c r="P1755" t="str">
        <f t="shared" si="144"/>
        <v>10_1982</v>
      </c>
    </row>
    <row r="1756" spans="1:16">
      <c r="A1756" s="35">
        <v>30244</v>
      </c>
      <c r="H1756" s="43">
        <v>832.08</v>
      </c>
      <c r="I1756" s="43">
        <v>836.24</v>
      </c>
      <c r="J1756" s="37"/>
      <c r="K1756" s="37"/>
      <c r="L1756">
        <f t="shared" si="140"/>
        <v>10</v>
      </c>
      <c r="M1756">
        <f t="shared" si="141"/>
        <v>1982</v>
      </c>
      <c r="N1756">
        <f t="shared" si="142"/>
        <v>834.16000000000008</v>
      </c>
      <c r="O1756" t="str">
        <f t="shared" si="143"/>
        <v/>
      </c>
      <c r="P1756" t="str">
        <f t="shared" si="144"/>
        <v>10_1982</v>
      </c>
    </row>
    <row r="1757" spans="1:16">
      <c r="A1757" s="35">
        <v>30245</v>
      </c>
      <c r="H1757" s="43">
        <v>833.93</v>
      </c>
      <c r="I1757" s="43">
        <v>838.1</v>
      </c>
      <c r="J1757" s="37"/>
      <c r="K1757" s="37"/>
      <c r="L1757">
        <f t="shared" si="140"/>
        <v>10</v>
      </c>
      <c r="M1757">
        <f t="shared" si="141"/>
        <v>1982</v>
      </c>
      <c r="N1757">
        <f t="shared" si="142"/>
        <v>836.01499999999999</v>
      </c>
      <c r="O1757" t="str">
        <f t="shared" si="143"/>
        <v/>
      </c>
      <c r="P1757" t="str">
        <f t="shared" si="144"/>
        <v>10_1982</v>
      </c>
    </row>
    <row r="1758" spans="1:16">
      <c r="A1758" s="35">
        <v>30246</v>
      </c>
      <c r="H1758" s="43">
        <v>835.79</v>
      </c>
      <c r="I1758" s="43">
        <v>839.97</v>
      </c>
      <c r="J1758" s="37"/>
      <c r="K1758" s="37"/>
      <c r="L1758">
        <f t="shared" si="140"/>
        <v>10</v>
      </c>
      <c r="M1758">
        <f t="shared" si="141"/>
        <v>1982</v>
      </c>
      <c r="N1758">
        <f t="shared" si="142"/>
        <v>837.88</v>
      </c>
      <c r="O1758" t="str">
        <f t="shared" si="143"/>
        <v/>
      </c>
      <c r="P1758" t="str">
        <f t="shared" si="144"/>
        <v>10_1982</v>
      </c>
    </row>
    <row r="1759" spans="1:16">
      <c r="A1759" s="35">
        <v>30247</v>
      </c>
      <c r="H1759" s="44"/>
      <c r="I1759" s="44"/>
      <c r="J1759" s="37"/>
      <c r="K1759" s="37"/>
      <c r="L1759">
        <f t="shared" si="140"/>
        <v>10</v>
      </c>
      <c r="M1759">
        <f t="shared" si="141"/>
        <v>1982</v>
      </c>
      <c r="N1759" t="str">
        <f t="shared" si="142"/>
        <v/>
      </c>
      <c r="O1759" t="str">
        <f t="shared" si="143"/>
        <v/>
      </c>
      <c r="P1759" t="str">
        <f t="shared" si="144"/>
        <v>10_1982</v>
      </c>
    </row>
    <row r="1760" spans="1:16">
      <c r="A1760" s="35">
        <v>30248</v>
      </c>
      <c r="H1760" s="44"/>
      <c r="I1760" s="44"/>
      <c r="J1760" s="37"/>
      <c r="K1760" s="37"/>
      <c r="L1760">
        <f t="shared" si="140"/>
        <v>10</v>
      </c>
      <c r="M1760">
        <f t="shared" si="141"/>
        <v>1982</v>
      </c>
      <c r="N1760" t="str">
        <f t="shared" si="142"/>
        <v/>
      </c>
      <c r="O1760" t="str">
        <f t="shared" si="143"/>
        <v/>
      </c>
      <c r="P1760" t="str">
        <f t="shared" si="144"/>
        <v>10_1982</v>
      </c>
    </row>
    <row r="1761" spans="1:16">
      <c r="A1761" s="35">
        <v>30249</v>
      </c>
      <c r="H1761" s="43">
        <v>842.29</v>
      </c>
      <c r="I1761" s="43">
        <v>846.5</v>
      </c>
      <c r="J1761" s="37"/>
      <c r="K1761" s="37"/>
      <c r="L1761">
        <f t="shared" si="140"/>
        <v>10</v>
      </c>
      <c r="M1761">
        <f t="shared" si="141"/>
        <v>1982</v>
      </c>
      <c r="N1761">
        <f t="shared" si="142"/>
        <v>844.39499999999998</v>
      </c>
      <c r="O1761" t="str">
        <f t="shared" si="143"/>
        <v/>
      </c>
      <c r="P1761" t="str">
        <f t="shared" si="144"/>
        <v>10_1982</v>
      </c>
    </row>
    <row r="1762" spans="1:16">
      <c r="A1762" s="35">
        <v>30250</v>
      </c>
      <c r="H1762" s="43">
        <v>844.15</v>
      </c>
      <c r="I1762" s="43">
        <v>848.37</v>
      </c>
      <c r="J1762" s="37"/>
      <c r="K1762" s="37"/>
      <c r="L1762">
        <f t="shared" si="140"/>
        <v>10</v>
      </c>
      <c r="M1762">
        <f t="shared" si="141"/>
        <v>1982</v>
      </c>
      <c r="N1762">
        <f t="shared" si="142"/>
        <v>846.26</v>
      </c>
      <c r="O1762" t="str">
        <f t="shared" si="143"/>
        <v/>
      </c>
      <c r="P1762" t="str">
        <f t="shared" si="144"/>
        <v>10_1982</v>
      </c>
    </row>
    <row r="1763" spans="1:16">
      <c r="A1763" s="35">
        <v>30251</v>
      </c>
      <c r="H1763" s="43">
        <v>846.01</v>
      </c>
      <c r="I1763" s="43">
        <v>850.24</v>
      </c>
      <c r="J1763" s="37"/>
      <c r="K1763" s="37"/>
      <c r="L1763">
        <f t="shared" si="140"/>
        <v>10</v>
      </c>
      <c r="M1763">
        <f t="shared" si="141"/>
        <v>1982</v>
      </c>
      <c r="N1763">
        <f t="shared" si="142"/>
        <v>848.125</v>
      </c>
      <c r="O1763" t="str">
        <f t="shared" si="143"/>
        <v/>
      </c>
      <c r="P1763" t="str">
        <f t="shared" si="144"/>
        <v>10_1982</v>
      </c>
    </row>
    <row r="1764" spans="1:16">
      <c r="A1764" s="35">
        <v>30252</v>
      </c>
      <c r="H1764" s="43">
        <v>847.87</v>
      </c>
      <c r="I1764" s="43">
        <v>852.11</v>
      </c>
      <c r="J1764" s="37"/>
      <c r="K1764" s="37"/>
      <c r="L1764">
        <f t="shared" si="140"/>
        <v>10</v>
      </c>
      <c r="M1764">
        <f t="shared" si="141"/>
        <v>1982</v>
      </c>
      <c r="N1764">
        <f t="shared" si="142"/>
        <v>849.99</v>
      </c>
      <c r="O1764" t="str">
        <f t="shared" si="143"/>
        <v/>
      </c>
      <c r="P1764" t="str">
        <f t="shared" si="144"/>
        <v>10_1982</v>
      </c>
    </row>
    <row r="1765" spans="1:16">
      <c r="A1765" s="35">
        <v>30253</v>
      </c>
      <c r="H1765" s="43">
        <v>849.72</v>
      </c>
      <c r="I1765" s="43">
        <v>853.97</v>
      </c>
      <c r="J1765" s="37"/>
      <c r="K1765" s="37"/>
      <c r="L1765">
        <f t="shared" si="140"/>
        <v>10</v>
      </c>
      <c r="M1765">
        <f t="shared" si="141"/>
        <v>1982</v>
      </c>
      <c r="N1765">
        <f t="shared" si="142"/>
        <v>851.84500000000003</v>
      </c>
      <c r="O1765" t="str">
        <f t="shared" si="143"/>
        <v/>
      </c>
      <c r="P1765" t="str">
        <f t="shared" si="144"/>
        <v>10_1982</v>
      </c>
    </row>
    <row r="1766" spans="1:16">
      <c r="A1766" s="35">
        <v>30254</v>
      </c>
      <c r="H1766" s="44"/>
      <c r="I1766" s="44"/>
      <c r="J1766" s="37"/>
      <c r="K1766" s="37"/>
      <c r="L1766">
        <f t="shared" si="140"/>
        <v>10</v>
      </c>
      <c r="M1766">
        <f t="shared" si="141"/>
        <v>1982</v>
      </c>
      <c r="N1766" t="str">
        <f t="shared" si="142"/>
        <v/>
      </c>
      <c r="O1766" t="str">
        <f t="shared" si="143"/>
        <v/>
      </c>
      <c r="P1766" t="str">
        <f t="shared" si="144"/>
        <v>10_1982</v>
      </c>
    </row>
    <row r="1767" spans="1:16">
      <c r="A1767" s="35">
        <v>30255</v>
      </c>
      <c r="H1767" s="44"/>
      <c r="I1767" s="44"/>
      <c r="J1767" s="37"/>
      <c r="K1767" s="37"/>
      <c r="L1767">
        <f t="shared" si="140"/>
        <v>10</v>
      </c>
      <c r="M1767">
        <f t="shared" si="141"/>
        <v>1982</v>
      </c>
      <c r="N1767" t="str">
        <f t="shared" si="142"/>
        <v/>
      </c>
      <c r="O1767" t="str">
        <f t="shared" si="143"/>
        <v/>
      </c>
      <c r="P1767" t="str">
        <f t="shared" si="144"/>
        <v>10_1982</v>
      </c>
    </row>
    <row r="1768" spans="1:16">
      <c r="A1768" s="35">
        <v>30256</v>
      </c>
      <c r="H1768" s="44"/>
      <c r="I1768" s="44"/>
      <c r="J1768" s="37"/>
      <c r="K1768" s="37"/>
      <c r="L1768">
        <f t="shared" si="140"/>
        <v>11</v>
      </c>
      <c r="M1768">
        <f t="shared" si="141"/>
        <v>1982</v>
      </c>
      <c r="N1768" t="str">
        <f t="shared" si="142"/>
        <v/>
      </c>
      <c r="O1768" t="str">
        <f t="shared" si="143"/>
        <v/>
      </c>
      <c r="P1768" t="str">
        <f t="shared" si="144"/>
        <v>11_1982</v>
      </c>
    </row>
    <row r="1769" spans="1:16">
      <c r="A1769" s="35">
        <v>30257</v>
      </c>
      <c r="H1769" s="43">
        <v>856.72</v>
      </c>
      <c r="I1769" s="43">
        <v>861</v>
      </c>
      <c r="J1769" s="37"/>
      <c r="K1769" s="37"/>
      <c r="L1769">
        <f t="shared" si="140"/>
        <v>11</v>
      </c>
      <c r="M1769">
        <f t="shared" si="141"/>
        <v>1982</v>
      </c>
      <c r="N1769">
        <f t="shared" si="142"/>
        <v>858.86</v>
      </c>
      <c r="O1769" t="str">
        <f t="shared" si="143"/>
        <v/>
      </c>
      <c r="P1769" t="str">
        <f t="shared" si="144"/>
        <v>11_1982</v>
      </c>
    </row>
    <row r="1770" spans="1:16">
      <c r="A1770" s="35">
        <v>30258</v>
      </c>
      <c r="H1770" s="43">
        <v>858.56</v>
      </c>
      <c r="I1770" s="43">
        <v>862.85</v>
      </c>
      <c r="J1770" s="37"/>
      <c r="K1770" s="37"/>
      <c r="L1770">
        <f t="shared" si="140"/>
        <v>11</v>
      </c>
      <c r="M1770">
        <f t="shared" si="141"/>
        <v>1982</v>
      </c>
      <c r="N1770">
        <f t="shared" si="142"/>
        <v>860.70499999999993</v>
      </c>
      <c r="O1770" t="str">
        <f t="shared" si="143"/>
        <v/>
      </c>
      <c r="P1770" t="str">
        <f t="shared" si="144"/>
        <v>11_1982</v>
      </c>
    </row>
    <row r="1771" spans="1:16">
      <c r="A1771" s="35">
        <v>30259</v>
      </c>
      <c r="H1771" s="43">
        <v>860.39</v>
      </c>
      <c r="I1771" s="43">
        <v>864.69</v>
      </c>
      <c r="J1771" s="37"/>
      <c r="K1771" s="37"/>
      <c r="L1771">
        <f t="shared" si="140"/>
        <v>11</v>
      </c>
      <c r="M1771">
        <f t="shared" si="141"/>
        <v>1982</v>
      </c>
      <c r="N1771">
        <f t="shared" si="142"/>
        <v>862.54</v>
      </c>
      <c r="O1771" t="str">
        <f t="shared" si="143"/>
        <v/>
      </c>
      <c r="P1771" t="str">
        <f t="shared" si="144"/>
        <v>11_1982</v>
      </c>
    </row>
    <row r="1772" spans="1:16">
      <c r="A1772" s="35">
        <v>30260</v>
      </c>
      <c r="H1772" s="43">
        <v>862.21</v>
      </c>
      <c r="I1772" s="43">
        <v>866.52</v>
      </c>
      <c r="J1772" s="37"/>
      <c r="K1772" s="37"/>
      <c r="L1772">
        <f t="shared" si="140"/>
        <v>11</v>
      </c>
      <c r="M1772">
        <f t="shared" si="141"/>
        <v>1982</v>
      </c>
      <c r="N1772">
        <f t="shared" si="142"/>
        <v>864.36500000000001</v>
      </c>
      <c r="O1772" t="str">
        <f t="shared" si="143"/>
        <v/>
      </c>
      <c r="P1772" t="str">
        <f t="shared" si="144"/>
        <v>11_1982</v>
      </c>
    </row>
    <row r="1773" spans="1:16">
      <c r="A1773" s="35">
        <v>30261</v>
      </c>
      <c r="H1773" s="44"/>
      <c r="I1773" s="44"/>
      <c r="J1773" s="37"/>
      <c r="K1773" s="37"/>
      <c r="L1773">
        <f t="shared" si="140"/>
        <v>11</v>
      </c>
      <c r="M1773">
        <f t="shared" si="141"/>
        <v>1982</v>
      </c>
      <c r="N1773" t="str">
        <f t="shared" si="142"/>
        <v/>
      </c>
      <c r="O1773" t="str">
        <f t="shared" si="143"/>
        <v/>
      </c>
      <c r="P1773" t="str">
        <f t="shared" si="144"/>
        <v>11_1982</v>
      </c>
    </row>
    <row r="1774" spans="1:16">
      <c r="A1774" s="35">
        <v>30262</v>
      </c>
      <c r="H1774" s="44"/>
      <c r="I1774" s="44"/>
      <c r="J1774" s="37"/>
      <c r="K1774" s="37"/>
      <c r="L1774">
        <f t="shared" si="140"/>
        <v>11</v>
      </c>
      <c r="M1774">
        <f t="shared" si="141"/>
        <v>1982</v>
      </c>
      <c r="N1774" t="str">
        <f t="shared" si="142"/>
        <v/>
      </c>
      <c r="O1774" t="str">
        <f t="shared" si="143"/>
        <v/>
      </c>
      <c r="P1774" t="str">
        <f t="shared" si="144"/>
        <v>11_1982</v>
      </c>
    </row>
    <row r="1775" spans="1:16">
      <c r="A1775" s="35">
        <v>30263</v>
      </c>
      <c r="H1775" s="43">
        <v>868.21</v>
      </c>
      <c r="I1775" s="43">
        <v>872.55</v>
      </c>
      <c r="J1775" s="37"/>
      <c r="K1775" s="37"/>
      <c r="L1775">
        <f t="shared" si="140"/>
        <v>11</v>
      </c>
      <c r="M1775">
        <f t="shared" si="141"/>
        <v>1982</v>
      </c>
      <c r="N1775">
        <f t="shared" si="142"/>
        <v>870.38</v>
      </c>
      <c r="O1775" t="str">
        <f t="shared" si="143"/>
        <v/>
      </c>
      <c r="P1775" t="str">
        <f t="shared" si="144"/>
        <v>11_1982</v>
      </c>
    </row>
    <row r="1776" spans="1:16">
      <c r="A1776" s="35">
        <v>30264</v>
      </c>
      <c r="H1776" s="43">
        <v>870.05</v>
      </c>
      <c r="I1776" s="43">
        <v>874.4</v>
      </c>
      <c r="J1776" s="37"/>
      <c r="K1776" s="37"/>
      <c r="L1776">
        <f t="shared" si="140"/>
        <v>11</v>
      </c>
      <c r="M1776">
        <f t="shared" si="141"/>
        <v>1982</v>
      </c>
      <c r="N1776">
        <f t="shared" si="142"/>
        <v>872.22499999999991</v>
      </c>
      <c r="O1776" t="str">
        <f t="shared" si="143"/>
        <v/>
      </c>
      <c r="P1776" t="str">
        <f t="shared" si="144"/>
        <v>11_1982</v>
      </c>
    </row>
    <row r="1777" spans="1:16">
      <c r="A1777" s="35">
        <v>30265</v>
      </c>
      <c r="H1777" s="43">
        <v>871.88</v>
      </c>
      <c r="I1777" s="43">
        <v>876.24</v>
      </c>
      <c r="J1777" s="37"/>
      <c r="K1777" s="37"/>
      <c r="L1777">
        <f t="shared" si="140"/>
        <v>11</v>
      </c>
      <c r="M1777">
        <f t="shared" si="141"/>
        <v>1982</v>
      </c>
      <c r="N1777">
        <f t="shared" si="142"/>
        <v>874.06</v>
      </c>
      <c r="O1777" t="str">
        <f t="shared" si="143"/>
        <v/>
      </c>
      <c r="P1777" t="str">
        <f t="shared" si="144"/>
        <v>11_1982</v>
      </c>
    </row>
    <row r="1778" spans="1:16">
      <c r="A1778" s="35">
        <v>30266</v>
      </c>
      <c r="H1778" s="43">
        <v>873.71</v>
      </c>
      <c r="I1778" s="43">
        <v>878.08</v>
      </c>
      <c r="J1778" s="37"/>
      <c r="K1778" s="37"/>
      <c r="L1778">
        <f t="shared" si="140"/>
        <v>11</v>
      </c>
      <c r="M1778">
        <f t="shared" si="141"/>
        <v>1982</v>
      </c>
      <c r="N1778">
        <f t="shared" si="142"/>
        <v>875.89499999999998</v>
      </c>
      <c r="O1778" t="str">
        <f t="shared" si="143"/>
        <v/>
      </c>
      <c r="P1778" t="str">
        <f t="shared" si="144"/>
        <v>11_1982</v>
      </c>
    </row>
    <row r="1779" spans="1:16">
      <c r="A1779" s="35">
        <v>30267</v>
      </c>
      <c r="H1779" s="43">
        <v>875.54</v>
      </c>
      <c r="I1779" s="43">
        <v>879.92</v>
      </c>
      <c r="J1779" s="37"/>
      <c r="K1779" s="37"/>
      <c r="L1779">
        <f t="shared" si="140"/>
        <v>11</v>
      </c>
      <c r="M1779">
        <f t="shared" si="141"/>
        <v>1982</v>
      </c>
      <c r="N1779">
        <f t="shared" si="142"/>
        <v>877.73</v>
      </c>
      <c r="O1779" t="str">
        <f t="shared" si="143"/>
        <v/>
      </c>
      <c r="P1779" t="str">
        <f t="shared" si="144"/>
        <v>11_1982</v>
      </c>
    </row>
    <row r="1780" spans="1:16">
      <c r="A1780" s="35">
        <v>30268</v>
      </c>
      <c r="H1780" s="44"/>
      <c r="I1780" s="44"/>
      <c r="J1780" s="37"/>
      <c r="K1780" s="37"/>
      <c r="L1780">
        <f t="shared" si="140"/>
        <v>11</v>
      </c>
      <c r="M1780">
        <f t="shared" si="141"/>
        <v>1982</v>
      </c>
      <c r="N1780" t="str">
        <f t="shared" si="142"/>
        <v/>
      </c>
      <c r="O1780" t="str">
        <f t="shared" si="143"/>
        <v/>
      </c>
      <c r="P1780" t="str">
        <f t="shared" si="144"/>
        <v>11_1982</v>
      </c>
    </row>
    <row r="1781" spans="1:16">
      <c r="A1781" s="35">
        <v>30269</v>
      </c>
      <c r="H1781" s="44"/>
      <c r="I1781" s="44"/>
      <c r="J1781" s="37"/>
      <c r="K1781" s="37"/>
      <c r="L1781">
        <f t="shared" si="140"/>
        <v>11</v>
      </c>
      <c r="M1781">
        <f t="shared" si="141"/>
        <v>1982</v>
      </c>
      <c r="N1781" t="str">
        <f t="shared" si="142"/>
        <v/>
      </c>
      <c r="O1781" t="str">
        <f t="shared" si="143"/>
        <v/>
      </c>
      <c r="P1781" t="str">
        <f t="shared" si="144"/>
        <v>11_1982</v>
      </c>
    </row>
    <row r="1782" spans="1:16">
      <c r="A1782" s="35">
        <v>30270</v>
      </c>
      <c r="H1782" s="43">
        <v>881.54</v>
      </c>
      <c r="I1782" s="43">
        <v>885.95</v>
      </c>
      <c r="J1782" s="37"/>
      <c r="K1782" s="37"/>
      <c r="L1782">
        <f t="shared" si="140"/>
        <v>11</v>
      </c>
      <c r="M1782">
        <f t="shared" si="141"/>
        <v>1982</v>
      </c>
      <c r="N1782">
        <f t="shared" si="142"/>
        <v>883.745</v>
      </c>
      <c r="O1782" t="str">
        <f t="shared" si="143"/>
        <v/>
      </c>
      <c r="P1782" t="str">
        <f t="shared" si="144"/>
        <v>11_1982</v>
      </c>
    </row>
    <row r="1783" spans="1:16">
      <c r="A1783" s="35">
        <v>30271</v>
      </c>
      <c r="H1783" s="43">
        <v>883.36</v>
      </c>
      <c r="I1783" s="43">
        <v>887.78</v>
      </c>
      <c r="J1783" s="37"/>
      <c r="K1783" s="37"/>
      <c r="L1783">
        <f t="shared" si="140"/>
        <v>11</v>
      </c>
      <c r="M1783">
        <f t="shared" si="141"/>
        <v>1982</v>
      </c>
      <c r="N1783">
        <f t="shared" si="142"/>
        <v>885.56999999999994</v>
      </c>
      <c r="O1783" t="str">
        <f t="shared" si="143"/>
        <v/>
      </c>
      <c r="P1783" t="str">
        <f t="shared" si="144"/>
        <v>11_1982</v>
      </c>
    </row>
    <row r="1784" spans="1:16">
      <c r="A1784" s="35">
        <v>30272</v>
      </c>
      <c r="H1784" s="43">
        <v>885.18</v>
      </c>
      <c r="I1784" s="43">
        <v>889.61</v>
      </c>
      <c r="J1784" s="37"/>
      <c r="K1784" s="37"/>
      <c r="L1784">
        <f t="shared" si="140"/>
        <v>11</v>
      </c>
      <c r="M1784">
        <f t="shared" si="141"/>
        <v>1982</v>
      </c>
      <c r="N1784">
        <f t="shared" si="142"/>
        <v>887.39499999999998</v>
      </c>
      <c r="O1784" t="str">
        <f t="shared" si="143"/>
        <v/>
      </c>
      <c r="P1784" t="str">
        <f t="shared" si="144"/>
        <v>11_1982</v>
      </c>
    </row>
    <row r="1785" spans="1:16">
      <c r="A1785" s="35">
        <v>30273</v>
      </c>
      <c r="H1785" s="43">
        <v>886.99</v>
      </c>
      <c r="I1785" s="43">
        <v>891.42</v>
      </c>
      <c r="J1785" s="37"/>
      <c r="K1785" s="37"/>
      <c r="L1785">
        <f t="shared" si="140"/>
        <v>11</v>
      </c>
      <c r="M1785">
        <f t="shared" si="141"/>
        <v>1982</v>
      </c>
      <c r="N1785">
        <f t="shared" si="142"/>
        <v>889.20499999999993</v>
      </c>
      <c r="O1785" t="str">
        <f t="shared" si="143"/>
        <v/>
      </c>
      <c r="P1785" t="str">
        <f t="shared" si="144"/>
        <v>11_1982</v>
      </c>
    </row>
    <row r="1786" spans="1:16">
      <c r="A1786" s="35">
        <v>30274</v>
      </c>
      <c r="H1786" s="43">
        <v>888.8</v>
      </c>
      <c r="I1786" s="43">
        <v>893.24</v>
      </c>
      <c r="J1786" s="37"/>
      <c r="K1786" s="37"/>
      <c r="L1786">
        <f t="shared" si="140"/>
        <v>11</v>
      </c>
      <c r="M1786">
        <f t="shared" si="141"/>
        <v>1982</v>
      </c>
      <c r="N1786">
        <f t="shared" si="142"/>
        <v>891.02</v>
      </c>
      <c r="O1786" t="str">
        <f t="shared" si="143"/>
        <v/>
      </c>
      <c r="P1786" t="str">
        <f t="shared" si="144"/>
        <v>11_1982</v>
      </c>
    </row>
    <row r="1787" spans="1:16">
      <c r="A1787" s="35">
        <v>30275</v>
      </c>
      <c r="H1787" s="44"/>
      <c r="I1787" s="44"/>
      <c r="J1787" s="37"/>
      <c r="K1787" s="37"/>
      <c r="L1787">
        <f t="shared" si="140"/>
        <v>11</v>
      </c>
      <c r="M1787">
        <f t="shared" si="141"/>
        <v>1982</v>
      </c>
      <c r="N1787" t="str">
        <f t="shared" si="142"/>
        <v/>
      </c>
      <c r="O1787" t="str">
        <f t="shared" si="143"/>
        <v/>
      </c>
      <c r="P1787" t="str">
        <f t="shared" si="144"/>
        <v>11_1982</v>
      </c>
    </row>
    <row r="1788" spans="1:16">
      <c r="A1788" s="35">
        <v>30276</v>
      </c>
      <c r="H1788" s="44"/>
      <c r="I1788" s="44"/>
      <c r="J1788" s="37"/>
      <c r="K1788" s="37"/>
      <c r="L1788">
        <f t="shared" si="140"/>
        <v>11</v>
      </c>
      <c r="M1788">
        <f t="shared" si="141"/>
        <v>1982</v>
      </c>
      <c r="N1788" t="str">
        <f t="shared" si="142"/>
        <v/>
      </c>
      <c r="O1788" t="str">
        <f t="shared" si="143"/>
        <v/>
      </c>
      <c r="P1788" t="str">
        <f t="shared" si="144"/>
        <v>11_1982</v>
      </c>
    </row>
    <row r="1789" spans="1:16">
      <c r="A1789" s="35">
        <v>30277</v>
      </c>
      <c r="H1789" s="43">
        <v>893.8</v>
      </c>
      <c r="I1789" s="43">
        <v>898.27</v>
      </c>
      <c r="J1789" s="37"/>
      <c r="K1789" s="37"/>
      <c r="L1789">
        <f t="shared" si="140"/>
        <v>11</v>
      </c>
      <c r="M1789">
        <f t="shared" si="141"/>
        <v>1982</v>
      </c>
      <c r="N1789">
        <f t="shared" si="142"/>
        <v>896.03499999999997</v>
      </c>
      <c r="O1789" t="str">
        <f t="shared" si="143"/>
        <v/>
      </c>
      <c r="P1789" t="str">
        <f t="shared" si="144"/>
        <v>11_1982</v>
      </c>
    </row>
    <row r="1790" spans="1:16">
      <c r="A1790" s="35">
        <v>30278</v>
      </c>
      <c r="H1790" s="43">
        <v>895.6</v>
      </c>
      <c r="I1790" s="43">
        <v>900.08</v>
      </c>
      <c r="J1790" s="37"/>
      <c r="K1790" s="37"/>
      <c r="L1790">
        <f t="shared" si="140"/>
        <v>11</v>
      </c>
      <c r="M1790">
        <f t="shared" si="141"/>
        <v>1982</v>
      </c>
      <c r="N1790">
        <f t="shared" si="142"/>
        <v>897.84</v>
      </c>
      <c r="O1790" t="str">
        <f t="shared" si="143"/>
        <v/>
      </c>
      <c r="P1790" t="str">
        <f t="shared" si="144"/>
        <v>11_1982</v>
      </c>
    </row>
    <row r="1791" spans="1:16">
      <c r="A1791" s="35">
        <v>30279</v>
      </c>
      <c r="H1791" s="43">
        <v>897.4</v>
      </c>
      <c r="I1791" s="43">
        <v>901.89</v>
      </c>
      <c r="J1791" s="37"/>
      <c r="K1791" s="37"/>
      <c r="L1791">
        <f t="shared" si="140"/>
        <v>11</v>
      </c>
      <c r="M1791">
        <f t="shared" si="141"/>
        <v>1982</v>
      </c>
      <c r="N1791">
        <f t="shared" si="142"/>
        <v>899.64499999999998</v>
      </c>
      <c r="O1791" t="str">
        <f t="shared" si="143"/>
        <v/>
      </c>
      <c r="P1791" t="str">
        <f t="shared" si="144"/>
        <v>11_1982</v>
      </c>
    </row>
    <row r="1792" spans="1:16">
      <c r="A1792" s="35">
        <v>30280</v>
      </c>
      <c r="H1792" s="43">
        <v>899.19</v>
      </c>
      <c r="I1792" s="43">
        <v>903.69</v>
      </c>
      <c r="J1792" s="37"/>
      <c r="K1792" s="37"/>
      <c r="L1792">
        <f t="shared" si="140"/>
        <v>11</v>
      </c>
      <c r="M1792">
        <f t="shared" si="141"/>
        <v>1982</v>
      </c>
      <c r="N1792">
        <f t="shared" si="142"/>
        <v>901.44</v>
      </c>
      <c r="O1792" t="str">
        <f t="shared" si="143"/>
        <v/>
      </c>
      <c r="P1792" t="str">
        <f t="shared" si="144"/>
        <v>11_1982</v>
      </c>
    </row>
    <row r="1793" spans="1:16">
      <c r="A1793" s="35">
        <v>30281</v>
      </c>
      <c r="H1793" s="43">
        <v>900.98</v>
      </c>
      <c r="I1793" s="43">
        <v>905.48</v>
      </c>
      <c r="J1793" s="37"/>
      <c r="K1793" s="37"/>
      <c r="L1793">
        <f t="shared" si="140"/>
        <v>11</v>
      </c>
      <c r="M1793">
        <f t="shared" si="141"/>
        <v>1982</v>
      </c>
      <c r="N1793">
        <f t="shared" si="142"/>
        <v>903.23</v>
      </c>
      <c r="O1793" t="str">
        <f t="shared" si="143"/>
        <v/>
      </c>
      <c r="P1793" t="str">
        <f t="shared" si="144"/>
        <v>11_1982</v>
      </c>
    </row>
    <row r="1794" spans="1:16">
      <c r="A1794" s="35">
        <v>30282</v>
      </c>
      <c r="H1794" s="44"/>
      <c r="I1794" s="44"/>
      <c r="J1794" s="37"/>
      <c r="K1794" s="37"/>
      <c r="L1794">
        <f t="shared" si="140"/>
        <v>11</v>
      </c>
      <c r="M1794">
        <f t="shared" si="141"/>
        <v>1982</v>
      </c>
      <c r="N1794" t="str">
        <f t="shared" si="142"/>
        <v/>
      </c>
      <c r="O1794" t="str">
        <f t="shared" si="143"/>
        <v/>
      </c>
      <c r="P1794" t="str">
        <f t="shared" si="144"/>
        <v>11_1982</v>
      </c>
    </row>
    <row r="1795" spans="1:16">
      <c r="A1795" s="35">
        <v>30283</v>
      </c>
      <c r="H1795" s="44"/>
      <c r="I1795" s="44"/>
      <c r="J1795" s="37"/>
      <c r="K1795" s="37"/>
      <c r="L1795">
        <f t="shared" si="140"/>
        <v>11</v>
      </c>
      <c r="M1795">
        <f t="shared" si="141"/>
        <v>1982</v>
      </c>
      <c r="N1795" t="str">
        <f t="shared" si="142"/>
        <v/>
      </c>
      <c r="O1795" t="str">
        <f t="shared" si="143"/>
        <v/>
      </c>
      <c r="P1795" t="str">
        <f t="shared" si="144"/>
        <v>11_1982</v>
      </c>
    </row>
    <row r="1796" spans="1:16">
      <c r="A1796" s="35">
        <v>30284</v>
      </c>
      <c r="H1796" s="43">
        <v>904.98</v>
      </c>
      <c r="I1796" s="43">
        <v>909.5</v>
      </c>
      <c r="J1796" s="37"/>
      <c r="K1796" s="37"/>
      <c r="L1796">
        <f t="shared" ref="L1796:L1859" si="145">+MONTH(A1796)</f>
        <v>11</v>
      </c>
      <c r="M1796">
        <f t="shared" ref="M1796:M1859" si="146">+YEAR(A1796)</f>
        <v>1982</v>
      </c>
      <c r="N1796">
        <f t="shared" ref="N1796:N1859" si="147">+IF(H1796="","",AVERAGE(H1796:I1796))</f>
        <v>907.24</v>
      </c>
      <c r="O1796" t="str">
        <f t="shared" ref="O1796:O1859" si="148">+IF(J1796="","",AVERAGE(J1796:K1796))</f>
        <v/>
      </c>
      <c r="P1796" t="str">
        <f t="shared" ref="P1796:P1859" si="149">+L1796&amp;"_"&amp;M1796</f>
        <v>11_1982</v>
      </c>
    </row>
    <row r="1797" spans="1:16">
      <c r="A1797" s="35">
        <v>30285</v>
      </c>
      <c r="H1797" s="43">
        <v>906.76</v>
      </c>
      <c r="I1797" s="43">
        <v>911.29</v>
      </c>
      <c r="J1797" s="37"/>
      <c r="K1797" s="37"/>
      <c r="L1797">
        <f t="shared" si="145"/>
        <v>11</v>
      </c>
      <c r="M1797">
        <f t="shared" si="146"/>
        <v>1982</v>
      </c>
      <c r="N1797">
        <f t="shared" si="147"/>
        <v>909.02499999999998</v>
      </c>
      <c r="O1797" t="str">
        <f t="shared" si="148"/>
        <v/>
      </c>
      <c r="P1797" t="str">
        <f t="shared" si="149"/>
        <v>11_1982</v>
      </c>
    </row>
    <row r="1798" spans="1:16">
      <c r="A1798" s="35">
        <v>30286</v>
      </c>
      <c r="H1798" s="43">
        <v>908.54</v>
      </c>
      <c r="I1798" s="43">
        <v>913.08</v>
      </c>
      <c r="J1798" s="37"/>
      <c r="K1798" s="37"/>
      <c r="L1798">
        <f t="shared" si="145"/>
        <v>12</v>
      </c>
      <c r="M1798">
        <f t="shared" si="146"/>
        <v>1982</v>
      </c>
      <c r="N1798">
        <f t="shared" si="147"/>
        <v>910.81</v>
      </c>
      <c r="O1798" t="str">
        <f t="shared" si="148"/>
        <v/>
      </c>
      <c r="P1798" t="str">
        <f t="shared" si="149"/>
        <v>12_1982</v>
      </c>
    </row>
    <row r="1799" spans="1:16">
      <c r="A1799" s="35">
        <v>30287</v>
      </c>
      <c r="H1799" s="43">
        <v>910.32</v>
      </c>
      <c r="I1799" s="43">
        <v>914.87</v>
      </c>
      <c r="J1799" s="37"/>
      <c r="K1799" s="37"/>
      <c r="L1799">
        <f t="shared" si="145"/>
        <v>12</v>
      </c>
      <c r="M1799">
        <f t="shared" si="146"/>
        <v>1982</v>
      </c>
      <c r="N1799">
        <f t="shared" si="147"/>
        <v>912.59500000000003</v>
      </c>
      <c r="O1799" t="str">
        <f t="shared" si="148"/>
        <v/>
      </c>
      <c r="P1799" t="str">
        <f t="shared" si="149"/>
        <v>12_1982</v>
      </c>
    </row>
    <row r="1800" spans="1:16">
      <c r="A1800" s="35">
        <v>30288</v>
      </c>
      <c r="H1800" s="43">
        <v>912.1</v>
      </c>
      <c r="I1800" s="43">
        <v>916.66</v>
      </c>
      <c r="J1800" s="37"/>
      <c r="K1800" s="37"/>
      <c r="L1800">
        <f t="shared" si="145"/>
        <v>12</v>
      </c>
      <c r="M1800">
        <f t="shared" si="146"/>
        <v>1982</v>
      </c>
      <c r="N1800">
        <f t="shared" si="147"/>
        <v>914.38</v>
      </c>
      <c r="O1800" t="str">
        <f t="shared" si="148"/>
        <v/>
      </c>
      <c r="P1800" t="str">
        <f t="shared" si="149"/>
        <v>12_1982</v>
      </c>
    </row>
    <row r="1801" spans="1:16">
      <c r="A1801" s="35">
        <v>30289</v>
      </c>
      <c r="H1801" s="44"/>
      <c r="I1801" s="44"/>
      <c r="J1801" s="37"/>
      <c r="K1801" s="37"/>
      <c r="L1801">
        <f t="shared" si="145"/>
        <v>12</v>
      </c>
      <c r="M1801">
        <f t="shared" si="146"/>
        <v>1982</v>
      </c>
      <c r="N1801" t="str">
        <f t="shared" si="147"/>
        <v/>
      </c>
      <c r="O1801" t="str">
        <f t="shared" si="148"/>
        <v/>
      </c>
      <c r="P1801" t="str">
        <f t="shared" si="149"/>
        <v>12_1982</v>
      </c>
    </row>
    <row r="1802" spans="1:16">
      <c r="A1802" s="35">
        <v>30290</v>
      </c>
      <c r="H1802" s="44"/>
      <c r="I1802" s="44"/>
      <c r="J1802" s="37"/>
      <c r="K1802" s="37"/>
      <c r="L1802">
        <f t="shared" si="145"/>
        <v>12</v>
      </c>
      <c r="M1802">
        <f t="shared" si="146"/>
        <v>1982</v>
      </c>
      <c r="N1802" t="str">
        <f t="shared" si="147"/>
        <v/>
      </c>
      <c r="O1802" t="str">
        <f t="shared" si="148"/>
        <v/>
      </c>
      <c r="P1802" t="str">
        <f t="shared" si="149"/>
        <v>12_1982</v>
      </c>
    </row>
    <row r="1803" spans="1:16">
      <c r="A1803" s="35">
        <v>30291</v>
      </c>
      <c r="H1803" s="43">
        <v>919.1</v>
      </c>
      <c r="I1803" s="43">
        <v>923.7</v>
      </c>
      <c r="J1803" s="37"/>
      <c r="K1803" s="37"/>
      <c r="L1803">
        <f t="shared" si="145"/>
        <v>12</v>
      </c>
      <c r="M1803">
        <f t="shared" si="146"/>
        <v>1982</v>
      </c>
      <c r="N1803">
        <f t="shared" si="147"/>
        <v>921.40000000000009</v>
      </c>
      <c r="O1803" t="str">
        <f t="shared" si="148"/>
        <v/>
      </c>
      <c r="P1803" t="str">
        <f t="shared" si="149"/>
        <v>12_1982</v>
      </c>
    </row>
    <row r="1804" spans="1:16">
      <c r="A1804" s="35">
        <v>30292</v>
      </c>
      <c r="H1804" s="43">
        <v>921.1</v>
      </c>
      <c r="I1804" s="43">
        <v>925.71</v>
      </c>
      <c r="J1804" s="37"/>
      <c r="K1804" s="37"/>
      <c r="L1804">
        <f t="shared" si="145"/>
        <v>12</v>
      </c>
      <c r="M1804">
        <f t="shared" si="146"/>
        <v>1982</v>
      </c>
      <c r="N1804">
        <f t="shared" si="147"/>
        <v>923.40499999999997</v>
      </c>
      <c r="O1804" t="str">
        <f t="shared" si="148"/>
        <v/>
      </c>
      <c r="P1804" t="str">
        <f t="shared" si="149"/>
        <v>12_1982</v>
      </c>
    </row>
    <row r="1805" spans="1:16">
      <c r="A1805" s="35">
        <v>30293</v>
      </c>
      <c r="H1805" s="44"/>
      <c r="I1805" s="44"/>
      <c r="J1805" s="37"/>
      <c r="K1805" s="37"/>
      <c r="L1805">
        <f t="shared" si="145"/>
        <v>12</v>
      </c>
      <c r="M1805">
        <f t="shared" si="146"/>
        <v>1982</v>
      </c>
      <c r="N1805" t="str">
        <f t="shared" si="147"/>
        <v/>
      </c>
      <c r="O1805" t="str">
        <f t="shared" si="148"/>
        <v/>
      </c>
      <c r="P1805" t="str">
        <f t="shared" si="149"/>
        <v>12_1982</v>
      </c>
    </row>
    <row r="1806" spans="1:16">
      <c r="A1806" s="35">
        <v>30294</v>
      </c>
      <c r="H1806" s="43">
        <v>926.1</v>
      </c>
      <c r="I1806" s="43">
        <v>930.73</v>
      </c>
      <c r="J1806" s="37"/>
      <c r="K1806" s="37"/>
      <c r="L1806">
        <f t="shared" si="145"/>
        <v>12</v>
      </c>
      <c r="M1806">
        <f t="shared" si="146"/>
        <v>1982</v>
      </c>
      <c r="N1806">
        <f t="shared" si="147"/>
        <v>928.41499999999996</v>
      </c>
      <c r="O1806" t="str">
        <f t="shared" si="148"/>
        <v/>
      </c>
      <c r="P1806" t="str">
        <f t="shared" si="149"/>
        <v>12_1982</v>
      </c>
    </row>
    <row r="1807" spans="1:16">
      <c r="A1807" s="35">
        <v>30295</v>
      </c>
      <c r="H1807" s="43">
        <v>928.1</v>
      </c>
      <c r="I1807" s="43">
        <v>932.74</v>
      </c>
      <c r="J1807" s="37"/>
      <c r="K1807" s="37"/>
      <c r="L1807">
        <f t="shared" si="145"/>
        <v>12</v>
      </c>
      <c r="M1807">
        <f t="shared" si="146"/>
        <v>1982</v>
      </c>
      <c r="N1807">
        <f t="shared" si="147"/>
        <v>930.42000000000007</v>
      </c>
      <c r="O1807" t="str">
        <f t="shared" si="148"/>
        <v/>
      </c>
      <c r="P1807" t="str">
        <f t="shared" si="149"/>
        <v>12_1982</v>
      </c>
    </row>
    <row r="1808" spans="1:16">
      <c r="A1808" s="35">
        <v>30296</v>
      </c>
      <c r="H1808" s="44"/>
      <c r="I1808" s="44"/>
      <c r="J1808" s="37"/>
      <c r="K1808" s="37"/>
      <c r="L1808">
        <f t="shared" si="145"/>
        <v>12</v>
      </c>
      <c r="M1808">
        <f t="shared" si="146"/>
        <v>1982</v>
      </c>
      <c r="N1808" t="str">
        <f t="shared" si="147"/>
        <v/>
      </c>
      <c r="O1808" t="str">
        <f t="shared" si="148"/>
        <v/>
      </c>
      <c r="P1808" t="str">
        <f t="shared" si="149"/>
        <v>12_1982</v>
      </c>
    </row>
    <row r="1809" spans="1:16">
      <c r="A1809" s="35">
        <v>30297</v>
      </c>
      <c r="H1809" s="44"/>
      <c r="I1809" s="44"/>
      <c r="J1809" s="37"/>
      <c r="K1809" s="37"/>
      <c r="L1809">
        <f t="shared" si="145"/>
        <v>12</v>
      </c>
      <c r="M1809">
        <f t="shared" si="146"/>
        <v>1982</v>
      </c>
      <c r="N1809" t="str">
        <f t="shared" si="147"/>
        <v/>
      </c>
      <c r="O1809" t="str">
        <f t="shared" si="148"/>
        <v/>
      </c>
      <c r="P1809" t="str">
        <f t="shared" si="149"/>
        <v>12_1982</v>
      </c>
    </row>
    <row r="1810" spans="1:16">
      <c r="A1810" s="35">
        <v>30298</v>
      </c>
      <c r="H1810" s="43">
        <v>935.1</v>
      </c>
      <c r="I1810" s="43">
        <v>939.78</v>
      </c>
      <c r="J1810" s="37"/>
      <c r="K1810" s="37"/>
      <c r="L1810">
        <f t="shared" si="145"/>
        <v>12</v>
      </c>
      <c r="M1810">
        <f t="shared" si="146"/>
        <v>1982</v>
      </c>
      <c r="N1810">
        <f t="shared" si="147"/>
        <v>937.44</v>
      </c>
      <c r="O1810" t="str">
        <f t="shared" si="148"/>
        <v/>
      </c>
      <c r="P1810" t="str">
        <f t="shared" si="149"/>
        <v>12_1982</v>
      </c>
    </row>
    <row r="1811" spans="1:16">
      <c r="A1811" s="35">
        <v>30299</v>
      </c>
      <c r="H1811" s="43">
        <v>937.1</v>
      </c>
      <c r="I1811" s="43">
        <v>941.79</v>
      </c>
      <c r="J1811" s="37"/>
      <c r="K1811" s="37"/>
      <c r="L1811">
        <f t="shared" si="145"/>
        <v>12</v>
      </c>
      <c r="M1811">
        <f t="shared" si="146"/>
        <v>1982</v>
      </c>
      <c r="N1811">
        <f t="shared" si="147"/>
        <v>939.44499999999994</v>
      </c>
      <c r="O1811" t="str">
        <f t="shared" si="148"/>
        <v/>
      </c>
      <c r="P1811" t="str">
        <f t="shared" si="149"/>
        <v>12_1982</v>
      </c>
    </row>
    <row r="1812" spans="1:16">
      <c r="A1812" s="35">
        <v>30300</v>
      </c>
      <c r="H1812" s="43">
        <v>939.1</v>
      </c>
      <c r="I1812" s="43">
        <v>943.8</v>
      </c>
      <c r="J1812" s="37"/>
      <c r="K1812" s="37"/>
      <c r="L1812">
        <f t="shared" si="145"/>
        <v>12</v>
      </c>
      <c r="M1812">
        <f t="shared" si="146"/>
        <v>1982</v>
      </c>
      <c r="N1812">
        <f t="shared" si="147"/>
        <v>941.45</v>
      </c>
      <c r="O1812" t="str">
        <f t="shared" si="148"/>
        <v/>
      </c>
      <c r="P1812" t="str">
        <f t="shared" si="149"/>
        <v>12_1982</v>
      </c>
    </row>
    <row r="1813" spans="1:16">
      <c r="A1813" s="35">
        <v>30301</v>
      </c>
      <c r="H1813" s="43">
        <v>941.1</v>
      </c>
      <c r="I1813" s="43">
        <v>945.81</v>
      </c>
      <c r="J1813" s="37"/>
      <c r="K1813" s="37"/>
      <c r="L1813">
        <f t="shared" si="145"/>
        <v>12</v>
      </c>
      <c r="M1813">
        <f t="shared" si="146"/>
        <v>1982</v>
      </c>
      <c r="N1813">
        <f t="shared" si="147"/>
        <v>943.45499999999993</v>
      </c>
      <c r="O1813" t="str">
        <f t="shared" si="148"/>
        <v/>
      </c>
      <c r="P1813" t="str">
        <f t="shared" si="149"/>
        <v>12_1982</v>
      </c>
    </row>
    <row r="1814" spans="1:16">
      <c r="A1814" s="35">
        <v>30302</v>
      </c>
      <c r="H1814" s="43">
        <v>943.1</v>
      </c>
      <c r="I1814" s="43">
        <v>947.82</v>
      </c>
      <c r="J1814" s="37"/>
      <c r="K1814" s="37"/>
      <c r="L1814">
        <f t="shared" si="145"/>
        <v>12</v>
      </c>
      <c r="M1814">
        <f t="shared" si="146"/>
        <v>1982</v>
      </c>
      <c r="N1814">
        <f t="shared" si="147"/>
        <v>945.46</v>
      </c>
      <c r="O1814" t="str">
        <f t="shared" si="148"/>
        <v/>
      </c>
      <c r="P1814" t="str">
        <f t="shared" si="149"/>
        <v>12_1982</v>
      </c>
    </row>
    <row r="1815" spans="1:16">
      <c r="A1815" s="35">
        <v>30303</v>
      </c>
      <c r="H1815" s="44"/>
      <c r="I1815" s="44"/>
      <c r="J1815" s="37"/>
      <c r="K1815" s="37"/>
      <c r="L1815">
        <f t="shared" si="145"/>
        <v>12</v>
      </c>
      <c r="M1815">
        <f t="shared" si="146"/>
        <v>1982</v>
      </c>
      <c r="N1815" t="str">
        <f t="shared" si="147"/>
        <v/>
      </c>
      <c r="O1815" t="str">
        <f t="shared" si="148"/>
        <v/>
      </c>
      <c r="P1815" t="str">
        <f t="shared" si="149"/>
        <v>12_1982</v>
      </c>
    </row>
    <row r="1816" spans="1:16">
      <c r="A1816" s="35">
        <v>30304</v>
      </c>
      <c r="H1816" s="44"/>
      <c r="I1816" s="44"/>
      <c r="J1816" s="37"/>
      <c r="K1816" s="37"/>
      <c r="L1816">
        <f t="shared" si="145"/>
        <v>12</v>
      </c>
      <c r="M1816">
        <f t="shared" si="146"/>
        <v>1982</v>
      </c>
      <c r="N1816" t="str">
        <f t="shared" si="147"/>
        <v/>
      </c>
      <c r="O1816" t="str">
        <f t="shared" si="148"/>
        <v/>
      </c>
      <c r="P1816" t="str">
        <f t="shared" si="149"/>
        <v>12_1982</v>
      </c>
    </row>
    <row r="1817" spans="1:16">
      <c r="A1817" s="35">
        <v>30305</v>
      </c>
      <c r="H1817" s="43">
        <v>962.2</v>
      </c>
      <c r="I1817" s="43">
        <v>967.01</v>
      </c>
      <c r="J1817" s="37"/>
      <c r="K1817" s="37"/>
      <c r="L1817">
        <f t="shared" si="145"/>
        <v>12</v>
      </c>
      <c r="M1817">
        <f t="shared" si="146"/>
        <v>1982</v>
      </c>
      <c r="N1817">
        <f t="shared" si="147"/>
        <v>964.60500000000002</v>
      </c>
      <c r="O1817" t="str">
        <f t="shared" si="148"/>
        <v/>
      </c>
      <c r="P1817" t="str">
        <f t="shared" si="149"/>
        <v>12_1982</v>
      </c>
    </row>
    <row r="1818" spans="1:16">
      <c r="A1818" s="35">
        <v>30306</v>
      </c>
      <c r="H1818" s="43">
        <v>964.1</v>
      </c>
      <c r="I1818" s="43">
        <v>968.92</v>
      </c>
      <c r="J1818" s="37"/>
      <c r="K1818" s="37"/>
      <c r="L1818">
        <f t="shared" si="145"/>
        <v>12</v>
      </c>
      <c r="M1818">
        <f t="shared" si="146"/>
        <v>1982</v>
      </c>
      <c r="N1818">
        <f t="shared" si="147"/>
        <v>966.51</v>
      </c>
      <c r="O1818" t="str">
        <f t="shared" si="148"/>
        <v/>
      </c>
      <c r="P1818" t="str">
        <f t="shared" si="149"/>
        <v>12_1982</v>
      </c>
    </row>
    <row r="1819" spans="1:16">
      <c r="A1819" s="35">
        <v>30307</v>
      </c>
      <c r="H1819" s="43">
        <v>966</v>
      </c>
      <c r="I1819" s="43">
        <v>970.83</v>
      </c>
      <c r="J1819" s="37"/>
      <c r="K1819" s="37"/>
      <c r="L1819">
        <f t="shared" si="145"/>
        <v>12</v>
      </c>
      <c r="M1819">
        <f t="shared" si="146"/>
        <v>1982</v>
      </c>
      <c r="N1819">
        <f t="shared" si="147"/>
        <v>968.41499999999996</v>
      </c>
      <c r="O1819" t="str">
        <f t="shared" si="148"/>
        <v/>
      </c>
      <c r="P1819" t="str">
        <f t="shared" si="149"/>
        <v>12_1982</v>
      </c>
    </row>
    <row r="1820" spans="1:16">
      <c r="A1820" s="35">
        <v>30308</v>
      </c>
      <c r="H1820" s="43">
        <v>967.9</v>
      </c>
      <c r="I1820" s="43">
        <v>972.74</v>
      </c>
      <c r="J1820" s="37"/>
      <c r="K1820" s="37"/>
      <c r="L1820">
        <f t="shared" si="145"/>
        <v>12</v>
      </c>
      <c r="M1820">
        <f t="shared" si="146"/>
        <v>1982</v>
      </c>
      <c r="N1820">
        <f t="shared" si="147"/>
        <v>970.31999999999994</v>
      </c>
      <c r="O1820" t="str">
        <f t="shared" si="148"/>
        <v/>
      </c>
      <c r="P1820" t="str">
        <f t="shared" si="149"/>
        <v>12_1982</v>
      </c>
    </row>
    <row r="1821" spans="1:16">
      <c r="A1821" s="35">
        <v>30309</v>
      </c>
      <c r="H1821" s="43">
        <v>969.8</v>
      </c>
      <c r="I1821" s="43">
        <v>974.65</v>
      </c>
      <c r="J1821" s="37"/>
      <c r="K1821" s="37"/>
      <c r="L1821">
        <f t="shared" si="145"/>
        <v>12</v>
      </c>
      <c r="M1821">
        <f t="shared" si="146"/>
        <v>1982</v>
      </c>
      <c r="N1821">
        <f t="shared" si="147"/>
        <v>972.22499999999991</v>
      </c>
      <c r="O1821" t="str">
        <f t="shared" si="148"/>
        <v/>
      </c>
      <c r="P1821" t="str">
        <f t="shared" si="149"/>
        <v>12_1982</v>
      </c>
    </row>
    <row r="1822" spans="1:16">
      <c r="A1822" s="35">
        <v>30310</v>
      </c>
      <c r="H1822" s="44"/>
      <c r="I1822" s="44"/>
      <c r="J1822" s="37"/>
      <c r="K1822" s="37"/>
      <c r="L1822">
        <f t="shared" si="145"/>
        <v>12</v>
      </c>
      <c r="M1822">
        <f t="shared" si="146"/>
        <v>1982</v>
      </c>
      <c r="N1822" t="str">
        <f t="shared" si="147"/>
        <v/>
      </c>
      <c r="O1822" t="str">
        <f t="shared" si="148"/>
        <v/>
      </c>
      <c r="P1822" t="str">
        <f t="shared" si="149"/>
        <v>12_1982</v>
      </c>
    </row>
    <row r="1823" spans="1:16">
      <c r="A1823" s="35">
        <v>30311</v>
      </c>
      <c r="H1823" s="44"/>
      <c r="I1823" s="44"/>
      <c r="J1823" s="37"/>
      <c r="K1823" s="37"/>
      <c r="L1823">
        <f t="shared" si="145"/>
        <v>12</v>
      </c>
      <c r="M1823">
        <f t="shared" si="146"/>
        <v>1982</v>
      </c>
      <c r="N1823" t="str">
        <f t="shared" si="147"/>
        <v/>
      </c>
      <c r="O1823" t="str">
        <f t="shared" si="148"/>
        <v/>
      </c>
      <c r="P1823" t="str">
        <f t="shared" si="149"/>
        <v>12_1982</v>
      </c>
    </row>
    <row r="1824" spans="1:16">
      <c r="A1824" s="35">
        <v>30312</v>
      </c>
      <c r="H1824" s="43">
        <v>978.8</v>
      </c>
      <c r="I1824" s="43">
        <v>983.69</v>
      </c>
      <c r="J1824" s="37"/>
      <c r="K1824" s="37"/>
      <c r="L1824">
        <f t="shared" si="145"/>
        <v>12</v>
      </c>
      <c r="M1824">
        <f t="shared" si="146"/>
        <v>1982</v>
      </c>
      <c r="N1824">
        <f t="shared" si="147"/>
        <v>981.245</v>
      </c>
      <c r="O1824" t="str">
        <f t="shared" si="148"/>
        <v/>
      </c>
      <c r="P1824" t="str">
        <f t="shared" si="149"/>
        <v>12_1982</v>
      </c>
    </row>
    <row r="1825" spans="1:16">
      <c r="A1825" s="35">
        <v>30313</v>
      </c>
      <c r="H1825" s="43">
        <v>981.65</v>
      </c>
      <c r="I1825" s="43">
        <v>986.56</v>
      </c>
      <c r="J1825" s="37"/>
      <c r="K1825" s="37"/>
      <c r="L1825">
        <f t="shared" si="145"/>
        <v>12</v>
      </c>
      <c r="M1825">
        <f t="shared" si="146"/>
        <v>1982</v>
      </c>
      <c r="N1825">
        <f t="shared" si="147"/>
        <v>984.10500000000002</v>
      </c>
      <c r="O1825" t="str">
        <f t="shared" si="148"/>
        <v/>
      </c>
      <c r="P1825" t="str">
        <f t="shared" si="149"/>
        <v>12_1982</v>
      </c>
    </row>
    <row r="1826" spans="1:16">
      <c r="A1826" s="35">
        <v>30314</v>
      </c>
      <c r="H1826" s="43">
        <v>984.45</v>
      </c>
      <c r="I1826" s="43">
        <v>989.37</v>
      </c>
      <c r="J1826" s="37"/>
      <c r="K1826" s="37"/>
      <c r="L1826">
        <f t="shared" si="145"/>
        <v>12</v>
      </c>
      <c r="M1826">
        <f t="shared" si="146"/>
        <v>1982</v>
      </c>
      <c r="N1826">
        <f t="shared" si="147"/>
        <v>986.91000000000008</v>
      </c>
      <c r="O1826" t="str">
        <f t="shared" si="148"/>
        <v/>
      </c>
      <c r="P1826" t="str">
        <f t="shared" si="149"/>
        <v>12_1982</v>
      </c>
    </row>
    <row r="1827" spans="1:16">
      <c r="A1827" s="35">
        <v>30315</v>
      </c>
      <c r="H1827" s="43">
        <v>987.2</v>
      </c>
      <c r="I1827" s="43">
        <v>992.14</v>
      </c>
      <c r="J1827" s="37"/>
      <c r="K1827" s="37"/>
      <c r="L1827">
        <f t="shared" si="145"/>
        <v>12</v>
      </c>
      <c r="M1827">
        <f t="shared" si="146"/>
        <v>1982</v>
      </c>
      <c r="N1827">
        <f t="shared" si="147"/>
        <v>989.67000000000007</v>
      </c>
      <c r="O1827" t="str">
        <f t="shared" si="148"/>
        <v/>
      </c>
      <c r="P1827" t="str">
        <f t="shared" si="149"/>
        <v>12_1982</v>
      </c>
    </row>
    <row r="1828" spans="1:16">
      <c r="A1828" s="35">
        <v>30316</v>
      </c>
      <c r="H1828" s="43"/>
      <c r="I1828" s="43"/>
      <c r="J1828" s="37"/>
      <c r="K1828" s="37"/>
      <c r="L1828">
        <f t="shared" si="145"/>
        <v>12</v>
      </c>
      <c r="M1828">
        <f t="shared" si="146"/>
        <v>1982</v>
      </c>
      <c r="N1828" t="str">
        <f t="shared" si="147"/>
        <v/>
      </c>
      <c r="O1828" t="str">
        <f t="shared" si="148"/>
        <v/>
      </c>
      <c r="P1828" t="str">
        <f t="shared" si="149"/>
        <v>12_1982</v>
      </c>
    </row>
    <row r="1829" spans="1:16">
      <c r="A1829" s="35">
        <v>30317</v>
      </c>
      <c r="H1829" s="44"/>
      <c r="I1829" s="44"/>
      <c r="J1829" s="43"/>
      <c r="K1829" s="43"/>
      <c r="L1829">
        <f t="shared" si="145"/>
        <v>1</v>
      </c>
      <c r="M1829">
        <f t="shared" si="146"/>
        <v>1983</v>
      </c>
      <c r="N1829" t="str">
        <f t="shared" si="147"/>
        <v/>
      </c>
      <c r="O1829" t="str">
        <f t="shared" si="148"/>
        <v/>
      </c>
      <c r="P1829" t="str">
        <f t="shared" si="149"/>
        <v>1_1983</v>
      </c>
    </row>
    <row r="1830" spans="1:16">
      <c r="A1830" s="35">
        <v>30318</v>
      </c>
      <c r="H1830" s="43"/>
      <c r="I1830" s="43"/>
      <c r="J1830" s="43"/>
      <c r="K1830" s="43"/>
      <c r="L1830">
        <f t="shared" si="145"/>
        <v>1</v>
      </c>
      <c r="M1830">
        <f t="shared" si="146"/>
        <v>1983</v>
      </c>
      <c r="N1830" t="str">
        <f t="shared" si="147"/>
        <v/>
      </c>
      <c r="O1830" t="str">
        <f t="shared" si="148"/>
        <v/>
      </c>
      <c r="P1830" t="str">
        <f t="shared" si="149"/>
        <v>1_1983</v>
      </c>
    </row>
    <row r="1831" spans="1:16">
      <c r="A1831" s="35">
        <v>30319</v>
      </c>
      <c r="H1831" s="43">
        <v>996.8</v>
      </c>
      <c r="I1831" s="43">
        <v>1001.78</v>
      </c>
      <c r="J1831" s="43"/>
      <c r="K1831" s="43"/>
      <c r="L1831">
        <f t="shared" si="145"/>
        <v>1</v>
      </c>
      <c r="M1831">
        <f t="shared" si="146"/>
        <v>1983</v>
      </c>
      <c r="N1831">
        <f t="shared" si="147"/>
        <v>999.29</v>
      </c>
      <c r="O1831" t="str">
        <f t="shared" si="148"/>
        <v/>
      </c>
      <c r="P1831" t="str">
        <f t="shared" si="149"/>
        <v>1_1983</v>
      </c>
    </row>
    <row r="1832" spans="1:16">
      <c r="A1832" s="35">
        <v>30320</v>
      </c>
      <c r="H1832" s="43">
        <v>998.55</v>
      </c>
      <c r="I1832" s="43">
        <v>1003.54</v>
      </c>
      <c r="J1832" s="43"/>
      <c r="K1832" s="43"/>
      <c r="L1832">
        <f t="shared" si="145"/>
        <v>1</v>
      </c>
      <c r="M1832">
        <f t="shared" si="146"/>
        <v>1983</v>
      </c>
      <c r="N1832">
        <f t="shared" si="147"/>
        <v>1001.045</v>
      </c>
      <c r="O1832" t="str">
        <f t="shared" si="148"/>
        <v/>
      </c>
      <c r="P1832" t="str">
        <f t="shared" si="149"/>
        <v>1_1983</v>
      </c>
    </row>
    <row r="1833" spans="1:16">
      <c r="A1833" s="35">
        <v>30321</v>
      </c>
      <c r="H1833" s="43">
        <v>1000.25</v>
      </c>
      <c r="I1833" s="43">
        <v>1005.25</v>
      </c>
      <c r="J1833" s="43"/>
      <c r="K1833" s="43"/>
      <c r="L1833">
        <f t="shared" si="145"/>
        <v>1</v>
      </c>
      <c r="M1833">
        <f t="shared" si="146"/>
        <v>1983</v>
      </c>
      <c r="N1833">
        <f t="shared" si="147"/>
        <v>1002.75</v>
      </c>
      <c r="O1833" t="str">
        <f t="shared" si="148"/>
        <v/>
      </c>
      <c r="P1833" t="str">
        <f t="shared" si="149"/>
        <v>1_1983</v>
      </c>
    </row>
    <row r="1834" spans="1:16">
      <c r="A1834" s="35">
        <v>30322</v>
      </c>
      <c r="H1834" s="43">
        <v>1001.9</v>
      </c>
      <c r="I1834" s="43">
        <v>1006.91</v>
      </c>
      <c r="J1834" s="43"/>
      <c r="K1834" s="43"/>
      <c r="L1834">
        <f t="shared" si="145"/>
        <v>1</v>
      </c>
      <c r="M1834">
        <f t="shared" si="146"/>
        <v>1983</v>
      </c>
      <c r="N1834">
        <f t="shared" si="147"/>
        <v>1004.405</v>
      </c>
      <c r="O1834" t="str">
        <f t="shared" si="148"/>
        <v/>
      </c>
      <c r="P1834" t="str">
        <f t="shared" si="149"/>
        <v>1_1983</v>
      </c>
    </row>
    <row r="1835" spans="1:16">
      <c r="A1835" s="35">
        <v>30323</v>
      </c>
      <c r="H1835" s="44">
        <v>1003.5</v>
      </c>
      <c r="I1835" s="44">
        <v>1008.52</v>
      </c>
      <c r="J1835" s="43"/>
      <c r="K1835" s="43"/>
      <c r="L1835">
        <f t="shared" si="145"/>
        <v>1</v>
      </c>
      <c r="M1835">
        <f t="shared" si="146"/>
        <v>1983</v>
      </c>
      <c r="N1835">
        <f t="shared" si="147"/>
        <v>1006.01</v>
      </c>
      <c r="O1835" t="str">
        <f t="shared" si="148"/>
        <v/>
      </c>
      <c r="P1835" t="str">
        <f t="shared" si="149"/>
        <v>1_1983</v>
      </c>
    </row>
    <row r="1836" spans="1:16">
      <c r="A1836" s="35">
        <v>30324</v>
      </c>
      <c r="H1836" s="44"/>
      <c r="I1836" s="44"/>
      <c r="J1836" s="43"/>
      <c r="K1836" s="43"/>
      <c r="L1836">
        <f t="shared" si="145"/>
        <v>1</v>
      </c>
      <c r="M1836">
        <f t="shared" si="146"/>
        <v>1983</v>
      </c>
      <c r="N1836" t="str">
        <f t="shared" si="147"/>
        <v/>
      </c>
      <c r="O1836" t="str">
        <f t="shared" si="148"/>
        <v/>
      </c>
      <c r="P1836" t="str">
        <f t="shared" si="149"/>
        <v>1_1983</v>
      </c>
    </row>
    <row r="1837" spans="1:16">
      <c r="A1837" s="35">
        <v>30325</v>
      </c>
      <c r="H1837" s="43"/>
      <c r="I1837" s="43"/>
      <c r="J1837" s="43"/>
      <c r="K1837" s="43"/>
      <c r="L1837">
        <f t="shared" si="145"/>
        <v>1</v>
      </c>
      <c r="M1837">
        <f t="shared" si="146"/>
        <v>1983</v>
      </c>
      <c r="N1837" t="str">
        <f t="shared" si="147"/>
        <v/>
      </c>
      <c r="O1837" t="str">
        <f t="shared" si="148"/>
        <v/>
      </c>
      <c r="P1837" t="str">
        <f t="shared" si="149"/>
        <v>1_1983</v>
      </c>
    </row>
    <row r="1838" spans="1:16">
      <c r="A1838" s="35">
        <v>30326</v>
      </c>
      <c r="H1838" s="43">
        <v>1012.25</v>
      </c>
      <c r="I1838" s="43">
        <v>1017.31</v>
      </c>
      <c r="J1838" s="43"/>
      <c r="K1838" s="43"/>
      <c r="L1838">
        <f t="shared" si="145"/>
        <v>1</v>
      </c>
      <c r="M1838">
        <f t="shared" si="146"/>
        <v>1983</v>
      </c>
      <c r="N1838">
        <f t="shared" si="147"/>
        <v>1014.78</v>
      </c>
      <c r="O1838" t="str">
        <f t="shared" si="148"/>
        <v/>
      </c>
      <c r="P1838" t="str">
        <f t="shared" si="149"/>
        <v>1_1983</v>
      </c>
    </row>
    <row r="1839" spans="1:16">
      <c r="A1839" s="35">
        <v>30327</v>
      </c>
      <c r="H1839" s="43">
        <v>1013.95</v>
      </c>
      <c r="I1839" s="43">
        <v>1019.02</v>
      </c>
      <c r="J1839" s="43"/>
      <c r="K1839" s="43"/>
      <c r="L1839">
        <f t="shared" si="145"/>
        <v>1</v>
      </c>
      <c r="M1839">
        <f t="shared" si="146"/>
        <v>1983</v>
      </c>
      <c r="N1839">
        <f t="shared" si="147"/>
        <v>1016.485</v>
      </c>
      <c r="O1839" t="str">
        <f t="shared" si="148"/>
        <v/>
      </c>
      <c r="P1839" t="str">
        <f t="shared" si="149"/>
        <v>1_1983</v>
      </c>
    </row>
    <row r="1840" spans="1:16">
      <c r="A1840" s="35">
        <v>30328</v>
      </c>
      <c r="H1840" s="43">
        <v>1015.65</v>
      </c>
      <c r="I1840" s="43">
        <v>1020.73</v>
      </c>
      <c r="J1840" s="43"/>
      <c r="K1840" s="43"/>
      <c r="L1840">
        <f t="shared" si="145"/>
        <v>1</v>
      </c>
      <c r="M1840">
        <f t="shared" si="146"/>
        <v>1983</v>
      </c>
      <c r="N1840">
        <f t="shared" si="147"/>
        <v>1018.19</v>
      </c>
      <c r="O1840" t="str">
        <f t="shared" si="148"/>
        <v/>
      </c>
      <c r="P1840" t="str">
        <f t="shared" si="149"/>
        <v>1_1983</v>
      </c>
    </row>
    <row r="1841" spans="1:16">
      <c r="A1841" s="35">
        <v>30329</v>
      </c>
      <c r="H1841" s="43">
        <v>1017.35</v>
      </c>
      <c r="I1841" s="43">
        <v>1022.44</v>
      </c>
      <c r="J1841" s="43"/>
      <c r="K1841" s="43"/>
      <c r="L1841">
        <f t="shared" si="145"/>
        <v>1</v>
      </c>
      <c r="M1841">
        <f t="shared" si="146"/>
        <v>1983</v>
      </c>
      <c r="N1841">
        <f t="shared" si="147"/>
        <v>1019.895</v>
      </c>
      <c r="O1841" t="str">
        <f t="shared" si="148"/>
        <v/>
      </c>
      <c r="P1841" t="str">
        <f t="shared" si="149"/>
        <v>1_1983</v>
      </c>
    </row>
    <row r="1842" spans="1:16">
      <c r="A1842" s="35">
        <v>30330</v>
      </c>
      <c r="H1842" s="44">
        <v>1019.05</v>
      </c>
      <c r="I1842" s="44">
        <v>1024.1500000000001</v>
      </c>
      <c r="J1842" s="44"/>
      <c r="K1842" s="44"/>
      <c r="L1842">
        <f t="shared" si="145"/>
        <v>1</v>
      </c>
      <c r="M1842">
        <f t="shared" si="146"/>
        <v>1983</v>
      </c>
      <c r="N1842">
        <f t="shared" si="147"/>
        <v>1021.6</v>
      </c>
      <c r="O1842" t="str">
        <f t="shared" si="148"/>
        <v/>
      </c>
      <c r="P1842" t="str">
        <f t="shared" si="149"/>
        <v>1_1983</v>
      </c>
    </row>
    <row r="1843" spans="1:16">
      <c r="A1843" s="35">
        <v>30331</v>
      </c>
      <c r="H1843" s="44"/>
      <c r="I1843" s="44"/>
      <c r="J1843" s="43"/>
      <c r="K1843" s="43"/>
      <c r="L1843">
        <f t="shared" si="145"/>
        <v>1</v>
      </c>
      <c r="M1843">
        <f t="shared" si="146"/>
        <v>1983</v>
      </c>
      <c r="N1843" t="str">
        <f t="shared" si="147"/>
        <v/>
      </c>
      <c r="O1843" t="str">
        <f t="shared" si="148"/>
        <v/>
      </c>
      <c r="P1843" t="str">
        <f t="shared" si="149"/>
        <v>1_1983</v>
      </c>
    </row>
    <row r="1844" spans="1:16">
      <c r="A1844" s="35">
        <v>30332</v>
      </c>
      <c r="H1844" s="43"/>
      <c r="I1844" s="43"/>
      <c r="J1844" s="43"/>
      <c r="K1844" s="43"/>
      <c r="L1844">
        <f t="shared" si="145"/>
        <v>1</v>
      </c>
      <c r="M1844">
        <f t="shared" si="146"/>
        <v>1983</v>
      </c>
      <c r="N1844" t="str">
        <f t="shared" si="147"/>
        <v/>
      </c>
      <c r="O1844" t="str">
        <f t="shared" si="148"/>
        <v/>
      </c>
      <c r="P1844" t="str">
        <f t="shared" si="149"/>
        <v>1_1983</v>
      </c>
    </row>
    <row r="1845" spans="1:16">
      <c r="A1845" s="35">
        <v>30333</v>
      </c>
      <c r="H1845" s="43">
        <v>1027.8</v>
      </c>
      <c r="I1845" s="43">
        <v>1032.94</v>
      </c>
      <c r="J1845" s="43"/>
      <c r="K1845" s="43"/>
      <c r="L1845">
        <f t="shared" si="145"/>
        <v>1</v>
      </c>
      <c r="M1845">
        <f t="shared" si="146"/>
        <v>1983</v>
      </c>
      <c r="N1845">
        <f t="shared" si="147"/>
        <v>1030.3699999999999</v>
      </c>
      <c r="O1845" t="str">
        <f t="shared" si="148"/>
        <v/>
      </c>
      <c r="P1845" t="str">
        <f t="shared" si="149"/>
        <v>1_1983</v>
      </c>
    </row>
    <row r="1846" spans="1:16">
      <c r="A1846" s="35">
        <v>30334</v>
      </c>
      <c r="H1846" s="43">
        <v>1029.5</v>
      </c>
      <c r="I1846" s="43">
        <v>1034.6500000000001</v>
      </c>
      <c r="J1846" s="43"/>
      <c r="K1846" s="43"/>
      <c r="L1846">
        <f t="shared" si="145"/>
        <v>1</v>
      </c>
      <c r="M1846">
        <f t="shared" si="146"/>
        <v>1983</v>
      </c>
      <c r="N1846">
        <f t="shared" si="147"/>
        <v>1032.075</v>
      </c>
      <c r="O1846" t="str">
        <f t="shared" si="148"/>
        <v/>
      </c>
      <c r="P1846" t="str">
        <f t="shared" si="149"/>
        <v>1_1983</v>
      </c>
    </row>
    <row r="1847" spans="1:16">
      <c r="A1847" s="35">
        <v>30335</v>
      </c>
      <c r="H1847" s="43">
        <v>1031.2</v>
      </c>
      <c r="I1847" s="43">
        <v>1036.3599999999999</v>
      </c>
      <c r="J1847" s="43"/>
      <c r="K1847" s="43"/>
      <c r="L1847">
        <f t="shared" si="145"/>
        <v>1</v>
      </c>
      <c r="M1847">
        <f t="shared" si="146"/>
        <v>1983</v>
      </c>
      <c r="N1847">
        <f t="shared" si="147"/>
        <v>1033.78</v>
      </c>
      <c r="O1847" t="str">
        <f t="shared" si="148"/>
        <v/>
      </c>
      <c r="P1847" t="str">
        <f t="shared" si="149"/>
        <v>1_1983</v>
      </c>
    </row>
    <row r="1848" spans="1:16">
      <c r="A1848" s="35">
        <v>30336</v>
      </c>
      <c r="H1848" s="43">
        <v>1032.9000000000001</v>
      </c>
      <c r="I1848" s="43">
        <v>1038.06</v>
      </c>
      <c r="J1848" s="43"/>
      <c r="K1848" s="43"/>
      <c r="L1848">
        <f t="shared" si="145"/>
        <v>1</v>
      </c>
      <c r="M1848">
        <f t="shared" si="146"/>
        <v>1983</v>
      </c>
      <c r="N1848">
        <f t="shared" si="147"/>
        <v>1035.48</v>
      </c>
      <c r="O1848" t="str">
        <f t="shared" si="148"/>
        <v/>
      </c>
      <c r="P1848" t="str">
        <f t="shared" si="149"/>
        <v>1_1983</v>
      </c>
    </row>
    <row r="1849" spans="1:16">
      <c r="A1849" s="35">
        <v>30337</v>
      </c>
      <c r="H1849" s="44">
        <v>1034.5999999999999</v>
      </c>
      <c r="I1849" s="44">
        <v>1039.77</v>
      </c>
      <c r="J1849" s="43"/>
      <c r="K1849" s="43"/>
      <c r="L1849">
        <f t="shared" si="145"/>
        <v>1</v>
      </c>
      <c r="M1849">
        <f t="shared" si="146"/>
        <v>1983</v>
      </c>
      <c r="N1849">
        <f t="shared" si="147"/>
        <v>1037.1849999999999</v>
      </c>
      <c r="O1849" t="str">
        <f t="shared" si="148"/>
        <v/>
      </c>
      <c r="P1849" t="str">
        <f t="shared" si="149"/>
        <v>1_1983</v>
      </c>
    </row>
    <row r="1850" spans="1:16">
      <c r="A1850" s="35">
        <v>30338</v>
      </c>
      <c r="H1850" s="44"/>
      <c r="I1850" s="44"/>
      <c r="J1850" s="43"/>
      <c r="K1850" s="43"/>
      <c r="L1850">
        <f t="shared" si="145"/>
        <v>1</v>
      </c>
      <c r="M1850">
        <f t="shared" si="146"/>
        <v>1983</v>
      </c>
      <c r="N1850" t="str">
        <f t="shared" si="147"/>
        <v/>
      </c>
      <c r="O1850" t="str">
        <f t="shared" si="148"/>
        <v/>
      </c>
      <c r="P1850" t="str">
        <f t="shared" si="149"/>
        <v>1_1983</v>
      </c>
    </row>
    <row r="1851" spans="1:16">
      <c r="A1851" s="35">
        <v>30339</v>
      </c>
      <c r="H1851" s="43"/>
      <c r="I1851" s="43"/>
      <c r="J1851" s="43"/>
      <c r="K1851" s="43"/>
      <c r="L1851">
        <f t="shared" si="145"/>
        <v>1</v>
      </c>
      <c r="M1851">
        <f t="shared" si="146"/>
        <v>1983</v>
      </c>
      <c r="N1851" t="str">
        <f t="shared" si="147"/>
        <v/>
      </c>
      <c r="O1851" t="str">
        <f t="shared" si="148"/>
        <v/>
      </c>
      <c r="P1851" t="str">
        <f t="shared" si="149"/>
        <v>1_1983</v>
      </c>
    </row>
    <row r="1852" spans="1:16">
      <c r="A1852" s="35">
        <v>30340</v>
      </c>
      <c r="H1852" s="44">
        <v>1043.3499999999999</v>
      </c>
      <c r="I1852" s="44">
        <v>1048.57</v>
      </c>
      <c r="J1852" s="43"/>
      <c r="K1852" s="43"/>
      <c r="L1852">
        <f t="shared" si="145"/>
        <v>1</v>
      </c>
      <c r="M1852">
        <f t="shared" si="146"/>
        <v>1983</v>
      </c>
      <c r="N1852">
        <f t="shared" si="147"/>
        <v>1045.96</v>
      </c>
      <c r="O1852" t="str">
        <f t="shared" si="148"/>
        <v/>
      </c>
      <c r="P1852" t="str">
        <f t="shared" si="149"/>
        <v>1_1983</v>
      </c>
    </row>
    <row r="1853" spans="1:16">
      <c r="A1853" s="35">
        <v>30341</v>
      </c>
      <c r="H1853" s="43">
        <v>1045.05</v>
      </c>
      <c r="I1853" s="43">
        <v>1050.28</v>
      </c>
      <c r="J1853" s="43"/>
      <c r="K1853" s="43"/>
      <c r="L1853">
        <f t="shared" si="145"/>
        <v>1</v>
      </c>
      <c r="M1853">
        <f t="shared" si="146"/>
        <v>1983</v>
      </c>
      <c r="N1853">
        <f t="shared" si="147"/>
        <v>1047.665</v>
      </c>
      <c r="O1853" t="str">
        <f t="shared" si="148"/>
        <v/>
      </c>
      <c r="P1853" t="str">
        <f t="shared" si="149"/>
        <v>1_1983</v>
      </c>
    </row>
    <row r="1854" spans="1:16">
      <c r="A1854" s="35">
        <v>30342</v>
      </c>
      <c r="H1854" s="43">
        <v>1046.75</v>
      </c>
      <c r="I1854" s="43">
        <v>1051.98</v>
      </c>
      <c r="J1854" s="43"/>
      <c r="K1854" s="43"/>
      <c r="L1854">
        <f t="shared" si="145"/>
        <v>1</v>
      </c>
      <c r="M1854">
        <f t="shared" si="146"/>
        <v>1983</v>
      </c>
      <c r="N1854">
        <f t="shared" si="147"/>
        <v>1049.365</v>
      </c>
      <c r="O1854" t="str">
        <f t="shared" si="148"/>
        <v/>
      </c>
      <c r="P1854" t="str">
        <f t="shared" si="149"/>
        <v>1_1983</v>
      </c>
    </row>
    <row r="1855" spans="1:16">
      <c r="A1855" s="35">
        <v>30343</v>
      </c>
      <c r="H1855" s="43">
        <v>1048.45</v>
      </c>
      <c r="I1855" s="43">
        <v>1053.69</v>
      </c>
      <c r="J1855" s="43"/>
      <c r="K1855" s="43"/>
      <c r="L1855">
        <f t="shared" si="145"/>
        <v>1</v>
      </c>
      <c r="M1855">
        <f t="shared" si="146"/>
        <v>1983</v>
      </c>
      <c r="N1855">
        <f t="shared" si="147"/>
        <v>1051.0700000000002</v>
      </c>
      <c r="O1855" t="str">
        <f t="shared" si="148"/>
        <v/>
      </c>
      <c r="P1855" t="str">
        <f t="shared" si="149"/>
        <v>1_1983</v>
      </c>
    </row>
    <row r="1856" spans="1:16">
      <c r="A1856" s="35">
        <v>30344</v>
      </c>
      <c r="H1856" s="44">
        <v>1050.1500000000001</v>
      </c>
      <c r="I1856" s="44">
        <v>1055.4000000000001</v>
      </c>
      <c r="J1856" s="43"/>
      <c r="K1856" s="43"/>
      <c r="L1856">
        <f t="shared" si="145"/>
        <v>1</v>
      </c>
      <c r="M1856">
        <f t="shared" si="146"/>
        <v>1983</v>
      </c>
      <c r="N1856">
        <f t="shared" si="147"/>
        <v>1052.7750000000001</v>
      </c>
      <c r="O1856" t="str">
        <f t="shared" si="148"/>
        <v/>
      </c>
      <c r="P1856" t="str">
        <f t="shared" si="149"/>
        <v>1_1983</v>
      </c>
    </row>
    <row r="1857" spans="1:16">
      <c r="A1857" s="35">
        <v>30345</v>
      </c>
      <c r="H1857" s="44"/>
      <c r="I1857" s="44"/>
      <c r="J1857" s="43"/>
      <c r="K1857" s="43"/>
      <c r="L1857">
        <f t="shared" si="145"/>
        <v>1</v>
      </c>
      <c r="M1857">
        <f t="shared" si="146"/>
        <v>1983</v>
      </c>
      <c r="N1857" t="str">
        <f t="shared" si="147"/>
        <v/>
      </c>
      <c r="O1857" t="str">
        <f t="shared" si="148"/>
        <v/>
      </c>
      <c r="P1857" t="str">
        <f t="shared" si="149"/>
        <v>1_1983</v>
      </c>
    </row>
    <row r="1858" spans="1:16">
      <c r="A1858" s="35">
        <v>30346</v>
      </c>
      <c r="H1858" s="43"/>
      <c r="I1858" s="43"/>
      <c r="J1858" s="43"/>
      <c r="K1858" s="43"/>
      <c r="L1858">
        <f t="shared" si="145"/>
        <v>1</v>
      </c>
      <c r="M1858">
        <f t="shared" si="146"/>
        <v>1983</v>
      </c>
      <c r="N1858" t="str">
        <f t="shared" si="147"/>
        <v/>
      </c>
      <c r="O1858" t="str">
        <f t="shared" si="148"/>
        <v/>
      </c>
      <c r="P1858" t="str">
        <f t="shared" si="149"/>
        <v>1_1983</v>
      </c>
    </row>
    <row r="1859" spans="1:16">
      <c r="A1859" s="35">
        <v>30347</v>
      </c>
      <c r="H1859" s="43">
        <v>1058.9000000000001</v>
      </c>
      <c r="I1859" s="43">
        <v>1064.19</v>
      </c>
      <c r="J1859" s="43"/>
      <c r="K1859" s="43"/>
      <c r="L1859">
        <f t="shared" si="145"/>
        <v>1</v>
      </c>
      <c r="M1859">
        <f t="shared" si="146"/>
        <v>1983</v>
      </c>
      <c r="N1859">
        <f t="shared" si="147"/>
        <v>1061.5450000000001</v>
      </c>
      <c r="O1859" t="str">
        <f t="shared" si="148"/>
        <v/>
      </c>
      <c r="P1859" t="str">
        <f t="shared" si="149"/>
        <v>1_1983</v>
      </c>
    </row>
    <row r="1860" spans="1:16">
      <c r="A1860" s="35">
        <v>30348</v>
      </c>
      <c r="H1860" s="43">
        <v>1060.55</v>
      </c>
      <c r="I1860" s="43">
        <v>1065.8499999999999</v>
      </c>
      <c r="J1860" s="43"/>
      <c r="K1860" s="43"/>
      <c r="L1860">
        <f t="shared" ref="L1860:L1923" si="150">+MONTH(A1860)</f>
        <v>2</v>
      </c>
      <c r="M1860">
        <f t="shared" ref="M1860:M1923" si="151">+YEAR(A1860)</f>
        <v>1983</v>
      </c>
      <c r="N1860">
        <f t="shared" ref="N1860:N1923" si="152">+IF(H1860="","",AVERAGE(H1860:I1860))</f>
        <v>1063.1999999999998</v>
      </c>
      <c r="O1860" t="str">
        <f t="shared" ref="O1860:O1923" si="153">+IF(J1860="","",AVERAGE(J1860:K1860))</f>
        <v/>
      </c>
      <c r="P1860" t="str">
        <f t="shared" ref="P1860:P1923" si="154">+L1860&amp;"_"&amp;M1860</f>
        <v>2_1983</v>
      </c>
    </row>
    <row r="1861" spans="1:16">
      <c r="A1861" s="35">
        <v>30349</v>
      </c>
      <c r="H1861" s="43">
        <v>1062.1500000000001</v>
      </c>
      <c r="I1861" s="43">
        <v>1067.46</v>
      </c>
      <c r="J1861" s="43"/>
      <c r="K1861" s="43"/>
      <c r="L1861">
        <f t="shared" si="150"/>
        <v>2</v>
      </c>
      <c r="M1861">
        <f t="shared" si="151"/>
        <v>1983</v>
      </c>
      <c r="N1861">
        <f t="shared" si="152"/>
        <v>1064.8050000000001</v>
      </c>
      <c r="O1861" t="str">
        <f t="shared" si="153"/>
        <v/>
      </c>
      <c r="P1861" t="str">
        <f t="shared" si="154"/>
        <v>2_1983</v>
      </c>
    </row>
    <row r="1862" spans="1:16">
      <c r="A1862" s="35">
        <v>30350</v>
      </c>
      <c r="H1862" s="43">
        <v>1063.8</v>
      </c>
      <c r="I1862" s="43">
        <v>1069.1199999999999</v>
      </c>
      <c r="J1862" s="43"/>
      <c r="K1862" s="43"/>
      <c r="L1862">
        <f t="shared" si="150"/>
        <v>2</v>
      </c>
      <c r="M1862">
        <f t="shared" si="151"/>
        <v>1983</v>
      </c>
      <c r="N1862">
        <f t="shared" si="152"/>
        <v>1066.46</v>
      </c>
      <c r="O1862" t="str">
        <f t="shared" si="153"/>
        <v/>
      </c>
      <c r="P1862" t="str">
        <f t="shared" si="154"/>
        <v>2_1983</v>
      </c>
    </row>
    <row r="1863" spans="1:16">
      <c r="A1863" s="35">
        <v>30351</v>
      </c>
      <c r="H1863" s="44">
        <v>1065.45</v>
      </c>
      <c r="I1863" s="44">
        <v>1070.78</v>
      </c>
      <c r="J1863" s="43"/>
      <c r="K1863" s="43"/>
      <c r="L1863">
        <f t="shared" si="150"/>
        <v>2</v>
      </c>
      <c r="M1863">
        <f t="shared" si="151"/>
        <v>1983</v>
      </c>
      <c r="N1863">
        <f t="shared" si="152"/>
        <v>1068.115</v>
      </c>
      <c r="O1863" t="str">
        <f t="shared" si="153"/>
        <v/>
      </c>
      <c r="P1863" t="str">
        <f t="shared" si="154"/>
        <v>2_1983</v>
      </c>
    </row>
    <row r="1864" spans="1:16">
      <c r="A1864" s="35">
        <v>30352</v>
      </c>
      <c r="H1864" s="44"/>
      <c r="I1864" s="44"/>
      <c r="J1864" s="43"/>
      <c r="K1864" s="43"/>
      <c r="L1864">
        <f t="shared" si="150"/>
        <v>2</v>
      </c>
      <c r="M1864">
        <f t="shared" si="151"/>
        <v>1983</v>
      </c>
      <c r="N1864" t="str">
        <f t="shared" si="152"/>
        <v/>
      </c>
      <c r="O1864" t="str">
        <f t="shared" si="153"/>
        <v/>
      </c>
      <c r="P1864" t="str">
        <f t="shared" si="154"/>
        <v>2_1983</v>
      </c>
    </row>
    <row r="1865" spans="1:16">
      <c r="A1865" s="35">
        <v>30353</v>
      </c>
      <c r="H1865" s="43"/>
      <c r="I1865" s="43"/>
      <c r="J1865" s="43"/>
      <c r="K1865" s="43"/>
      <c r="L1865">
        <f t="shared" si="150"/>
        <v>2</v>
      </c>
      <c r="M1865">
        <f t="shared" si="151"/>
        <v>1983</v>
      </c>
      <c r="N1865" t="str">
        <f t="shared" si="152"/>
        <v/>
      </c>
      <c r="O1865" t="str">
        <f t="shared" si="153"/>
        <v/>
      </c>
      <c r="P1865" t="str">
        <f t="shared" si="154"/>
        <v>2_1983</v>
      </c>
    </row>
    <row r="1866" spans="1:16">
      <c r="A1866" s="35">
        <v>30354</v>
      </c>
      <c r="H1866" s="43">
        <v>1083.45</v>
      </c>
      <c r="I1866" s="43">
        <v>1088.8699999999999</v>
      </c>
      <c r="J1866" s="43"/>
      <c r="K1866" s="43"/>
      <c r="L1866">
        <f t="shared" si="150"/>
        <v>2</v>
      </c>
      <c r="M1866">
        <f t="shared" si="151"/>
        <v>1983</v>
      </c>
      <c r="N1866">
        <f t="shared" si="152"/>
        <v>1086.1599999999999</v>
      </c>
      <c r="O1866" t="str">
        <f t="shared" si="153"/>
        <v/>
      </c>
      <c r="P1866" t="str">
        <f t="shared" si="154"/>
        <v>2_1983</v>
      </c>
    </row>
    <row r="1867" spans="1:16">
      <c r="A1867" s="35">
        <v>30355</v>
      </c>
      <c r="H1867" s="43">
        <v>1085.0999999999999</v>
      </c>
      <c r="I1867" s="43">
        <v>1090.53</v>
      </c>
      <c r="J1867" s="43"/>
      <c r="K1867" s="43"/>
      <c r="L1867">
        <f t="shared" si="150"/>
        <v>2</v>
      </c>
      <c r="M1867">
        <f t="shared" si="151"/>
        <v>1983</v>
      </c>
      <c r="N1867">
        <f t="shared" si="152"/>
        <v>1087.8150000000001</v>
      </c>
      <c r="O1867" t="str">
        <f t="shared" si="153"/>
        <v/>
      </c>
      <c r="P1867" t="str">
        <f t="shared" si="154"/>
        <v>2_1983</v>
      </c>
    </row>
    <row r="1868" spans="1:16">
      <c r="A1868" s="35">
        <v>30356</v>
      </c>
      <c r="H1868" s="43">
        <v>1086.7</v>
      </c>
      <c r="I1868" s="43">
        <v>1092.1300000000001</v>
      </c>
      <c r="J1868" s="43"/>
      <c r="K1868" s="43"/>
      <c r="L1868">
        <f t="shared" si="150"/>
        <v>2</v>
      </c>
      <c r="M1868">
        <f t="shared" si="151"/>
        <v>1983</v>
      </c>
      <c r="N1868">
        <f t="shared" si="152"/>
        <v>1089.415</v>
      </c>
      <c r="O1868" t="str">
        <f t="shared" si="153"/>
        <v/>
      </c>
      <c r="P1868" t="str">
        <f t="shared" si="154"/>
        <v>2_1983</v>
      </c>
    </row>
    <row r="1869" spans="1:16">
      <c r="A1869" s="35">
        <v>30357</v>
      </c>
      <c r="H1869" s="43">
        <v>1093.74</v>
      </c>
      <c r="I1869" s="43">
        <v>1088.3</v>
      </c>
      <c r="J1869" s="43"/>
      <c r="K1869" s="43"/>
      <c r="L1869">
        <f t="shared" si="150"/>
        <v>2</v>
      </c>
      <c r="M1869">
        <f t="shared" si="151"/>
        <v>1983</v>
      </c>
      <c r="N1869">
        <f t="shared" si="152"/>
        <v>1091.02</v>
      </c>
      <c r="O1869" t="str">
        <f t="shared" si="153"/>
        <v/>
      </c>
      <c r="P1869" t="str">
        <f t="shared" si="154"/>
        <v>2_1983</v>
      </c>
    </row>
    <row r="1870" spans="1:16">
      <c r="A1870" s="35">
        <v>30358</v>
      </c>
      <c r="H1870" s="44">
        <v>1089.9000000000001</v>
      </c>
      <c r="I1870" s="44">
        <v>1095.3499999999999</v>
      </c>
      <c r="J1870" s="43"/>
      <c r="K1870" s="43"/>
      <c r="L1870">
        <f t="shared" si="150"/>
        <v>2</v>
      </c>
      <c r="M1870">
        <f t="shared" si="151"/>
        <v>1983</v>
      </c>
      <c r="N1870">
        <f t="shared" si="152"/>
        <v>1092.625</v>
      </c>
      <c r="O1870" t="str">
        <f t="shared" si="153"/>
        <v/>
      </c>
      <c r="P1870" t="str">
        <f t="shared" si="154"/>
        <v>2_1983</v>
      </c>
    </row>
    <row r="1871" spans="1:16">
      <c r="A1871" s="35">
        <v>30359</v>
      </c>
      <c r="H1871" s="44"/>
      <c r="I1871" s="44"/>
      <c r="J1871" s="43"/>
      <c r="K1871" s="43"/>
      <c r="L1871">
        <f t="shared" si="150"/>
        <v>2</v>
      </c>
      <c r="M1871">
        <f t="shared" si="151"/>
        <v>1983</v>
      </c>
      <c r="N1871" t="str">
        <f t="shared" si="152"/>
        <v/>
      </c>
      <c r="O1871" t="str">
        <f t="shared" si="153"/>
        <v/>
      </c>
      <c r="P1871" t="str">
        <f t="shared" si="154"/>
        <v>2_1983</v>
      </c>
    </row>
    <row r="1872" spans="1:16">
      <c r="A1872" s="35">
        <v>30360</v>
      </c>
      <c r="H1872" s="43"/>
      <c r="I1872" s="43"/>
      <c r="J1872" s="43"/>
      <c r="K1872" s="43"/>
      <c r="L1872">
        <f t="shared" si="150"/>
        <v>2</v>
      </c>
      <c r="M1872">
        <f t="shared" si="151"/>
        <v>1983</v>
      </c>
      <c r="N1872" t="str">
        <f t="shared" si="152"/>
        <v/>
      </c>
      <c r="O1872" t="str">
        <f t="shared" si="153"/>
        <v/>
      </c>
      <c r="P1872" t="str">
        <f t="shared" si="154"/>
        <v>2_1983</v>
      </c>
    </row>
    <row r="1873" spans="1:16">
      <c r="A1873" s="35">
        <v>30361</v>
      </c>
      <c r="H1873" s="43">
        <v>1098.6500000000001</v>
      </c>
      <c r="I1873" s="43">
        <v>1104.1400000000001</v>
      </c>
      <c r="J1873" s="43"/>
      <c r="K1873" s="43"/>
      <c r="L1873">
        <f t="shared" si="150"/>
        <v>2</v>
      </c>
      <c r="M1873">
        <f t="shared" si="151"/>
        <v>1983</v>
      </c>
      <c r="N1873">
        <f t="shared" si="152"/>
        <v>1101.395</v>
      </c>
      <c r="O1873" t="str">
        <f t="shared" si="153"/>
        <v/>
      </c>
      <c r="P1873" t="str">
        <f t="shared" si="154"/>
        <v>2_1983</v>
      </c>
    </row>
    <row r="1874" spans="1:16">
      <c r="A1874" s="35">
        <v>30362</v>
      </c>
      <c r="H1874" s="43">
        <v>1100.25</v>
      </c>
      <c r="I1874" s="43">
        <v>1105.75</v>
      </c>
      <c r="J1874" s="43"/>
      <c r="K1874" s="43"/>
      <c r="L1874">
        <f t="shared" si="150"/>
        <v>2</v>
      </c>
      <c r="M1874">
        <f t="shared" si="151"/>
        <v>1983</v>
      </c>
      <c r="N1874">
        <f t="shared" si="152"/>
        <v>1103</v>
      </c>
      <c r="O1874" t="str">
        <f t="shared" si="153"/>
        <v/>
      </c>
      <c r="P1874" t="str">
        <f t="shared" si="154"/>
        <v>2_1983</v>
      </c>
    </row>
    <row r="1875" spans="1:16">
      <c r="A1875" s="35">
        <v>30363</v>
      </c>
      <c r="H1875" s="43">
        <v>1101.8499999999999</v>
      </c>
      <c r="I1875" s="43">
        <v>1107.3599999999999</v>
      </c>
      <c r="J1875" s="43"/>
      <c r="K1875" s="43"/>
      <c r="L1875">
        <f t="shared" si="150"/>
        <v>2</v>
      </c>
      <c r="M1875">
        <f t="shared" si="151"/>
        <v>1983</v>
      </c>
      <c r="N1875">
        <f t="shared" si="152"/>
        <v>1104.605</v>
      </c>
      <c r="O1875" t="str">
        <f t="shared" si="153"/>
        <v/>
      </c>
      <c r="P1875" t="str">
        <f t="shared" si="154"/>
        <v>2_1983</v>
      </c>
    </row>
    <row r="1876" spans="1:16">
      <c r="A1876" s="35">
        <v>30364</v>
      </c>
      <c r="H1876" s="43">
        <v>1103.45</v>
      </c>
      <c r="I1876" s="43">
        <v>1108.97</v>
      </c>
      <c r="J1876" s="43"/>
      <c r="K1876" s="43"/>
      <c r="L1876">
        <f t="shared" si="150"/>
        <v>2</v>
      </c>
      <c r="M1876">
        <f t="shared" si="151"/>
        <v>1983</v>
      </c>
      <c r="N1876">
        <f t="shared" si="152"/>
        <v>1106.21</v>
      </c>
      <c r="O1876" t="str">
        <f t="shared" si="153"/>
        <v/>
      </c>
      <c r="P1876" t="str">
        <f t="shared" si="154"/>
        <v>2_1983</v>
      </c>
    </row>
    <row r="1877" spans="1:16">
      <c r="A1877" s="35">
        <v>30365</v>
      </c>
      <c r="H1877" s="44">
        <v>1105.05</v>
      </c>
      <c r="I1877" s="44">
        <v>1110.58</v>
      </c>
      <c r="J1877" s="43"/>
      <c r="K1877" s="43"/>
      <c r="L1877">
        <f t="shared" si="150"/>
        <v>2</v>
      </c>
      <c r="M1877">
        <f t="shared" si="151"/>
        <v>1983</v>
      </c>
      <c r="N1877">
        <f t="shared" si="152"/>
        <v>1107.8150000000001</v>
      </c>
      <c r="O1877" t="str">
        <f t="shared" si="153"/>
        <v/>
      </c>
      <c r="P1877" t="str">
        <f t="shared" si="154"/>
        <v>2_1983</v>
      </c>
    </row>
    <row r="1878" spans="1:16">
      <c r="A1878" s="35">
        <v>30366</v>
      </c>
      <c r="H1878" s="44"/>
      <c r="I1878" s="44"/>
      <c r="J1878" s="43"/>
      <c r="K1878" s="43"/>
      <c r="L1878">
        <f t="shared" si="150"/>
        <v>2</v>
      </c>
      <c r="M1878">
        <f t="shared" si="151"/>
        <v>1983</v>
      </c>
      <c r="N1878" t="str">
        <f t="shared" si="152"/>
        <v/>
      </c>
      <c r="O1878" t="str">
        <f t="shared" si="153"/>
        <v/>
      </c>
      <c r="P1878" t="str">
        <f t="shared" si="154"/>
        <v>2_1983</v>
      </c>
    </row>
    <row r="1879" spans="1:16">
      <c r="A1879" s="35">
        <v>30367</v>
      </c>
      <c r="H1879" s="43"/>
      <c r="I1879" s="43"/>
      <c r="J1879" s="43"/>
      <c r="K1879" s="43"/>
      <c r="L1879">
        <f t="shared" si="150"/>
        <v>2</v>
      </c>
      <c r="M1879">
        <f t="shared" si="151"/>
        <v>1983</v>
      </c>
      <c r="N1879" t="str">
        <f t="shared" si="152"/>
        <v/>
      </c>
      <c r="O1879" t="str">
        <f t="shared" si="153"/>
        <v/>
      </c>
      <c r="P1879" t="str">
        <f t="shared" si="154"/>
        <v>2_1983</v>
      </c>
    </row>
    <row r="1880" spans="1:16">
      <c r="A1880" s="35">
        <v>30368</v>
      </c>
      <c r="H1880" s="43">
        <v>1113.8</v>
      </c>
      <c r="I1880" s="43">
        <v>1119.3699999999999</v>
      </c>
      <c r="J1880" s="43"/>
      <c r="K1880" s="43"/>
      <c r="L1880">
        <f t="shared" si="150"/>
        <v>2</v>
      </c>
      <c r="M1880">
        <f t="shared" si="151"/>
        <v>1983</v>
      </c>
      <c r="N1880">
        <f t="shared" si="152"/>
        <v>1116.585</v>
      </c>
      <c r="O1880" t="str">
        <f t="shared" si="153"/>
        <v/>
      </c>
      <c r="P1880" t="str">
        <f t="shared" si="154"/>
        <v>2_1983</v>
      </c>
    </row>
    <row r="1881" spans="1:16">
      <c r="A1881" s="35">
        <v>30369</v>
      </c>
      <c r="H1881" s="43">
        <v>1115.42</v>
      </c>
      <c r="I1881" s="43">
        <v>1121</v>
      </c>
      <c r="J1881" s="43"/>
      <c r="K1881" s="43"/>
      <c r="L1881">
        <f t="shared" si="150"/>
        <v>2</v>
      </c>
      <c r="M1881">
        <f t="shared" si="151"/>
        <v>1983</v>
      </c>
      <c r="N1881">
        <f t="shared" si="152"/>
        <v>1118.21</v>
      </c>
      <c r="O1881" t="str">
        <f t="shared" si="153"/>
        <v/>
      </c>
      <c r="P1881" t="str">
        <f t="shared" si="154"/>
        <v>2_1983</v>
      </c>
    </row>
    <row r="1882" spans="1:16">
      <c r="A1882" s="35">
        <v>30370</v>
      </c>
      <c r="H1882" s="43">
        <v>1117.03</v>
      </c>
      <c r="I1882" s="43">
        <v>1122.6199999999999</v>
      </c>
      <c r="J1882" s="43"/>
      <c r="K1882" s="43"/>
      <c r="L1882">
        <f t="shared" si="150"/>
        <v>2</v>
      </c>
      <c r="M1882">
        <f t="shared" si="151"/>
        <v>1983</v>
      </c>
      <c r="N1882">
        <f t="shared" si="152"/>
        <v>1119.8249999999998</v>
      </c>
      <c r="O1882" t="str">
        <f t="shared" si="153"/>
        <v/>
      </c>
      <c r="P1882" t="str">
        <f t="shared" si="154"/>
        <v>2_1983</v>
      </c>
    </row>
    <row r="1883" spans="1:16">
      <c r="A1883" s="35">
        <v>30371</v>
      </c>
      <c r="H1883" s="43">
        <v>1118.6300000000001</v>
      </c>
      <c r="I1883" s="43">
        <v>1124.22</v>
      </c>
      <c r="J1883" s="43"/>
      <c r="K1883" s="43"/>
      <c r="L1883">
        <f t="shared" si="150"/>
        <v>2</v>
      </c>
      <c r="M1883">
        <f t="shared" si="151"/>
        <v>1983</v>
      </c>
      <c r="N1883">
        <f t="shared" si="152"/>
        <v>1121.4250000000002</v>
      </c>
      <c r="O1883" t="str">
        <f t="shared" si="153"/>
        <v/>
      </c>
      <c r="P1883" t="str">
        <f t="shared" si="154"/>
        <v>2_1983</v>
      </c>
    </row>
    <row r="1884" spans="1:16">
      <c r="A1884" s="35">
        <v>30372</v>
      </c>
      <c r="H1884" s="44">
        <v>1120.23</v>
      </c>
      <c r="I1884" s="44">
        <v>1125.83</v>
      </c>
      <c r="J1884" s="43"/>
      <c r="K1884" s="43"/>
      <c r="L1884">
        <f t="shared" si="150"/>
        <v>2</v>
      </c>
      <c r="M1884">
        <f t="shared" si="151"/>
        <v>1983</v>
      </c>
      <c r="N1884">
        <f t="shared" si="152"/>
        <v>1123.03</v>
      </c>
      <c r="O1884" t="str">
        <f t="shared" si="153"/>
        <v/>
      </c>
      <c r="P1884" t="str">
        <f t="shared" si="154"/>
        <v>2_1983</v>
      </c>
    </row>
    <row r="1885" spans="1:16">
      <c r="A1885" s="35">
        <v>30373</v>
      </c>
      <c r="H1885" s="44"/>
      <c r="I1885" s="44"/>
      <c r="J1885" s="43"/>
      <c r="K1885" s="43"/>
      <c r="L1885">
        <f t="shared" si="150"/>
        <v>2</v>
      </c>
      <c r="M1885">
        <f t="shared" si="151"/>
        <v>1983</v>
      </c>
      <c r="N1885" t="str">
        <f t="shared" si="152"/>
        <v/>
      </c>
      <c r="O1885" t="str">
        <f t="shared" si="153"/>
        <v/>
      </c>
      <c r="P1885" t="str">
        <f t="shared" si="154"/>
        <v>2_1983</v>
      </c>
    </row>
    <row r="1886" spans="1:16">
      <c r="A1886" s="35">
        <v>30374</v>
      </c>
      <c r="H1886" s="43"/>
      <c r="I1886" s="43"/>
      <c r="J1886" s="43"/>
      <c r="K1886" s="43"/>
      <c r="L1886">
        <f t="shared" si="150"/>
        <v>2</v>
      </c>
      <c r="M1886">
        <f t="shared" si="151"/>
        <v>1983</v>
      </c>
      <c r="N1886" t="str">
        <f t="shared" si="152"/>
        <v/>
      </c>
      <c r="O1886" t="str">
        <f t="shared" si="153"/>
        <v/>
      </c>
      <c r="P1886" t="str">
        <f t="shared" si="154"/>
        <v>2_1983</v>
      </c>
    </row>
    <row r="1887" spans="1:16">
      <c r="A1887" s="35">
        <v>30375</v>
      </c>
      <c r="H1887" s="43">
        <v>1128.98</v>
      </c>
      <c r="I1887" s="43">
        <v>1134.6199999999999</v>
      </c>
      <c r="J1887" s="43"/>
      <c r="K1887" s="43"/>
      <c r="L1887">
        <f t="shared" si="150"/>
        <v>2</v>
      </c>
      <c r="M1887">
        <f t="shared" si="151"/>
        <v>1983</v>
      </c>
      <c r="N1887">
        <f t="shared" si="152"/>
        <v>1131.8</v>
      </c>
      <c r="O1887" t="str">
        <f t="shared" si="153"/>
        <v/>
      </c>
      <c r="P1887" t="str">
        <f t="shared" si="154"/>
        <v>2_1983</v>
      </c>
    </row>
    <row r="1888" spans="1:16">
      <c r="A1888" s="35">
        <v>30376</v>
      </c>
      <c r="H1888" s="43">
        <v>1130.98</v>
      </c>
      <c r="I1888" s="43">
        <v>1136.6300000000001</v>
      </c>
      <c r="J1888" s="43"/>
      <c r="K1888" s="43"/>
      <c r="L1888">
        <f t="shared" si="150"/>
        <v>3</v>
      </c>
      <c r="M1888">
        <f t="shared" si="151"/>
        <v>1983</v>
      </c>
      <c r="N1888">
        <f t="shared" si="152"/>
        <v>1133.8050000000001</v>
      </c>
      <c r="O1888" t="str">
        <f t="shared" si="153"/>
        <v/>
      </c>
      <c r="P1888" t="str">
        <f t="shared" si="154"/>
        <v>3_1983</v>
      </c>
    </row>
    <row r="1889" spans="1:16">
      <c r="A1889" s="35">
        <v>30377</v>
      </c>
      <c r="H1889" s="43">
        <v>1132.98</v>
      </c>
      <c r="I1889" s="43">
        <v>1138.6400000000001</v>
      </c>
      <c r="J1889" s="43"/>
      <c r="K1889" s="43"/>
      <c r="L1889">
        <f t="shared" si="150"/>
        <v>3</v>
      </c>
      <c r="M1889">
        <f t="shared" si="151"/>
        <v>1983</v>
      </c>
      <c r="N1889">
        <f t="shared" si="152"/>
        <v>1135.81</v>
      </c>
      <c r="O1889" t="str">
        <f t="shared" si="153"/>
        <v/>
      </c>
      <c r="P1889" t="str">
        <f t="shared" si="154"/>
        <v>3_1983</v>
      </c>
    </row>
    <row r="1890" spans="1:16">
      <c r="A1890" s="35">
        <v>30378</v>
      </c>
      <c r="H1890" s="44">
        <v>1134.98</v>
      </c>
      <c r="I1890" s="44">
        <v>1140.6500000000001</v>
      </c>
      <c r="J1890" s="43"/>
      <c r="K1890" s="43"/>
      <c r="L1890">
        <f t="shared" si="150"/>
        <v>3</v>
      </c>
      <c r="M1890">
        <f t="shared" si="151"/>
        <v>1983</v>
      </c>
      <c r="N1890">
        <f t="shared" si="152"/>
        <v>1137.8150000000001</v>
      </c>
      <c r="O1890" t="str">
        <f t="shared" si="153"/>
        <v/>
      </c>
      <c r="P1890" t="str">
        <f t="shared" si="154"/>
        <v>3_1983</v>
      </c>
    </row>
    <row r="1891" spans="1:16">
      <c r="A1891" s="35">
        <v>30379</v>
      </c>
      <c r="H1891" s="44">
        <v>1136.98</v>
      </c>
      <c r="I1891" s="44">
        <v>1142.6600000000001</v>
      </c>
      <c r="J1891" s="43"/>
      <c r="K1891" s="43"/>
      <c r="L1891">
        <f t="shared" si="150"/>
        <v>3</v>
      </c>
      <c r="M1891">
        <f t="shared" si="151"/>
        <v>1983</v>
      </c>
      <c r="N1891">
        <f t="shared" si="152"/>
        <v>1139.8200000000002</v>
      </c>
      <c r="O1891" t="str">
        <f t="shared" si="153"/>
        <v/>
      </c>
      <c r="P1891" t="str">
        <f t="shared" si="154"/>
        <v>3_1983</v>
      </c>
    </row>
    <row r="1892" spans="1:16">
      <c r="A1892" s="35">
        <v>30380</v>
      </c>
      <c r="H1892" s="43"/>
      <c r="I1892" s="43"/>
      <c r="J1892" s="43"/>
      <c r="K1892" s="43"/>
      <c r="L1892">
        <f t="shared" si="150"/>
        <v>3</v>
      </c>
      <c r="M1892">
        <f t="shared" si="151"/>
        <v>1983</v>
      </c>
      <c r="N1892" t="str">
        <f t="shared" si="152"/>
        <v/>
      </c>
      <c r="O1892" t="str">
        <f t="shared" si="153"/>
        <v/>
      </c>
      <c r="P1892" t="str">
        <f t="shared" si="154"/>
        <v>3_1983</v>
      </c>
    </row>
    <row r="1893" spans="1:16">
      <c r="A1893" s="35">
        <v>30381</v>
      </c>
      <c r="H1893" s="43"/>
      <c r="I1893" s="43"/>
      <c r="J1893" s="43"/>
      <c r="K1893" s="43"/>
      <c r="L1893">
        <f t="shared" si="150"/>
        <v>3</v>
      </c>
      <c r="M1893">
        <f t="shared" si="151"/>
        <v>1983</v>
      </c>
      <c r="N1893" t="str">
        <f t="shared" si="152"/>
        <v/>
      </c>
      <c r="O1893" t="str">
        <f t="shared" si="153"/>
        <v/>
      </c>
      <c r="P1893" t="str">
        <f t="shared" si="154"/>
        <v>3_1983</v>
      </c>
    </row>
    <row r="1894" spans="1:16">
      <c r="A1894" s="35">
        <v>30382</v>
      </c>
      <c r="H1894" s="43">
        <v>1145.73</v>
      </c>
      <c r="I1894" s="43">
        <v>1151.46</v>
      </c>
      <c r="J1894" s="43"/>
      <c r="K1894" s="43"/>
      <c r="L1894">
        <f t="shared" si="150"/>
        <v>3</v>
      </c>
      <c r="M1894">
        <f t="shared" si="151"/>
        <v>1983</v>
      </c>
      <c r="N1894">
        <f t="shared" si="152"/>
        <v>1148.595</v>
      </c>
      <c r="O1894" t="str">
        <f t="shared" si="153"/>
        <v/>
      </c>
      <c r="P1894" t="str">
        <f t="shared" si="154"/>
        <v>3_1983</v>
      </c>
    </row>
    <row r="1895" spans="1:16">
      <c r="A1895" s="35">
        <v>30383</v>
      </c>
      <c r="H1895" s="43">
        <v>1147.73</v>
      </c>
      <c r="I1895" s="43">
        <v>1153.47</v>
      </c>
      <c r="J1895" s="43"/>
      <c r="K1895" s="43"/>
      <c r="L1895">
        <f t="shared" si="150"/>
        <v>3</v>
      </c>
      <c r="M1895">
        <f t="shared" si="151"/>
        <v>1983</v>
      </c>
      <c r="N1895">
        <f t="shared" si="152"/>
        <v>1150.5999999999999</v>
      </c>
      <c r="O1895" t="str">
        <f t="shared" si="153"/>
        <v/>
      </c>
      <c r="P1895" t="str">
        <f t="shared" si="154"/>
        <v>3_1983</v>
      </c>
    </row>
    <row r="1896" spans="1:16">
      <c r="A1896" s="35">
        <v>30384</v>
      </c>
      <c r="H1896" s="43">
        <v>1149.73</v>
      </c>
      <c r="I1896" s="43">
        <v>1155.48</v>
      </c>
      <c r="J1896" s="43"/>
      <c r="K1896" s="43"/>
      <c r="L1896">
        <f t="shared" si="150"/>
        <v>3</v>
      </c>
      <c r="M1896">
        <f t="shared" si="151"/>
        <v>1983</v>
      </c>
      <c r="N1896">
        <f t="shared" si="152"/>
        <v>1152.605</v>
      </c>
      <c r="O1896" t="str">
        <f t="shared" si="153"/>
        <v/>
      </c>
      <c r="P1896" t="str">
        <f t="shared" si="154"/>
        <v>3_1983</v>
      </c>
    </row>
    <row r="1897" spans="1:16">
      <c r="A1897" s="35">
        <v>30385</v>
      </c>
      <c r="H1897" s="44">
        <v>1151.73</v>
      </c>
      <c r="I1897" s="44">
        <v>1157.49</v>
      </c>
      <c r="J1897" s="43"/>
      <c r="K1897" s="43"/>
      <c r="L1897">
        <f t="shared" si="150"/>
        <v>3</v>
      </c>
      <c r="M1897">
        <f t="shared" si="151"/>
        <v>1983</v>
      </c>
      <c r="N1897">
        <f t="shared" si="152"/>
        <v>1154.6100000000001</v>
      </c>
      <c r="O1897" t="str">
        <f t="shared" si="153"/>
        <v/>
      </c>
      <c r="P1897" t="str">
        <f t="shared" si="154"/>
        <v>3_1983</v>
      </c>
    </row>
    <row r="1898" spans="1:16">
      <c r="A1898" s="35">
        <v>30386</v>
      </c>
      <c r="H1898" s="44">
        <v>1153.73</v>
      </c>
      <c r="I1898" s="44">
        <v>1159.5</v>
      </c>
      <c r="J1898" s="43"/>
      <c r="K1898" s="43"/>
      <c r="L1898">
        <f t="shared" si="150"/>
        <v>3</v>
      </c>
      <c r="M1898">
        <f t="shared" si="151"/>
        <v>1983</v>
      </c>
      <c r="N1898">
        <f t="shared" si="152"/>
        <v>1156.615</v>
      </c>
      <c r="O1898" t="str">
        <f t="shared" si="153"/>
        <v/>
      </c>
      <c r="P1898" t="str">
        <f t="shared" si="154"/>
        <v>3_1983</v>
      </c>
    </row>
    <row r="1899" spans="1:16">
      <c r="A1899" s="35">
        <v>30387</v>
      </c>
      <c r="H1899" s="43"/>
      <c r="I1899" s="43"/>
      <c r="J1899" s="43"/>
      <c r="K1899" s="43"/>
      <c r="L1899">
        <f t="shared" si="150"/>
        <v>3</v>
      </c>
      <c r="M1899">
        <f t="shared" si="151"/>
        <v>1983</v>
      </c>
      <c r="N1899" t="str">
        <f t="shared" si="152"/>
        <v/>
      </c>
      <c r="O1899" t="str">
        <f t="shared" si="153"/>
        <v/>
      </c>
      <c r="P1899" t="str">
        <f t="shared" si="154"/>
        <v>3_1983</v>
      </c>
    </row>
    <row r="1900" spans="1:16">
      <c r="A1900" s="35">
        <v>30388</v>
      </c>
      <c r="H1900" s="43"/>
      <c r="I1900" s="43"/>
      <c r="J1900" s="43"/>
      <c r="K1900" s="43"/>
      <c r="L1900">
        <f t="shared" si="150"/>
        <v>3</v>
      </c>
      <c r="M1900">
        <f t="shared" si="151"/>
        <v>1983</v>
      </c>
      <c r="N1900" t="str">
        <f t="shared" si="152"/>
        <v/>
      </c>
      <c r="O1900" t="str">
        <f t="shared" si="153"/>
        <v/>
      </c>
      <c r="P1900" t="str">
        <f t="shared" si="154"/>
        <v>3_1983</v>
      </c>
    </row>
    <row r="1901" spans="1:16">
      <c r="A1901" s="35">
        <v>30389</v>
      </c>
      <c r="H1901" s="43">
        <v>1162.48</v>
      </c>
      <c r="I1901" s="43">
        <v>1168.29</v>
      </c>
      <c r="J1901" s="43"/>
      <c r="K1901" s="43"/>
      <c r="L1901">
        <f t="shared" si="150"/>
        <v>3</v>
      </c>
      <c r="M1901">
        <f t="shared" si="151"/>
        <v>1983</v>
      </c>
      <c r="N1901">
        <f t="shared" si="152"/>
        <v>1165.385</v>
      </c>
      <c r="O1901" t="str">
        <f t="shared" si="153"/>
        <v/>
      </c>
      <c r="P1901" t="str">
        <f t="shared" si="154"/>
        <v>3_1983</v>
      </c>
    </row>
    <row r="1902" spans="1:16">
      <c r="A1902" s="35">
        <v>30390</v>
      </c>
      <c r="H1902" s="43">
        <v>1164.48</v>
      </c>
      <c r="I1902" s="43">
        <v>1170.3</v>
      </c>
      <c r="J1902" s="43"/>
      <c r="K1902" s="43"/>
      <c r="L1902">
        <f t="shared" si="150"/>
        <v>3</v>
      </c>
      <c r="M1902">
        <f t="shared" si="151"/>
        <v>1983</v>
      </c>
      <c r="N1902">
        <f t="shared" si="152"/>
        <v>1167.3899999999999</v>
      </c>
      <c r="O1902" t="str">
        <f t="shared" si="153"/>
        <v/>
      </c>
      <c r="P1902" t="str">
        <f t="shared" si="154"/>
        <v>3_1983</v>
      </c>
    </row>
    <row r="1903" spans="1:16">
      <c r="A1903" s="35">
        <v>30391</v>
      </c>
      <c r="H1903" s="43">
        <v>1166.48</v>
      </c>
      <c r="I1903" s="43">
        <v>1172.31</v>
      </c>
      <c r="J1903" s="43"/>
      <c r="K1903" s="43"/>
      <c r="L1903">
        <f t="shared" si="150"/>
        <v>3</v>
      </c>
      <c r="M1903">
        <f t="shared" si="151"/>
        <v>1983</v>
      </c>
      <c r="N1903">
        <f t="shared" si="152"/>
        <v>1169.395</v>
      </c>
      <c r="O1903" t="str">
        <f t="shared" si="153"/>
        <v/>
      </c>
      <c r="P1903" t="str">
        <f t="shared" si="154"/>
        <v>3_1983</v>
      </c>
    </row>
    <row r="1904" spans="1:16">
      <c r="A1904" s="35">
        <v>30392</v>
      </c>
      <c r="H1904" s="44">
        <v>1168.98</v>
      </c>
      <c r="I1904" s="44">
        <v>1174.82</v>
      </c>
      <c r="J1904" s="43"/>
      <c r="K1904" s="43"/>
      <c r="L1904">
        <f t="shared" si="150"/>
        <v>3</v>
      </c>
      <c r="M1904">
        <f t="shared" si="151"/>
        <v>1983</v>
      </c>
      <c r="N1904">
        <f t="shared" si="152"/>
        <v>1171.9000000000001</v>
      </c>
      <c r="O1904" t="str">
        <f t="shared" si="153"/>
        <v/>
      </c>
      <c r="P1904" t="str">
        <f t="shared" si="154"/>
        <v>3_1983</v>
      </c>
    </row>
    <row r="1905" spans="1:16">
      <c r="A1905" s="35">
        <v>30393</v>
      </c>
      <c r="H1905" s="44">
        <v>1171.98</v>
      </c>
      <c r="I1905" s="44">
        <v>1177.8399999999999</v>
      </c>
      <c r="J1905" s="43"/>
      <c r="K1905" s="43"/>
      <c r="L1905">
        <f t="shared" si="150"/>
        <v>3</v>
      </c>
      <c r="M1905">
        <f t="shared" si="151"/>
        <v>1983</v>
      </c>
      <c r="N1905">
        <f t="shared" si="152"/>
        <v>1174.9099999999999</v>
      </c>
      <c r="O1905" t="str">
        <f t="shared" si="153"/>
        <v/>
      </c>
      <c r="P1905" t="str">
        <f t="shared" si="154"/>
        <v>3_1983</v>
      </c>
    </row>
    <row r="1906" spans="1:16">
      <c r="A1906" s="35">
        <v>30394</v>
      </c>
      <c r="H1906" s="43"/>
      <c r="I1906" s="43"/>
      <c r="J1906" s="43"/>
      <c r="K1906" s="43"/>
      <c r="L1906">
        <f t="shared" si="150"/>
        <v>3</v>
      </c>
      <c r="M1906">
        <f t="shared" si="151"/>
        <v>1983</v>
      </c>
      <c r="N1906" t="str">
        <f t="shared" si="152"/>
        <v/>
      </c>
      <c r="O1906" t="str">
        <f t="shared" si="153"/>
        <v/>
      </c>
      <c r="P1906" t="str">
        <f t="shared" si="154"/>
        <v>3_1983</v>
      </c>
    </row>
    <row r="1907" spans="1:16">
      <c r="A1907" s="35">
        <v>30395</v>
      </c>
      <c r="H1907" s="43"/>
      <c r="I1907" s="43"/>
      <c r="J1907" s="43"/>
      <c r="K1907" s="43"/>
      <c r="L1907">
        <f t="shared" si="150"/>
        <v>3</v>
      </c>
      <c r="M1907">
        <f t="shared" si="151"/>
        <v>1983</v>
      </c>
      <c r="N1907" t="str">
        <f t="shared" si="152"/>
        <v/>
      </c>
      <c r="O1907" t="str">
        <f t="shared" si="153"/>
        <v/>
      </c>
      <c r="P1907" t="str">
        <f t="shared" si="154"/>
        <v>3_1983</v>
      </c>
    </row>
    <row r="1908" spans="1:16">
      <c r="A1908" s="35">
        <v>30396</v>
      </c>
      <c r="H1908" s="43">
        <v>1182.98</v>
      </c>
      <c r="I1908" s="43">
        <v>1188.8900000000001</v>
      </c>
      <c r="J1908" s="43"/>
      <c r="K1908" s="43"/>
      <c r="L1908">
        <f t="shared" si="150"/>
        <v>3</v>
      </c>
      <c r="M1908">
        <f t="shared" si="151"/>
        <v>1983</v>
      </c>
      <c r="N1908">
        <f t="shared" si="152"/>
        <v>1185.9349999999999</v>
      </c>
      <c r="O1908" t="str">
        <f t="shared" si="153"/>
        <v/>
      </c>
      <c r="P1908" t="str">
        <f t="shared" si="154"/>
        <v>3_1983</v>
      </c>
    </row>
    <row r="1909" spans="1:16">
      <c r="A1909" s="35">
        <v>30397</v>
      </c>
      <c r="H1909" s="43">
        <v>1185.48</v>
      </c>
      <c r="I1909" s="43">
        <v>1191.4100000000001</v>
      </c>
      <c r="J1909" s="43"/>
      <c r="K1909" s="43"/>
      <c r="L1909">
        <f t="shared" si="150"/>
        <v>3</v>
      </c>
      <c r="M1909">
        <f t="shared" si="151"/>
        <v>1983</v>
      </c>
      <c r="N1909">
        <f t="shared" si="152"/>
        <v>1188.4450000000002</v>
      </c>
      <c r="O1909" t="str">
        <f t="shared" si="153"/>
        <v/>
      </c>
      <c r="P1909" t="str">
        <f t="shared" si="154"/>
        <v>3_1983</v>
      </c>
    </row>
    <row r="1910" spans="1:16">
      <c r="A1910" s="35">
        <v>30398</v>
      </c>
      <c r="H1910" s="43">
        <v>1187.98</v>
      </c>
      <c r="I1910" s="43">
        <v>1193.92</v>
      </c>
      <c r="J1910" s="43"/>
      <c r="K1910" s="43"/>
      <c r="L1910">
        <f t="shared" si="150"/>
        <v>3</v>
      </c>
      <c r="M1910">
        <f t="shared" si="151"/>
        <v>1983</v>
      </c>
      <c r="N1910">
        <f t="shared" si="152"/>
        <v>1190.95</v>
      </c>
      <c r="O1910" t="str">
        <f t="shared" si="153"/>
        <v/>
      </c>
      <c r="P1910" t="str">
        <f t="shared" si="154"/>
        <v>3_1983</v>
      </c>
    </row>
    <row r="1911" spans="1:16">
      <c r="A1911" s="35">
        <v>30399</v>
      </c>
      <c r="H1911" s="44">
        <v>1190.48</v>
      </c>
      <c r="I1911" s="44">
        <v>1196.43</v>
      </c>
      <c r="J1911" s="43"/>
      <c r="K1911" s="43"/>
      <c r="L1911">
        <f t="shared" si="150"/>
        <v>3</v>
      </c>
      <c r="M1911">
        <f t="shared" si="151"/>
        <v>1983</v>
      </c>
      <c r="N1911">
        <f t="shared" si="152"/>
        <v>1193.4549999999999</v>
      </c>
      <c r="O1911" t="str">
        <f t="shared" si="153"/>
        <v/>
      </c>
      <c r="P1911" t="str">
        <f t="shared" si="154"/>
        <v>3_1983</v>
      </c>
    </row>
    <row r="1912" spans="1:16">
      <c r="A1912" s="35">
        <v>30400</v>
      </c>
      <c r="H1912" s="44">
        <v>1192.98</v>
      </c>
      <c r="I1912" s="44">
        <v>1198.94</v>
      </c>
      <c r="J1912" s="43"/>
      <c r="K1912" s="43"/>
      <c r="L1912">
        <f t="shared" si="150"/>
        <v>3</v>
      </c>
      <c r="M1912">
        <f t="shared" si="151"/>
        <v>1983</v>
      </c>
      <c r="N1912">
        <f t="shared" si="152"/>
        <v>1195.96</v>
      </c>
      <c r="O1912" t="str">
        <f t="shared" si="153"/>
        <v/>
      </c>
      <c r="P1912" t="str">
        <f t="shared" si="154"/>
        <v>3_1983</v>
      </c>
    </row>
    <row r="1913" spans="1:16">
      <c r="A1913" s="35">
        <v>30401</v>
      </c>
      <c r="H1913" s="43"/>
      <c r="I1913" s="43"/>
      <c r="J1913" s="43"/>
      <c r="K1913" s="43"/>
      <c r="L1913">
        <f t="shared" si="150"/>
        <v>3</v>
      </c>
      <c r="M1913">
        <f t="shared" si="151"/>
        <v>1983</v>
      </c>
      <c r="N1913" t="str">
        <f t="shared" si="152"/>
        <v/>
      </c>
      <c r="O1913" t="str">
        <f t="shared" si="153"/>
        <v/>
      </c>
      <c r="P1913" t="str">
        <f t="shared" si="154"/>
        <v>3_1983</v>
      </c>
    </row>
    <row r="1914" spans="1:16">
      <c r="A1914" s="35">
        <v>30402</v>
      </c>
      <c r="H1914" s="43"/>
      <c r="I1914" s="43"/>
      <c r="J1914" s="43"/>
      <c r="K1914" s="43"/>
      <c r="L1914">
        <f t="shared" si="150"/>
        <v>3</v>
      </c>
      <c r="M1914">
        <f t="shared" si="151"/>
        <v>1983</v>
      </c>
      <c r="N1914" t="str">
        <f t="shared" si="152"/>
        <v/>
      </c>
      <c r="O1914" t="str">
        <f t="shared" si="153"/>
        <v/>
      </c>
      <c r="P1914" t="str">
        <f t="shared" si="154"/>
        <v>3_1983</v>
      </c>
    </row>
    <row r="1915" spans="1:16">
      <c r="A1915" s="35">
        <v>30403</v>
      </c>
      <c r="H1915" s="43">
        <v>1203.98</v>
      </c>
      <c r="I1915" s="43">
        <v>1210</v>
      </c>
      <c r="J1915" s="43"/>
      <c r="K1915" s="43"/>
      <c r="L1915">
        <f t="shared" si="150"/>
        <v>3</v>
      </c>
      <c r="M1915">
        <f t="shared" si="151"/>
        <v>1983</v>
      </c>
      <c r="N1915">
        <f t="shared" si="152"/>
        <v>1206.99</v>
      </c>
      <c r="O1915" t="str">
        <f t="shared" si="153"/>
        <v/>
      </c>
      <c r="P1915" t="str">
        <f t="shared" si="154"/>
        <v>3_1983</v>
      </c>
    </row>
    <row r="1916" spans="1:16">
      <c r="A1916" s="35">
        <v>30404</v>
      </c>
      <c r="H1916" s="43">
        <v>1206.48</v>
      </c>
      <c r="I1916" s="43">
        <v>1212.51</v>
      </c>
      <c r="J1916" s="43"/>
      <c r="K1916" s="43"/>
      <c r="L1916">
        <f t="shared" si="150"/>
        <v>3</v>
      </c>
      <c r="M1916">
        <f t="shared" si="151"/>
        <v>1983</v>
      </c>
      <c r="N1916">
        <f t="shared" si="152"/>
        <v>1209.4949999999999</v>
      </c>
      <c r="O1916" t="str">
        <f t="shared" si="153"/>
        <v/>
      </c>
      <c r="P1916" t="str">
        <f t="shared" si="154"/>
        <v>3_1983</v>
      </c>
    </row>
    <row r="1917" spans="1:16">
      <c r="A1917" s="35">
        <v>30405</v>
      </c>
      <c r="H1917" s="43">
        <v>1208.98</v>
      </c>
      <c r="I1917" s="43">
        <v>1215.02</v>
      </c>
      <c r="J1917" s="43"/>
      <c r="K1917" s="43"/>
      <c r="L1917">
        <f t="shared" si="150"/>
        <v>3</v>
      </c>
      <c r="M1917">
        <f t="shared" si="151"/>
        <v>1983</v>
      </c>
      <c r="N1917">
        <f t="shared" si="152"/>
        <v>1212</v>
      </c>
      <c r="O1917" t="str">
        <f t="shared" si="153"/>
        <v/>
      </c>
      <c r="P1917" t="str">
        <f t="shared" si="154"/>
        <v>3_1983</v>
      </c>
    </row>
    <row r="1918" spans="1:16">
      <c r="A1918" s="35">
        <v>30406</v>
      </c>
      <c r="H1918" s="44">
        <v>1235.48</v>
      </c>
      <c r="I1918" s="44">
        <v>1241.6600000000001</v>
      </c>
      <c r="J1918" s="43"/>
      <c r="K1918" s="43"/>
      <c r="L1918">
        <f t="shared" si="150"/>
        <v>3</v>
      </c>
      <c r="M1918">
        <f t="shared" si="151"/>
        <v>1983</v>
      </c>
      <c r="N1918">
        <f t="shared" si="152"/>
        <v>1238.5700000000002</v>
      </c>
      <c r="O1918" t="str">
        <f t="shared" si="153"/>
        <v/>
      </c>
      <c r="P1918" t="str">
        <f t="shared" si="154"/>
        <v>3_1983</v>
      </c>
    </row>
    <row r="1919" spans="1:16">
      <c r="A1919" s="35">
        <v>30407</v>
      </c>
      <c r="H1919" s="44"/>
      <c r="I1919" s="44"/>
      <c r="J1919" s="43"/>
      <c r="K1919" s="43"/>
      <c r="L1919">
        <f t="shared" si="150"/>
        <v>4</v>
      </c>
      <c r="M1919">
        <f t="shared" si="151"/>
        <v>1983</v>
      </c>
      <c r="N1919" t="str">
        <f t="shared" si="152"/>
        <v/>
      </c>
      <c r="O1919" t="str">
        <f t="shared" si="153"/>
        <v/>
      </c>
      <c r="P1919" t="str">
        <f t="shared" si="154"/>
        <v>4_1983</v>
      </c>
    </row>
    <row r="1920" spans="1:16">
      <c r="A1920" s="35">
        <v>30408</v>
      </c>
      <c r="H1920" s="43"/>
      <c r="I1920" s="43"/>
      <c r="J1920" s="43"/>
      <c r="K1920" s="43"/>
      <c r="L1920">
        <f t="shared" si="150"/>
        <v>4</v>
      </c>
      <c r="M1920">
        <f t="shared" si="151"/>
        <v>1983</v>
      </c>
      <c r="N1920" t="str">
        <f t="shared" si="152"/>
        <v/>
      </c>
      <c r="O1920" t="str">
        <f t="shared" si="153"/>
        <v/>
      </c>
      <c r="P1920" t="str">
        <f t="shared" si="154"/>
        <v>4_1983</v>
      </c>
    </row>
    <row r="1921" spans="1:16">
      <c r="A1921" s="35">
        <v>30409</v>
      </c>
      <c r="H1921" s="43"/>
      <c r="I1921" s="43"/>
      <c r="J1921" s="43"/>
      <c r="K1921" s="43"/>
      <c r="L1921">
        <f t="shared" si="150"/>
        <v>4</v>
      </c>
      <c r="M1921">
        <f t="shared" si="151"/>
        <v>1983</v>
      </c>
      <c r="N1921" t="str">
        <f t="shared" si="152"/>
        <v/>
      </c>
      <c r="O1921" t="str">
        <f t="shared" si="153"/>
        <v/>
      </c>
      <c r="P1921" t="str">
        <f t="shared" si="154"/>
        <v>4_1983</v>
      </c>
    </row>
    <row r="1922" spans="1:16">
      <c r="A1922" s="35">
        <v>30410</v>
      </c>
      <c r="H1922" s="43">
        <v>1249.48</v>
      </c>
      <c r="I1922" s="43">
        <v>1255.73</v>
      </c>
      <c r="J1922" s="43"/>
      <c r="K1922" s="43"/>
      <c r="L1922">
        <f t="shared" si="150"/>
        <v>4</v>
      </c>
      <c r="M1922">
        <f t="shared" si="151"/>
        <v>1983</v>
      </c>
      <c r="N1922">
        <f t="shared" si="152"/>
        <v>1252.605</v>
      </c>
      <c r="O1922" t="str">
        <f t="shared" si="153"/>
        <v/>
      </c>
      <c r="P1922" t="str">
        <f t="shared" si="154"/>
        <v>4_1983</v>
      </c>
    </row>
    <row r="1923" spans="1:16">
      <c r="A1923" s="35">
        <v>30411</v>
      </c>
      <c r="H1923" s="43">
        <v>1252.48</v>
      </c>
      <c r="I1923" s="43">
        <v>1258.74</v>
      </c>
      <c r="J1923" s="43"/>
      <c r="K1923" s="43"/>
      <c r="L1923">
        <f t="shared" si="150"/>
        <v>4</v>
      </c>
      <c r="M1923">
        <f t="shared" si="151"/>
        <v>1983</v>
      </c>
      <c r="N1923">
        <f t="shared" si="152"/>
        <v>1255.6100000000001</v>
      </c>
      <c r="O1923" t="str">
        <f t="shared" si="153"/>
        <v/>
      </c>
      <c r="P1923" t="str">
        <f t="shared" si="154"/>
        <v>4_1983</v>
      </c>
    </row>
    <row r="1924" spans="1:16">
      <c r="A1924" s="35">
        <v>30412</v>
      </c>
      <c r="H1924" s="43">
        <v>1255.48</v>
      </c>
      <c r="I1924" s="43">
        <v>1261.76</v>
      </c>
      <c r="J1924" s="43"/>
      <c r="K1924" s="43"/>
      <c r="L1924">
        <f t="shared" ref="L1924:L1987" si="155">+MONTH(A1924)</f>
        <v>4</v>
      </c>
      <c r="M1924">
        <f t="shared" ref="M1924:M1987" si="156">+YEAR(A1924)</f>
        <v>1983</v>
      </c>
      <c r="N1924">
        <f t="shared" ref="N1924:N1987" si="157">+IF(H1924="","",AVERAGE(H1924:I1924))</f>
        <v>1258.6199999999999</v>
      </c>
      <c r="O1924" t="str">
        <f t="shared" ref="O1924:O1987" si="158">+IF(J1924="","",AVERAGE(J1924:K1924))</f>
        <v/>
      </c>
      <c r="P1924" t="str">
        <f t="shared" ref="P1924:P1987" si="159">+L1924&amp;"_"&amp;M1924</f>
        <v>4_1983</v>
      </c>
    </row>
    <row r="1925" spans="1:16">
      <c r="A1925" s="35">
        <v>30413</v>
      </c>
      <c r="H1925" s="44">
        <v>1258.48</v>
      </c>
      <c r="I1925" s="44">
        <v>1264.77</v>
      </c>
      <c r="J1925" s="43"/>
      <c r="K1925" s="43"/>
      <c r="L1925">
        <f t="shared" si="155"/>
        <v>4</v>
      </c>
      <c r="M1925">
        <f t="shared" si="156"/>
        <v>1983</v>
      </c>
      <c r="N1925">
        <f t="shared" si="157"/>
        <v>1261.625</v>
      </c>
      <c r="O1925" t="str">
        <f t="shared" si="158"/>
        <v/>
      </c>
      <c r="P1925" t="str">
        <f t="shared" si="159"/>
        <v>4_1983</v>
      </c>
    </row>
    <row r="1926" spans="1:16">
      <c r="A1926" s="35">
        <v>30414</v>
      </c>
      <c r="H1926" s="44">
        <v>1261.48</v>
      </c>
      <c r="I1926" s="44">
        <v>1267.79</v>
      </c>
      <c r="J1926" s="43"/>
      <c r="K1926" s="43"/>
      <c r="L1926">
        <f t="shared" si="155"/>
        <v>4</v>
      </c>
      <c r="M1926">
        <f t="shared" si="156"/>
        <v>1983</v>
      </c>
      <c r="N1926">
        <f t="shared" si="157"/>
        <v>1264.635</v>
      </c>
      <c r="O1926" t="str">
        <f t="shared" si="158"/>
        <v/>
      </c>
      <c r="P1926" t="str">
        <f t="shared" si="159"/>
        <v>4_1983</v>
      </c>
    </row>
    <row r="1927" spans="1:16">
      <c r="A1927" s="35">
        <v>30415</v>
      </c>
      <c r="H1927" s="43"/>
      <c r="I1927" s="43"/>
      <c r="J1927" s="43"/>
      <c r="K1927" s="43"/>
      <c r="L1927">
        <f t="shared" si="155"/>
        <v>4</v>
      </c>
      <c r="M1927">
        <f t="shared" si="156"/>
        <v>1983</v>
      </c>
      <c r="N1927" t="str">
        <f t="shared" si="157"/>
        <v/>
      </c>
      <c r="O1927" t="str">
        <f t="shared" si="158"/>
        <v/>
      </c>
      <c r="P1927" t="str">
        <f t="shared" si="159"/>
        <v>4_1983</v>
      </c>
    </row>
    <row r="1928" spans="1:16">
      <c r="A1928" s="35">
        <v>30416</v>
      </c>
      <c r="H1928" s="43"/>
      <c r="I1928" s="43"/>
      <c r="J1928" s="43"/>
      <c r="K1928" s="43"/>
      <c r="L1928">
        <f t="shared" si="155"/>
        <v>4</v>
      </c>
      <c r="M1928">
        <f t="shared" si="156"/>
        <v>1983</v>
      </c>
      <c r="N1928" t="str">
        <f t="shared" si="157"/>
        <v/>
      </c>
      <c r="O1928" t="str">
        <f t="shared" si="158"/>
        <v/>
      </c>
      <c r="P1928" t="str">
        <f t="shared" si="159"/>
        <v>4_1983</v>
      </c>
    </row>
    <row r="1929" spans="1:16">
      <c r="A1929" s="35">
        <v>30417</v>
      </c>
      <c r="H1929" s="43">
        <v>1276.48</v>
      </c>
      <c r="I1929" s="43">
        <v>1282.8599999999999</v>
      </c>
      <c r="J1929" s="43"/>
      <c r="K1929" s="43"/>
      <c r="L1929">
        <f t="shared" si="155"/>
        <v>4</v>
      </c>
      <c r="M1929">
        <f t="shared" si="156"/>
        <v>1983</v>
      </c>
      <c r="N1929">
        <f t="shared" si="157"/>
        <v>1279.67</v>
      </c>
      <c r="O1929" t="str">
        <f t="shared" si="158"/>
        <v/>
      </c>
      <c r="P1929" t="str">
        <f t="shared" si="159"/>
        <v>4_1983</v>
      </c>
    </row>
    <row r="1930" spans="1:16">
      <c r="A1930" s="35">
        <v>30418</v>
      </c>
      <c r="H1930" s="43">
        <v>1279.48</v>
      </c>
      <c r="I1930" s="43">
        <v>1285.8800000000001</v>
      </c>
      <c r="J1930" s="43"/>
      <c r="K1930" s="43"/>
      <c r="L1930">
        <f t="shared" si="155"/>
        <v>4</v>
      </c>
      <c r="M1930">
        <f t="shared" si="156"/>
        <v>1983</v>
      </c>
      <c r="N1930">
        <f t="shared" si="157"/>
        <v>1282.68</v>
      </c>
      <c r="O1930" t="str">
        <f t="shared" si="158"/>
        <v/>
      </c>
      <c r="P1930" t="str">
        <f t="shared" si="159"/>
        <v>4_1983</v>
      </c>
    </row>
    <row r="1931" spans="1:16">
      <c r="A1931" s="35">
        <v>30419</v>
      </c>
      <c r="H1931" s="43">
        <v>1282.48</v>
      </c>
      <c r="I1931" s="43">
        <v>1288.8900000000001</v>
      </c>
      <c r="J1931" s="43"/>
      <c r="K1931" s="43"/>
      <c r="L1931">
        <f t="shared" si="155"/>
        <v>4</v>
      </c>
      <c r="M1931">
        <f t="shared" si="156"/>
        <v>1983</v>
      </c>
      <c r="N1931">
        <f t="shared" si="157"/>
        <v>1285.6849999999999</v>
      </c>
      <c r="O1931" t="str">
        <f t="shared" si="158"/>
        <v/>
      </c>
      <c r="P1931" t="str">
        <f t="shared" si="159"/>
        <v>4_1983</v>
      </c>
    </row>
    <row r="1932" spans="1:16">
      <c r="A1932" s="35">
        <v>30420</v>
      </c>
      <c r="H1932" s="44">
        <v>1285.48</v>
      </c>
      <c r="I1932" s="44">
        <v>1291.9100000000001</v>
      </c>
      <c r="J1932" s="43"/>
      <c r="K1932" s="43"/>
      <c r="L1932">
        <f t="shared" si="155"/>
        <v>4</v>
      </c>
      <c r="M1932">
        <f t="shared" si="156"/>
        <v>1983</v>
      </c>
      <c r="N1932">
        <f t="shared" si="157"/>
        <v>1288.6950000000002</v>
      </c>
      <c r="O1932" t="str">
        <f t="shared" si="158"/>
        <v/>
      </c>
      <c r="P1932" t="str">
        <f t="shared" si="159"/>
        <v>4_1983</v>
      </c>
    </row>
    <row r="1933" spans="1:16">
      <c r="A1933" s="35">
        <v>30421</v>
      </c>
      <c r="H1933" s="44">
        <v>1288.48</v>
      </c>
      <c r="I1933" s="44">
        <v>1294.92</v>
      </c>
      <c r="J1933" s="43"/>
      <c r="K1933" s="43"/>
      <c r="L1933">
        <f t="shared" si="155"/>
        <v>4</v>
      </c>
      <c r="M1933">
        <f t="shared" si="156"/>
        <v>1983</v>
      </c>
      <c r="N1933">
        <f t="shared" si="157"/>
        <v>1291.7</v>
      </c>
      <c r="O1933" t="str">
        <f t="shared" si="158"/>
        <v/>
      </c>
      <c r="P1933" t="str">
        <f t="shared" si="159"/>
        <v>4_1983</v>
      </c>
    </row>
    <row r="1934" spans="1:16">
      <c r="A1934" s="35">
        <v>30422</v>
      </c>
      <c r="H1934" s="43"/>
      <c r="I1934" s="43"/>
      <c r="J1934" s="43"/>
      <c r="K1934" s="43"/>
      <c r="L1934">
        <f t="shared" si="155"/>
        <v>4</v>
      </c>
      <c r="M1934">
        <f t="shared" si="156"/>
        <v>1983</v>
      </c>
      <c r="N1934" t="str">
        <f t="shared" si="157"/>
        <v/>
      </c>
      <c r="O1934" t="str">
        <f t="shared" si="158"/>
        <v/>
      </c>
      <c r="P1934" t="str">
        <f t="shared" si="159"/>
        <v>4_1983</v>
      </c>
    </row>
    <row r="1935" spans="1:16">
      <c r="A1935" s="35">
        <v>30423</v>
      </c>
      <c r="H1935" s="43"/>
      <c r="I1935" s="43"/>
      <c r="J1935" s="43"/>
      <c r="K1935" s="43"/>
      <c r="L1935">
        <f t="shared" si="155"/>
        <v>4</v>
      </c>
      <c r="M1935">
        <f t="shared" si="156"/>
        <v>1983</v>
      </c>
      <c r="N1935" t="str">
        <f t="shared" si="157"/>
        <v/>
      </c>
      <c r="O1935" t="str">
        <f t="shared" si="158"/>
        <v/>
      </c>
      <c r="P1935" t="str">
        <f t="shared" si="159"/>
        <v>4_1983</v>
      </c>
    </row>
    <row r="1936" spans="1:16">
      <c r="A1936" s="35">
        <v>30424</v>
      </c>
      <c r="H1936" s="43">
        <v>1303.48</v>
      </c>
      <c r="I1936" s="43">
        <v>1310</v>
      </c>
      <c r="J1936" s="43"/>
      <c r="K1936" s="43"/>
      <c r="L1936">
        <f t="shared" si="155"/>
        <v>4</v>
      </c>
      <c r="M1936">
        <f t="shared" si="156"/>
        <v>1983</v>
      </c>
      <c r="N1936">
        <f t="shared" si="157"/>
        <v>1306.74</v>
      </c>
      <c r="O1936" t="str">
        <f t="shared" si="158"/>
        <v/>
      </c>
      <c r="P1936" t="str">
        <f t="shared" si="159"/>
        <v>4_1983</v>
      </c>
    </row>
    <row r="1937" spans="1:16">
      <c r="A1937" s="35">
        <v>30425</v>
      </c>
      <c r="H1937" s="43">
        <v>1306.48</v>
      </c>
      <c r="I1937" s="43">
        <v>1313.01</v>
      </c>
      <c r="J1937" s="43"/>
      <c r="K1937" s="43"/>
      <c r="L1937">
        <f t="shared" si="155"/>
        <v>4</v>
      </c>
      <c r="M1937">
        <f t="shared" si="156"/>
        <v>1983</v>
      </c>
      <c r="N1937">
        <f t="shared" si="157"/>
        <v>1309.7449999999999</v>
      </c>
      <c r="O1937" t="str">
        <f t="shared" si="158"/>
        <v/>
      </c>
      <c r="P1937" t="str">
        <f t="shared" si="159"/>
        <v>4_1983</v>
      </c>
    </row>
    <row r="1938" spans="1:16">
      <c r="A1938" s="35">
        <v>30426</v>
      </c>
      <c r="H1938" s="44">
        <v>1309.48</v>
      </c>
      <c r="I1938" s="44">
        <v>1316.03</v>
      </c>
      <c r="J1938" s="43"/>
      <c r="K1938" s="43"/>
      <c r="L1938">
        <f t="shared" si="155"/>
        <v>4</v>
      </c>
      <c r="M1938">
        <f t="shared" si="156"/>
        <v>1983</v>
      </c>
      <c r="N1938">
        <f t="shared" si="157"/>
        <v>1312.7550000000001</v>
      </c>
      <c r="O1938" t="str">
        <f t="shared" si="158"/>
        <v/>
      </c>
      <c r="P1938" t="str">
        <f t="shared" si="159"/>
        <v>4_1983</v>
      </c>
    </row>
    <row r="1939" spans="1:16">
      <c r="A1939" s="35">
        <v>30427</v>
      </c>
      <c r="H1939" s="44">
        <v>1312.48</v>
      </c>
      <c r="I1939" s="44">
        <v>1319.04</v>
      </c>
      <c r="J1939" s="43"/>
      <c r="K1939" s="43"/>
      <c r="L1939">
        <f t="shared" si="155"/>
        <v>4</v>
      </c>
      <c r="M1939">
        <f t="shared" si="156"/>
        <v>1983</v>
      </c>
      <c r="N1939">
        <f t="shared" si="157"/>
        <v>1315.76</v>
      </c>
      <c r="O1939" t="str">
        <f t="shared" si="158"/>
        <v/>
      </c>
      <c r="P1939" t="str">
        <f t="shared" si="159"/>
        <v>4_1983</v>
      </c>
    </row>
    <row r="1940" spans="1:16">
      <c r="A1940" s="35">
        <v>30428</v>
      </c>
      <c r="H1940" s="44">
        <v>1315.48</v>
      </c>
      <c r="I1940" s="44">
        <v>1322.06</v>
      </c>
      <c r="J1940" s="43"/>
      <c r="K1940" s="43"/>
      <c r="L1940">
        <f t="shared" si="155"/>
        <v>4</v>
      </c>
      <c r="M1940">
        <f t="shared" si="156"/>
        <v>1983</v>
      </c>
      <c r="N1940">
        <f t="shared" si="157"/>
        <v>1318.77</v>
      </c>
      <c r="O1940" t="str">
        <f t="shared" si="158"/>
        <v/>
      </c>
      <c r="P1940" t="str">
        <f t="shared" si="159"/>
        <v>4_1983</v>
      </c>
    </row>
    <row r="1941" spans="1:16">
      <c r="A1941" s="35">
        <v>30429</v>
      </c>
      <c r="H1941" s="43"/>
      <c r="I1941" s="43"/>
      <c r="J1941" s="43"/>
      <c r="K1941" s="43"/>
      <c r="L1941">
        <f t="shared" si="155"/>
        <v>4</v>
      </c>
      <c r="M1941">
        <f t="shared" si="156"/>
        <v>1983</v>
      </c>
      <c r="N1941" t="str">
        <f t="shared" si="157"/>
        <v/>
      </c>
      <c r="O1941" t="str">
        <f t="shared" si="158"/>
        <v/>
      </c>
      <c r="P1941" t="str">
        <f t="shared" si="159"/>
        <v>4_1983</v>
      </c>
    </row>
    <row r="1942" spans="1:16">
      <c r="A1942" s="35">
        <v>30430</v>
      </c>
      <c r="H1942" s="43"/>
      <c r="I1942" s="43"/>
      <c r="J1942" s="43"/>
      <c r="K1942" s="43"/>
      <c r="L1942">
        <f t="shared" si="155"/>
        <v>4</v>
      </c>
      <c r="M1942">
        <f t="shared" si="156"/>
        <v>1983</v>
      </c>
      <c r="N1942" t="str">
        <f t="shared" si="157"/>
        <v/>
      </c>
      <c r="O1942" t="str">
        <f t="shared" si="158"/>
        <v/>
      </c>
      <c r="P1942" t="str">
        <f t="shared" si="159"/>
        <v>4_1983</v>
      </c>
    </row>
    <row r="1943" spans="1:16">
      <c r="A1943" s="35">
        <v>30431</v>
      </c>
      <c r="H1943" s="43">
        <v>1328.48</v>
      </c>
      <c r="I1943" s="43">
        <v>1335.12</v>
      </c>
      <c r="J1943" s="43"/>
      <c r="K1943" s="43"/>
      <c r="L1943">
        <f t="shared" si="155"/>
        <v>4</v>
      </c>
      <c r="M1943">
        <f t="shared" si="156"/>
        <v>1983</v>
      </c>
      <c r="N1943">
        <f t="shared" si="157"/>
        <v>1331.8</v>
      </c>
      <c r="O1943" t="str">
        <f t="shared" si="158"/>
        <v/>
      </c>
      <c r="P1943" t="str">
        <f t="shared" si="159"/>
        <v>4_1983</v>
      </c>
    </row>
    <row r="1944" spans="1:16">
      <c r="A1944" s="35">
        <v>30432</v>
      </c>
      <c r="H1944" s="43">
        <v>1331.48</v>
      </c>
      <c r="I1944" s="43">
        <v>1338.14</v>
      </c>
      <c r="J1944" s="43"/>
      <c r="K1944" s="43"/>
      <c r="L1944">
        <f t="shared" si="155"/>
        <v>4</v>
      </c>
      <c r="M1944">
        <f t="shared" si="156"/>
        <v>1983</v>
      </c>
      <c r="N1944">
        <f t="shared" si="157"/>
        <v>1334.81</v>
      </c>
      <c r="O1944" t="str">
        <f t="shared" si="158"/>
        <v/>
      </c>
      <c r="P1944" t="str">
        <f t="shared" si="159"/>
        <v>4_1983</v>
      </c>
    </row>
    <row r="1945" spans="1:16">
      <c r="A1945" s="35">
        <v>30433</v>
      </c>
      <c r="H1945" s="43">
        <v>1334.48</v>
      </c>
      <c r="I1945" s="43">
        <v>1341.15</v>
      </c>
      <c r="J1945" s="43"/>
      <c r="K1945" s="43"/>
      <c r="L1945">
        <f t="shared" si="155"/>
        <v>4</v>
      </c>
      <c r="M1945">
        <f t="shared" si="156"/>
        <v>1983</v>
      </c>
      <c r="N1945">
        <f t="shared" si="157"/>
        <v>1337.8150000000001</v>
      </c>
      <c r="O1945" t="str">
        <f t="shared" si="158"/>
        <v/>
      </c>
      <c r="P1945" t="str">
        <f t="shared" si="159"/>
        <v>4_1983</v>
      </c>
    </row>
    <row r="1946" spans="1:16">
      <c r="A1946" s="35">
        <v>30434</v>
      </c>
      <c r="H1946" s="44">
        <v>1337.48</v>
      </c>
      <c r="I1946" s="44">
        <v>1344.17</v>
      </c>
      <c r="J1946" s="43"/>
      <c r="K1946" s="43"/>
      <c r="L1946">
        <f t="shared" si="155"/>
        <v>4</v>
      </c>
      <c r="M1946">
        <f t="shared" si="156"/>
        <v>1983</v>
      </c>
      <c r="N1946">
        <f t="shared" si="157"/>
        <v>1340.825</v>
      </c>
      <c r="O1946" t="str">
        <f t="shared" si="158"/>
        <v/>
      </c>
      <c r="P1946" t="str">
        <f t="shared" si="159"/>
        <v>4_1983</v>
      </c>
    </row>
    <row r="1947" spans="1:16">
      <c r="A1947" s="35">
        <v>30435</v>
      </c>
      <c r="H1947" s="44">
        <v>1340.48</v>
      </c>
      <c r="I1947" s="44">
        <v>1347.18</v>
      </c>
      <c r="J1947" s="43"/>
      <c r="K1947" s="43"/>
      <c r="L1947">
        <f t="shared" si="155"/>
        <v>4</v>
      </c>
      <c r="M1947">
        <f t="shared" si="156"/>
        <v>1983</v>
      </c>
      <c r="N1947">
        <f t="shared" si="157"/>
        <v>1343.83</v>
      </c>
      <c r="O1947" t="str">
        <f t="shared" si="158"/>
        <v/>
      </c>
      <c r="P1947" t="str">
        <f t="shared" si="159"/>
        <v>4_1983</v>
      </c>
    </row>
    <row r="1948" spans="1:16">
      <c r="A1948" s="35">
        <v>30436</v>
      </c>
      <c r="H1948" s="43"/>
      <c r="I1948" s="43"/>
      <c r="J1948" s="43"/>
      <c r="K1948" s="43"/>
      <c r="L1948">
        <f t="shared" si="155"/>
        <v>4</v>
      </c>
      <c r="M1948">
        <f t="shared" si="156"/>
        <v>1983</v>
      </c>
      <c r="N1948" t="str">
        <f t="shared" si="157"/>
        <v/>
      </c>
      <c r="O1948" t="str">
        <f t="shared" si="158"/>
        <v/>
      </c>
      <c r="P1948" t="str">
        <f t="shared" si="159"/>
        <v>4_1983</v>
      </c>
    </row>
    <row r="1949" spans="1:16">
      <c r="A1949" s="35">
        <v>30437</v>
      </c>
      <c r="H1949" s="44"/>
      <c r="I1949" s="44"/>
      <c r="J1949" s="44"/>
      <c r="K1949" s="44"/>
      <c r="L1949">
        <f t="shared" si="155"/>
        <v>5</v>
      </c>
      <c r="M1949">
        <f t="shared" si="156"/>
        <v>1983</v>
      </c>
      <c r="N1949" t="str">
        <f t="shared" si="157"/>
        <v/>
      </c>
      <c r="O1949" t="str">
        <f t="shared" si="158"/>
        <v/>
      </c>
      <c r="P1949" t="str">
        <f t="shared" si="159"/>
        <v>5_1983</v>
      </c>
    </row>
    <row r="1950" spans="1:16">
      <c r="A1950" s="35">
        <v>30438</v>
      </c>
      <c r="H1950" s="43">
        <v>1353.48</v>
      </c>
      <c r="I1950" s="43">
        <v>1360.25</v>
      </c>
      <c r="J1950" s="43"/>
      <c r="K1950" s="43"/>
      <c r="L1950">
        <f t="shared" si="155"/>
        <v>5</v>
      </c>
      <c r="M1950">
        <f t="shared" si="156"/>
        <v>1983</v>
      </c>
      <c r="N1950">
        <f t="shared" si="157"/>
        <v>1356.865</v>
      </c>
      <c r="O1950" t="str">
        <f t="shared" si="158"/>
        <v/>
      </c>
      <c r="P1950" t="str">
        <f t="shared" si="159"/>
        <v>5_1983</v>
      </c>
    </row>
    <row r="1951" spans="1:16">
      <c r="A1951" s="35">
        <v>30439</v>
      </c>
      <c r="H1951" s="43">
        <v>1356.48</v>
      </c>
      <c r="I1951" s="43">
        <v>1363.26</v>
      </c>
      <c r="J1951" s="43"/>
      <c r="K1951" s="43"/>
      <c r="L1951">
        <f t="shared" si="155"/>
        <v>5</v>
      </c>
      <c r="M1951">
        <f t="shared" si="156"/>
        <v>1983</v>
      </c>
      <c r="N1951">
        <f t="shared" si="157"/>
        <v>1359.87</v>
      </c>
      <c r="O1951" t="str">
        <f t="shared" si="158"/>
        <v/>
      </c>
      <c r="P1951" t="str">
        <f t="shared" si="159"/>
        <v>5_1983</v>
      </c>
    </row>
    <row r="1952" spans="1:16">
      <c r="A1952" s="35">
        <v>30440</v>
      </c>
      <c r="H1952" s="43">
        <v>1358.48</v>
      </c>
      <c r="I1952" s="43">
        <v>1366.28</v>
      </c>
      <c r="J1952" s="43"/>
      <c r="K1952" s="43"/>
      <c r="L1952">
        <f t="shared" si="155"/>
        <v>5</v>
      </c>
      <c r="M1952">
        <f t="shared" si="156"/>
        <v>1983</v>
      </c>
      <c r="N1952">
        <f t="shared" si="157"/>
        <v>1362.38</v>
      </c>
      <c r="O1952" t="str">
        <f t="shared" si="158"/>
        <v/>
      </c>
      <c r="P1952" t="str">
        <f t="shared" si="159"/>
        <v>5_1983</v>
      </c>
    </row>
    <row r="1953" spans="1:16">
      <c r="A1953" s="35">
        <v>30441</v>
      </c>
      <c r="H1953" s="44">
        <v>1362.48</v>
      </c>
      <c r="I1953" s="44">
        <v>1369.29</v>
      </c>
      <c r="J1953" s="43"/>
      <c r="K1953" s="43"/>
      <c r="L1953">
        <f t="shared" si="155"/>
        <v>5</v>
      </c>
      <c r="M1953">
        <f t="shared" si="156"/>
        <v>1983</v>
      </c>
      <c r="N1953">
        <f t="shared" si="157"/>
        <v>1365.885</v>
      </c>
      <c r="O1953" t="str">
        <f t="shared" si="158"/>
        <v/>
      </c>
      <c r="P1953" t="str">
        <f t="shared" si="159"/>
        <v>5_1983</v>
      </c>
    </row>
    <row r="1954" spans="1:16">
      <c r="A1954" s="35">
        <v>30442</v>
      </c>
      <c r="H1954" s="44">
        <v>1365.48</v>
      </c>
      <c r="I1954" s="44">
        <v>1372.31</v>
      </c>
      <c r="J1954" s="43"/>
      <c r="K1954" s="43"/>
      <c r="L1954">
        <f t="shared" si="155"/>
        <v>5</v>
      </c>
      <c r="M1954">
        <f t="shared" si="156"/>
        <v>1983</v>
      </c>
      <c r="N1954">
        <f t="shared" si="157"/>
        <v>1368.895</v>
      </c>
      <c r="O1954" t="str">
        <f t="shared" si="158"/>
        <v/>
      </c>
      <c r="P1954" t="str">
        <f t="shared" si="159"/>
        <v>5_1983</v>
      </c>
    </row>
    <row r="1955" spans="1:16">
      <c r="A1955" s="35">
        <v>30443</v>
      </c>
      <c r="H1955" s="43"/>
      <c r="I1955" s="43"/>
      <c r="J1955" s="43"/>
      <c r="K1955" s="43"/>
      <c r="L1955">
        <f t="shared" si="155"/>
        <v>5</v>
      </c>
      <c r="M1955">
        <f t="shared" si="156"/>
        <v>1983</v>
      </c>
      <c r="N1955" t="str">
        <f t="shared" si="157"/>
        <v/>
      </c>
      <c r="O1955" t="str">
        <f t="shared" si="158"/>
        <v/>
      </c>
      <c r="P1955" t="str">
        <f t="shared" si="159"/>
        <v>5_1983</v>
      </c>
    </row>
    <row r="1956" spans="1:16">
      <c r="A1956" s="35">
        <v>30444</v>
      </c>
      <c r="H1956" s="43"/>
      <c r="I1956" s="43"/>
      <c r="J1956" s="43"/>
      <c r="K1956" s="43"/>
      <c r="L1956">
        <f t="shared" si="155"/>
        <v>5</v>
      </c>
      <c r="M1956">
        <f t="shared" si="156"/>
        <v>1983</v>
      </c>
      <c r="N1956" t="str">
        <f t="shared" si="157"/>
        <v/>
      </c>
      <c r="O1956" t="str">
        <f t="shared" si="158"/>
        <v/>
      </c>
      <c r="P1956" t="str">
        <f t="shared" si="159"/>
        <v>5_1983</v>
      </c>
    </row>
    <row r="1957" spans="1:16">
      <c r="A1957" s="35">
        <v>30445</v>
      </c>
      <c r="H1957" s="43">
        <v>1378.48</v>
      </c>
      <c r="I1957" s="43">
        <v>1385.37</v>
      </c>
      <c r="J1957" s="43"/>
      <c r="K1957" s="43"/>
      <c r="L1957">
        <f t="shared" si="155"/>
        <v>5</v>
      </c>
      <c r="M1957">
        <f t="shared" si="156"/>
        <v>1983</v>
      </c>
      <c r="N1957">
        <f t="shared" si="157"/>
        <v>1381.925</v>
      </c>
      <c r="O1957" t="str">
        <f t="shared" si="158"/>
        <v/>
      </c>
      <c r="P1957" t="str">
        <f t="shared" si="159"/>
        <v>5_1983</v>
      </c>
    </row>
    <row r="1958" spans="1:16">
      <c r="A1958" s="35">
        <v>30446</v>
      </c>
      <c r="H1958" s="43">
        <v>1381.48</v>
      </c>
      <c r="I1958" s="43">
        <v>1388.39</v>
      </c>
      <c r="J1958" s="43"/>
      <c r="K1958" s="43"/>
      <c r="L1958">
        <f t="shared" si="155"/>
        <v>5</v>
      </c>
      <c r="M1958">
        <f t="shared" si="156"/>
        <v>1983</v>
      </c>
      <c r="N1958">
        <f t="shared" si="157"/>
        <v>1384.9349999999999</v>
      </c>
      <c r="O1958" t="str">
        <f t="shared" si="158"/>
        <v/>
      </c>
      <c r="P1958" t="str">
        <f t="shared" si="159"/>
        <v>5_1983</v>
      </c>
    </row>
    <row r="1959" spans="1:16">
      <c r="A1959" s="35">
        <v>30447</v>
      </c>
      <c r="H1959" s="43">
        <v>1384.48</v>
      </c>
      <c r="I1959" s="43">
        <v>1391.4</v>
      </c>
      <c r="J1959" s="43"/>
      <c r="K1959" s="43"/>
      <c r="L1959">
        <f t="shared" si="155"/>
        <v>5</v>
      </c>
      <c r="M1959">
        <f t="shared" si="156"/>
        <v>1983</v>
      </c>
      <c r="N1959">
        <f t="shared" si="157"/>
        <v>1387.94</v>
      </c>
      <c r="O1959" t="str">
        <f t="shared" si="158"/>
        <v/>
      </c>
      <c r="P1959" t="str">
        <f t="shared" si="159"/>
        <v>5_1983</v>
      </c>
    </row>
    <row r="1960" spans="1:16">
      <c r="A1960" s="35">
        <v>30448</v>
      </c>
      <c r="H1960" s="44">
        <v>1387.48</v>
      </c>
      <c r="I1960" s="44">
        <v>1394.42</v>
      </c>
      <c r="J1960" s="43"/>
      <c r="K1960" s="43"/>
      <c r="L1960">
        <f t="shared" si="155"/>
        <v>5</v>
      </c>
      <c r="M1960">
        <f t="shared" si="156"/>
        <v>1983</v>
      </c>
      <c r="N1960">
        <f t="shared" si="157"/>
        <v>1390.95</v>
      </c>
      <c r="O1960" t="str">
        <f t="shared" si="158"/>
        <v/>
      </c>
      <c r="P1960" t="str">
        <f t="shared" si="159"/>
        <v>5_1983</v>
      </c>
    </row>
    <row r="1961" spans="1:16">
      <c r="A1961" s="35">
        <v>30449</v>
      </c>
      <c r="H1961" s="44">
        <v>1390.48</v>
      </c>
      <c r="I1961" s="44">
        <v>1397.43</v>
      </c>
      <c r="J1961" s="43"/>
      <c r="K1961" s="43"/>
      <c r="L1961">
        <f t="shared" si="155"/>
        <v>5</v>
      </c>
      <c r="M1961">
        <f t="shared" si="156"/>
        <v>1983</v>
      </c>
      <c r="N1961">
        <f t="shared" si="157"/>
        <v>1393.9549999999999</v>
      </c>
      <c r="O1961" t="str">
        <f t="shared" si="158"/>
        <v/>
      </c>
      <c r="P1961" t="str">
        <f t="shared" si="159"/>
        <v>5_1983</v>
      </c>
    </row>
    <row r="1962" spans="1:16">
      <c r="A1962" s="35">
        <v>30450</v>
      </c>
      <c r="H1962" s="43"/>
      <c r="I1962" s="43"/>
      <c r="J1962" s="43"/>
      <c r="K1962" s="43"/>
      <c r="L1962">
        <f t="shared" si="155"/>
        <v>5</v>
      </c>
      <c r="M1962">
        <f t="shared" si="156"/>
        <v>1983</v>
      </c>
      <c r="N1962" t="str">
        <f t="shared" si="157"/>
        <v/>
      </c>
      <c r="O1962" t="str">
        <f t="shared" si="158"/>
        <v/>
      </c>
      <c r="P1962" t="str">
        <f t="shared" si="159"/>
        <v>5_1983</v>
      </c>
    </row>
    <row r="1963" spans="1:16">
      <c r="A1963" s="35">
        <v>30451</v>
      </c>
      <c r="H1963" s="43"/>
      <c r="I1963" s="43"/>
      <c r="J1963" s="43"/>
      <c r="K1963" s="43"/>
      <c r="L1963">
        <f t="shared" si="155"/>
        <v>5</v>
      </c>
      <c r="M1963">
        <f t="shared" si="156"/>
        <v>1983</v>
      </c>
      <c r="N1963" t="str">
        <f t="shared" si="157"/>
        <v/>
      </c>
      <c r="O1963" t="str">
        <f t="shared" si="158"/>
        <v/>
      </c>
      <c r="P1963" t="str">
        <f t="shared" si="159"/>
        <v>5_1983</v>
      </c>
    </row>
    <row r="1964" spans="1:16">
      <c r="A1964" s="35">
        <v>30452</v>
      </c>
      <c r="H1964" s="43">
        <v>1403.48</v>
      </c>
      <c r="I1964" s="43">
        <v>1410.5</v>
      </c>
      <c r="J1964" s="43"/>
      <c r="K1964" s="43"/>
      <c r="L1964">
        <f t="shared" si="155"/>
        <v>5</v>
      </c>
      <c r="M1964">
        <f t="shared" si="156"/>
        <v>1983</v>
      </c>
      <c r="N1964">
        <f t="shared" si="157"/>
        <v>1406.99</v>
      </c>
      <c r="O1964" t="str">
        <f t="shared" si="158"/>
        <v/>
      </c>
      <c r="P1964" t="str">
        <f t="shared" si="159"/>
        <v>5_1983</v>
      </c>
    </row>
    <row r="1965" spans="1:16">
      <c r="A1965" s="35">
        <v>30453</v>
      </c>
      <c r="H1965" s="43">
        <v>1406.48</v>
      </c>
      <c r="I1965" s="43">
        <v>1413.51</v>
      </c>
      <c r="J1965" s="43"/>
      <c r="K1965" s="43"/>
      <c r="L1965">
        <f t="shared" si="155"/>
        <v>5</v>
      </c>
      <c r="M1965">
        <f t="shared" si="156"/>
        <v>1983</v>
      </c>
      <c r="N1965">
        <f t="shared" si="157"/>
        <v>1409.9949999999999</v>
      </c>
      <c r="O1965" t="str">
        <f t="shared" si="158"/>
        <v/>
      </c>
      <c r="P1965" t="str">
        <f t="shared" si="159"/>
        <v>5_1983</v>
      </c>
    </row>
    <row r="1966" spans="1:16">
      <c r="A1966" s="35">
        <v>30454</v>
      </c>
      <c r="H1966" s="43">
        <v>1409.48</v>
      </c>
      <c r="I1966" s="43">
        <v>1416.53</v>
      </c>
      <c r="J1966" s="43"/>
      <c r="K1966" s="43"/>
      <c r="L1966">
        <f t="shared" si="155"/>
        <v>5</v>
      </c>
      <c r="M1966">
        <f t="shared" si="156"/>
        <v>1983</v>
      </c>
      <c r="N1966">
        <f t="shared" si="157"/>
        <v>1413.0050000000001</v>
      </c>
      <c r="O1966" t="str">
        <f t="shared" si="158"/>
        <v/>
      </c>
      <c r="P1966" t="str">
        <f t="shared" si="159"/>
        <v>5_1983</v>
      </c>
    </row>
    <row r="1967" spans="1:16">
      <c r="A1967" s="35">
        <v>30455</v>
      </c>
      <c r="H1967" s="44">
        <v>1412.48</v>
      </c>
      <c r="I1967" s="44">
        <v>1419.54</v>
      </c>
      <c r="J1967" s="43"/>
      <c r="K1967" s="43"/>
      <c r="L1967">
        <f t="shared" si="155"/>
        <v>5</v>
      </c>
      <c r="M1967">
        <f t="shared" si="156"/>
        <v>1983</v>
      </c>
      <c r="N1967">
        <f t="shared" si="157"/>
        <v>1416.01</v>
      </c>
      <c r="O1967" t="str">
        <f t="shared" si="158"/>
        <v/>
      </c>
      <c r="P1967" t="str">
        <f t="shared" si="159"/>
        <v>5_1983</v>
      </c>
    </row>
    <row r="1968" spans="1:16">
      <c r="A1968" s="35">
        <v>30456</v>
      </c>
      <c r="H1968" s="44">
        <v>1415.48</v>
      </c>
      <c r="I1968" s="44">
        <v>1422.56</v>
      </c>
      <c r="J1968" s="43"/>
      <c r="K1968" s="43"/>
      <c r="L1968">
        <f t="shared" si="155"/>
        <v>5</v>
      </c>
      <c r="M1968">
        <f t="shared" si="156"/>
        <v>1983</v>
      </c>
      <c r="N1968">
        <f t="shared" si="157"/>
        <v>1419.02</v>
      </c>
      <c r="O1968" t="str">
        <f t="shared" si="158"/>
        <v/>
      </c>
      <c r="P1968" t="str">
        <f t="shared" si="159"/>
        <v>5_1983</v>
      </c>
    </row>
    <row r="1969" spans="1:16">
      <c r="A1969" s="35">
        <v>30457</v>
      </c>
      <c r="H1969" s="43"/>
      <c r="I1969" s="43"/>
      <c r="J1969" s="43"/>
      <c r="K1969" s="43"/>
      <c r="L1969">
        <f t="shared" si="155"/>
        <v>5</v>
      </c>
      <c r="M1969">
        <f t="shared" si="156"/>
        <v>1983</v>
      </c>
      <c r="N1969" t="str">
        <f t="shared" si="157"/>
        <v/>
      </c>
      <c r="O1969" t="str">
        <f t="shared" si="158"/>
        <v/>
      </c>
      <c r="P1969" t="str">
        <f t="shared" si="159"/>
        <v>5_1983</v>
      </c>
    </row>
    <row r="1970" spans="1:16">
      <c r="A1970" s="35">
        <v>30458</v>
      </c>
      <c r="H1970" s="43"/>
      <c r="I1970" s="43"/>
      <c r="J1970" s="43"/>
      <c r="K1970" s="43"/>
      <c r="L1970">
        <f t="shared" si="155"/>
        <v>5</v>
      </c>
      <c r="M1970">
        <f t="shared" si="156"/>
        <v>1983</v>
      </c>
      <c r="N1970" t="str">
        <f t="shared" si="157"/>
        <v/>
      </c>
      <c r="O1970" t="str">
        <f t="shared" si="158"/>
        <v/>
      </c>
      <c r="P1970" t="str">
        <f t="shared" si="159"/>
        <v>5_1983</v>
      </c>
    </row>
    <row r="1971" spans="1:16">
      <c r="A1971" s="35">
        <v>30459</v>
      </c>
      <c r="H1971" s="43">
        <v>1428.48</v>
      </c>
      <c r="I1971" s="43">
        <v>1435.62</v>
      </c>
      <c r="J1971" s="43"/>
      <c r="K1971" s="43"/>
      <c r="L1971">
        <f t="shared" si="155"/>
        <v>5</v>
      </c>
      <c r="M1971">
        <f t="shared" si="156"/>
        <v>1983</v>
      </c>
      <c r="N1971">
        <f t="shared" si="157"/>
        <v>1432.05</v>
      </c>
      <c r="O1971" t="str">
        <f t="shared" si="158"/>
        <v/>
      </c>
      <c r="P1971" t="str">
        <f t="shared" si="159"/>
        <v>5_1983</v>
      </c>
    </row>
    <row r="1972" spans="1:16">
      <c r="A1972" s="35">
        <v>30460</v>
      </c>
      <c r="H1972" s="43">
        <v>1431.48</v>
      </c>
      <c r="I1972" s="43">
        <v>1438.64</v>
      </c>
      <c r="J1972" s="43"/>
      <c r="K1972" s="43"/>
      <c r="L1972">
        <f t="shared" si="155"/>
        <v>5</v>
      </c>
      <c r="M1972">
        <f t="shared" si="156"/>
        <v>1983</v>
      </c>
      <c r="N1972">
        <f t="shared" si="157"/>
        <v>1435.06</v>
      </c>
      <c r="O1972" t="str">
        <f t="shared" si="158"/>
        <v/>
      </c>
      <c r="P1972" t="str">
        <f t="shared" si="159"/>
        <v>5_1983</v>
      </c>
    </row>
    <row r="1973" spans="1:16">
      <c r="A1973" s="35">
        <v>30461</v>
      </c>
      <c r="H1973" s="43">
        <v>1434.48</v>
      </c>
      <c r="I1973" s="43">
        <v>1441.65</v>
      </c>
      <c r="J1973" s="43"/>
      <c r="K1973" s="43"/>
      <c r="L1973">
        <f t="shared" si="155"/>
        <v>5</v>
      </c>
      <c r="M1973">
        <f t="shared" si="156"/>
        <v>1983</v>
      </c>
      <c r="N1973">
        <f t="shared" si="157"/>
        <v>1438.0650000000001</v>
      </c>
      <c r="O1973" t="str">
        <f t="shared" si="158"/>
        <v/>
      </c>
      <c r="P1973" t="str">
        <f t="shared" si="159"/>
        <v>5_1983</v>
      </c>
    </row>
    <row r="1974" spans="1:16">
      <c r="A1974" s="35">
        <v>30462</v>
      </c>
      <c r="H1974" s="44">
        <v>1437.48</v>
      </c>
      <c r="I1974" s="44">
        <v>1444.67</v>
      </c>
      <c r="J1974" s="43"/>
      <c r="K1974" s="43"/>
      <c r="L1974">
        <f t="shared" si="155"/>
        <v>5</v>
      </c>
      <c r="M1974">
        <f t="shared" si="156"/>
        <v>1983</v>
      </c>
      <c r="N1974">
        <f t="shared" si="157"/>
        <v>1441.075</v>
      </c>
      <c r="O1974" t="str">
        <f t="shared" si="158"/>
        <v/>
      </c>
      <c r="P1974" t="str">
        <f t="shared" si="159"/>
        <v>5_1983</v>
      </c>
    </row>
    <row r="1975" spans="1:16">
      <c r="A1975" s="35">
        <v>30463</v>
      </c>
      <c r="H1975" s="44">
        <v>1440.48</v>
      </c>
      <c r="I1975" s="44">
        <v>1447.68</v>
      </c>
      <c r="J1975" s="43"/>
      <c r="K1975" s="43"/>
      <c r="L1975">
        <f t="shared" si="155"/>
        <v>5</v>
      </c>
      <c r="M1975">
        <f t="shared" si="156"/>
        <v>1983</v>
      </c>
      <c r="N1975">
        <f t="shared" si="157"/>
        <v>1444.08</v>
      </c>
      <c r="O1975" t="str">
        <f t="shared" si="158"/>
        <v/>
      </c>
      <c r="P1975" t="str">
        <f t="shared" si="159"/>
        <v>5_1983</v>
      </c>
    </row>
    <row r="1976" spans="1:16">
      <c r="A1976" s="35">
        <v>30464</v>
      </c>
      <c r="H1976" s="43"/>
      <c r="I1976" s="43"/>
      <c r="J1976" s="43"/>
      <c r="K1976" s="43"/>
      <c r="L1976">
        <f t="shared" si="155"/>
        <v>5</v>
      </c>
      <c r="M1976">
        <f t="shared" si="156"/>
        <v>1983</v>
      </c>
      <c r="N1976" t="str">
        <f t="shared" si="157"/>
        <v/>
      </c>
      <c r="O1976" t="str">
        <f t="shared" si="158"/>
        <v/>
      </c>
      <c r="P1976" t="str">
        <f t="shared" si="159"/>
        <v>5_1983</v>
      </c>
    </row>
    <row r="1977" spans="1:16">
      <c r="A1977" s="35">
        <v>30465</v>
      </c>
      <c r="H1977" s="43"/>
      <c r="I1977" s="43"/>
      <c r="J1977" s="43"/>
      <c r="K1977" s="43"/>
      <c r="L1977">
        <f t="shared" si="155"/>
        <v>5</v>
      </c>
      <c r="M1977">
        <f t="shared" si="156"/>
        <v>1983</v>
      </c>
      <c r="N1977" t="str">
        <f t="shared" si="157"/>
        <v/>
      </c>
      <c r="O1977" t="str">
        <f t="shared" si="158"/>
        <v/>
      </c>
      <c r="P1977" t="str">
        <f t="shared" si="159"/>
        <v>5_1983</v>
      </c>
    </row>
    <row r="1978" spans="1:16">
      <c r="A1978" s="35">
        <v>30466</v>
      </c>
      <c r="H1978" s="43">
        <v>1453.48</v>
      </c>
      <c r="I1978" s="43">
        <v>1460.75</v>
      </c>
      <c r="J1978" s="43"/>
      <c r="K1978" s="43"/>
      <c r="L1978">
        <f t="shared" si="155"/>
        <v>5</v>
      </c>
      <c r="M1978">
        <f t="shared" si="156"/>
        <v>1983</v>
      </c>
      <c r="N1978">
        <f t="shared" si="157"/>
        <v>1457.115</v>
      </c>
      <c r="O1978" t="str">
        <f t="shared" si="158"/>
        <v/>
      </c>
      <c r="P1978" t="str">
        <f t="shared" si="159"/>
        <v>5_1983</v>
      </c>
    </row>
    <row r="1979" spans="1:16">
      <c r="A1979" s="35">
        <v>30467</v>
      </c>
      <c r="H1979" s="43">
        <v>1456.48</v>
      </c>
      <c r="I1979" s="43">
        <v>1463.76</v>
      </c>
      <c r="J1979" s="43"/>
      <c r="K1979" s="43"/>
      <c r="L1979">
        <f t="shared" si="155"/>
        <v>5</v>
      </c>
      <c r="M1979">
        <f t="shared" si="156"/>
        <v>1983</v>
      </c>
      <c r="N1979">
        <f t="shared" si="157"/>
        <v>1460.12</v>
      </c>
      <c r="O1979" t="str">
        <f t="shared" si="158"/>
        <v/>
      </c>
      <c r="P1979" t="str">
        <f t="shared" si="159"/>
        <v>5_1983</v>
      </c>
    </row>
    <row r="1980" spans="1:16">
      <c r="A1980" s="35">
        <v>30468</v>
      </c>
      <c r="H1980" s="43">
        <v>1459.48</v>
      </c>
      <c r="I1980" s="43">
        <v>1466.78</v>
      </c>
      <c r="J1980" s="43"/>
      <c r="K1980" s="43"/>
      <c r="L1980">
        <f t="shared" si="155"/>
        <v>6</v>
      </c>
      <c r="M1980">
        <f t="shared" si="156"/>
        <v>1983</v>
      </c>
      <c r="N1980">
        <f t="shared" si="157"/>
        <v>1463.13</v>
      </c>
      <c r="O1980" t="str">
        <f t="shared" si="158"/>
        <v/>
      </c>
      <c r="P1980" t="str">
        <f t="shared" si="159"/>
        <v>6_1983</v>
      </c>
    </row>
    <row r="1981" spans="1:16">
      <c r="A1981" s="35">
        <v>30469</v>
      </c>
      <c r="H1981" s="44">
        <v>1462.48</v>
      </c>
      <c r="I1981" s="44">
        <v>1469.79</v>
      </c>
      <c r="J1981" s="43"/>
      <c r="K1981" s="43"/>
      <c r="L1981">
        <f t="shared" si="155"/>
        <v>6</v>
      </c>
      <c r="M1981">
        <f t="shared" si="156"/>
        <v>1983</v>
      </c>
      <c r="N1981">
        <f t="shared" si="157"/>
        <v>1466.135</v>
      </c>
      <c r="O1981" t="str">
        <f t="shared" si="158"/>
        <v/>
      </c>
      <c r="P1981" t="str">
        <f t="shared" si="159"/>
        <v>6_1983</v>
      </c>
    </row>
    <row r="1982" spans="1:16">
      <c r="A1982" s="35">
        <v>30470</v>
      </c>
      <c r="H1982" s="44">
        <v>1465.48</v>
      </c>
      <c r="I1982" s="44">
        <v>1472.81</v>
      </c>
      <c r="J1982" s="43"/>
      <c r="K1982" s="43"/>
      <c r="L1982">
        <f t="shared" si="155"/>
        <v>6</v>
      </c>
      <c r="M1982">
        <f t="shared" si="156"/>
        <v>1983</v>
      </c>
      <c r="N1982">
        <f t="shared" si="157"/>
        <v>1469.145</v>
      </c>
      <c r="O1982" t="str">
        <f t="shared" si="158"/>
        <v/>
      </c>
      <c r="P1982" t="str">
        <f t="shared" si="159"/>
        <v>6_1983</v>
      </c>
    </row>
    <row r="1983" spans="1:16">
      <c r="A1983" s="35">
        <v>30471</v>
      </c>
      <c r="H1983" s="43"/>
      <c r="I1983" s="43"/>
      <c r="J1983" s="43"/>
      <c r="K1983" s="43"/>
      <c r="L1983">
        <f t="shared" si="155"/>
        <v>6</v>
      </c>
      <c r="M1983">
        <f t="shared" si="156"/>
        <v>1983</v>
      </c>
      <c r="N1983" t="str">
        <f t="shared" si="157"/>
        <v/>
      </c>
      <c r="O1983" t="str">
        <f t="shared" si="158"/>
        <v/>
      </c>
      <c r="P1983" t="str">
        <f t="shared" si="159"/>
        <v>6_1983</v>
      </c>
    </row>
    <row r="1984" spans="1:16">
      <c r="A1984" s="35">
        <v>30472</v>
      </c>
      <c r="H1984" s="43"/>
      <c r="I1984" s="43"/>
      <c r="J1984" s="43"/>
      <c r="K1984" s="43"/>
      <c r="L1984">
        <f t="shared" si="155"/>
        <v>6</v>
      </c>
      <c r="M1984">
        <f t="shared" si="156"/>
        <v>1983</v>
      </c>
      <c r="N1984" t="str">
        <f t="shared" si="157"/>
        <v/>
      </c>
      <c r="O1984" t="str">
        <f t="shared" si="158"/>
        <v/>
      </c>
      <c r="P1984" t="str">
        <f t="shared" si="159"/>
        <v>6_1983</v>
      </c>
    </row>
    <row r="1985" spans="1:16">
      <c r="A1985" s="35">
        <v>30473</v>
      </c>
      <c r="H1985" s="43">
        <v>1498</v>
      </c>
      <c r="I1985" s="43">
        <v>1505.49</v>
      </c>
      <c r="J1985" s="43"/>
      <c r="K1985" s="43"/>
      <c r="L1985">
        <f t="shared" si="155"/>
        <v>6</v>
      </c>
      <c r="M1985">
        <f t="shared" si="156"/>
        <v>1983</v>
      </c>
      <c r="N1985">
        <f t="shared" si="157"/>
        <v>1501.7449999999999</v>
      </c>
      <c r="O1985" t="str">
        <f t="shared" si="158"/>
        <v/>
      </c>
      <c r="P1985" t="str">
        <f t="shared" si="159"/>
        <v>6_1983</v>
      </c>
    </row>
    <row r="1986" spans="1:16">
      <c r="A1986" s="35">
        <v>30474</v>
      </c>
      <c r="H1986" s="43">
        <v>1501</v>
      </c>
      <c r="I1986" s="43">
        <v>1508.51</v>
      </c>
      <c r="J1986" s="43"/>
      <c r="K1986" s="43"/>
      <c r="L1986">
        <f t="shared" si="155"/>
        <v>6</v>
      </c>
      <c r="M1986">
        <f t="shared" si="156"/>
        <v>1983</v>
      </c>
      <c r="N1986">
        <f t="shared" si="157"/>
        <v>1504.7550000000001</v>
      </c>
      <c r="O1986" t="str">
        <f t="shared" si="158"/>
        <v/>
      </c>
      <c r="P1986" t="str">
        <f t="shared" si="159"/>
        <v>6_1983</v>
      </c>
    </row>
    <row r="1987" spans="1:16">
      <c r="A1987" s="35">
        <v>30475</v>
      </c>
      <c r="H1987" s="43">
        <v>1504</v>
      </c>
      <c r="I1987" s="43">
        <v>1511.52</v>
      </c>
      <c r="J1987" s="43"/>
      <c r="K1987" s="43"/>
      <c r="L1987">
        <f t="shared" si="155"/>
        <v>6</v>
      </c>
      <c r="M1987">
        <f t="shared" si="156"/>
        <v>1983</v>
      </c>
      <c r="N1987">
        <f t="shared" si="157"/>
        <v>1507.76</v>
      </c>
      <c r="O1987" t="str">
        <f t="shared" si="158"/>
        <v/>
      </c>
      <c r="P1987" t="str">
        <f t="shared" si="159"/>
        <v>6_1983</v>
      </c>
    </row>
    <row r="1988" spans="1:16">
      <c r="A1988" s="35">
        <v>30476</v>
      </c>
      <c r="H1988" s="44">
        <v>1507</v>
      </c>
      <c r="I1988" s="44">
        <v>1514.54</v>
      </c>
      <c r="J1988" s="43"/>
      <c r="K1988" s="43"/>
      <c r="L1988">
        <f t="shared" ref="L1988:L2051" si="160">+MONTH(A1988)</f>
        <v>6</v>
      </c>
      <c r="M1988">
        <f t="shared" ref="M1988:M2051" si="161">+YEAR(A1988)</f>
        <v>1983</v>
      </c>
      <c r="N1988">
        <f t="shared" ref="N1988:N2051" si="162">+IF(H1988="","",AVERAGE(H1988:I1988))</f>
        <v>1510.77</v>
      </c>
      <c r="O1988" t="str">
        <f t="shared" ref="O1988:O2051" si="163">+IF(J1988="","",AVERAGE(J1988:K1988))</f>
        <v/>
      </c>
      <c r="P1988" t="str">
        <f t="shared" ref="P1988:P2051" si="164">+L1988&amp;"_"&amp;M1988</f>
        <v>6_1983</v>
      </c>
    </row>
    <row r="1989" spans="1:16">
      <c r="A1989" s="35">
        <v>30477</v>
      </c>
      <c r="H1989" s="44">
        <v>1510</v>
      </c>
      <c r="I1989" s="44">
        <v>1517.55</v>
      </c>
      <c r="J1989" s="43"/>
      <c r="K1989" s="43"/>
      <c r="L1989">
        <f t="shared" si="160"/>
        <v>6</v>
      </c>
      <c r="M1989">
        <f t="shared" si="161"/>
        <v>1983</v>
      </c>
      <c r="N1989">
        <f t="shared" si="162"/>
        <v>1513.7750000000001</v>
      </c>
      <c r="O1989" t="str">
        <f t="shared" si="163"/>
        <v/>
      </c>
      <c r="P1989" t="str">
        <f t="shared" si="164"/>
        <v>6_1983</v>
      </c>
    </row>
    <row r="1990" spans="1:16">
      <c r="A1990" s="35">
        <v>30478</v>
      </c>
      <c r="H1990" s="43"/>
      <c r="I1990" s="43"/>
      <c r="J1990" s="43"/>
      <c r="K1990" s="43"/>
      <c r="L1990">
        <f t="shared" si="160"/>
        <v>6</v>
      </c>
      <c r="M1990">
        <f t="shared" si="161"/>
        <v>1983</v>
      </c>
      <c r="N1990" t="str">
        <f t="shared" si="162"/>
        <v/>
      </c>
      <c r="O1990" t="str">
        <f t="shared" si="163"/>
        <v/>
      </c>
      <c r="P1990" t="str">
        <f t="shared" si="164"/>
        <v>6_1983</v>
      </c>
    </row>
    <row r="1991" spans="1:16">
      <c r="A1991" s="35">
        <v>30479</v>
      </c>
      <c r="H1991" s="43"/>
      <c r="I1991" s="43"/>
      <c r="J1991" s="43"/>
      <c r="K1991" s="43"/>
      <c r="L1991">
        <f t="shared" si="160"/>
        <v>6</v>
      </c>
      <c r="M1991">
        <f t="shared" si="161"/>
        <v>1983</v>
      </c>
      <c r="N1991" t="str">
        <f t="shared" si="162"/>
        <v/>
      </c>
      <c r="O1991" t="str">
        <f t="shared" si="163"/>
        <v/>
      </c>
      <c r="P1991" t="str">
        <f t="shared" si="164"/>
        <v>6_1983</v>
      </c>
    </row>
    <row r="1992" spans="1:16">
      <c r="A1992" s="35">
        <v>30480</v>
      </c>
      <c r="H1992" s="43">
        <v>1523</v>
      </c>
      <c r="I1992" s="43">
        <v>1530.62</v>
      </c>
      <c r="J1992" s="43"/>
      <c r="K1992" s="43"/>
      <c r="L1992">
        <f t="shared" si="160"/>
        <v>6</v>
      </c>
      <c r="M1992">
        <f t="shared" si="161"/>
        <v>1983</v>
      </c>
      <c r="N1992">
        <f t="shared" si="162"/>
        <v>1526.81</v>
      </c>
      <c r="O1992" t="str">
        <f t="shared" si="163"/>
        <v/>
      </c>
      <c r="P1992" t="str">
        <f t="shared" si="164"/>
        <v>6_1983</v>
      </c>
    </row>
    <row r="1993" spans="1:16">
      <c r="A1993" s="35">
        <v>30481</v>
      </c>
      <c r="H1993" s="43">
        <v>1526</v>
      </c>
      <c r="I1993" s="43">
        <v>1533.63</v>
      </c>
      <c r="J1993" s="43"/>
      <c r="K1993" s="43"/>
      <c r="L1993">
        <f t="shared" si="160"/>
        <v>6</v>
      </c>
      <c r="M1993">
        <f t="shared" si="161"/>
        <v>1983</v>
      </c>
      <c r="N1993">
        <f t="shared" si="162"/>
        <v>1529.8150000000001</v>
      </c>
      <c r="O1993" t="str">
        <f t="shared" si="163"/>
        <v/>
      </c>
      <c r="P1993" t="str">
        <f t="shared" si="164"/>
        <v>6_1983</v>
      </c>
    </row>
    <row r="1994" spans="1:16">
      <c r="A1994" s="35">
        <v>30482</v>
      </c>
      <c r="H1994" s="43">
        <v>1573.86</v>
      </c>
      <c r="I1994" s="43">
        <v>1616.06</v>
      </c>
      <c r="J1994" s="43"/>
      <c r="K1994" s="43"/>
      <c r="L1994">
        <f t="shared" si="160"/>
        <v>6</v>
      </c>
      <c r="M1994">
        <f t="shared" si="161"/>
        <v>1983</v>
      </c>
      <c r="N1994">
        <f t="shared" si="162"/>
        <v>1594.96</v>
      </c>
      <c r="O1994" t="str">
        <f t="shared" si="163"/>
        <v/>
      </c>
      <c r="P1994" t="str">
        <f t="shared" si="164"/>
        <v>6_1983</v>
      </c>
    </row>
    <row r="1995" spans="1:16">
      <c r="A1995" s="35">
        <v>30483</v>
      </c>
      <c r="H1995" s="44">
        <v>1532</v>
      </c>
      <c r="I1995" s="44">
        <v>1539.66</v>
      </c>
      <c r="J1995" s="43"/>
      <c r="K1995" s="43"/>
      <c r="L1995">
        <f t="shared" si="160"/>
        <v>6</v>
      </c>
      <c r="M1995">
        <f t="shared" si="161"/>
        <v>1983</v>
      </c>
      <c r="N1995">
        <f t="shared" si="162"/>
        <v>1535.83</v>
      </c>
      <c r="O1995" t="str">
        <f t="shared" si="163"/>
        <v/>
      </c>
      <c r="P1995" t="str">
        <f t="shared" si="164"/>
        <v>6_1983</v>
      </c>
    </row>
    <row r="1996" spans="1:16">
      <c r="A1996" s="35">
        <v>30484</v>
      </c>
      <c r="H1996" s="44">
        <v>1535</v>
      </c>
      <c r="I1996" s="44">
        <v>1542.68</v>
      </c>
      <c r="J1996" s="43"/>
      <c r="K1996" s="43"/>
      <c r="L1996">
        <f t="shared" si="160"/>
        <v>6</v>
      </c>
      <c r="M1996">
        <f t="shared" si="161"/>
        <v>1983</v>
      </c>
      <c r="N1996">
        <f t="shared" si="162"/>
        <v>1538.8400000000001</v>
      </c>
      <c r="O1996" t="str">
        <f t="shared" si="163"/>
        <v/>
      </c>
      <c r="P1996" t="str">
        <f t="shared" si="164"/>
        <v>6_1983</v>
      </c>
    </row>
    <row r="1997" spans="1:16">
      <c r="A1997" s="35">
        <v>30485</v>
      </c>
      <c r="H1997" s="43"/>
      <c r="I1997" s="43"/>
      <c r="J1997" s="43"/>
      <c r="K1997" s="43"/>
      <c r="L1997">
        <f t="shared" si="160"/>
        <v>6</v>
      </c>
      <c r="M1997">
        <f t="shared" si="161"/>
        <v>1983</v>
      </c>
      <c r="N1997" t="str">
        <f t="shared" si="162"/>
        <v/>
      </c>
      <c r="O1997" t="str">
        <f t="shared" si="163"/>
        <v/>
      </c>
      <c r="P1997" t="str">
        <f t="shared" si="164"/>
        <v>6_1983</v>
      </c>
    </row>
    <row r="1998" spans="1:16">
      <c r="A1998" s="35">
        <v>30486</v>
      </c>
      <c r="H1998" s="43"/>
      <c r="I1998" s="43"/>
      <c r="J1998" s="43"/>
      <c r="K1998" s="43"/>
      <c r="L1998">
        <f t="shared" si="160"/>
        <v>6</v>
      </c>
      <c r="M1998">
        <f t="shared" si="161"/>
        <v>1983</v>
      </c>
      <c r="N1998" t="str">
        <f t="shared" si="162"/>
        <v/>
      </c>
      <c r="O1998" t="str">
        <f t="shared" si="163"/>
        <v/>
      </c>
      <c r="P1998" t="str">
        <f t="shared" si="164"/>
        <v>6_1983</v>
      </c>
    </row>
    <row r="1999" spans="1:16">
      <c r="A1999" s="35">
        <v>30487</v>
      </c>
      <c r="H1999" s="43">
        <v>1548</v>
      </c>
      <c r="I1999" s="43">
        <v>1555.74</v>
      </c>
      <c r="J1999" s="43"/>
      <c r="K1999" s="43"/>
      <c r="L1999">
        <f t="shared" si="160"/>
        <v>6</v>
      </c>
      <c r="M1999">
        <f t="shared" si="161"/>
        <v>1983</v>
      </c>
      <c r="N1999">
        <f t="shared" si="162"/>
        <v>1551.87</v>
      </c>
      <c r="O1999" t="str">
        <f t="shared" si="163"/>
        <v/>
      </c>
      <c r="P1999" t="str">
        <f t="shared" si="164"/>
        <v>6_1983</v>
      </c>
    </row>
    <row r="2000" spans="1:16">
      <c r="A2000" s="35">
        <v>30488</v>
      </c>
      <c r="H2000" s="43">
        <v>1551</v>
      </c>
      <c r="I2000" s="43">
        <v>1558.76</v>
      </c>
      <c r="J2000" s="43"/>
      <c r="K2000" s="43"/>
      <c r="L2000">
        <f t="shared" si="160"/>
        <v>6</v>
      </c>
      <c r="M2000">
        <f t="shared" si="161"/>
        <v>1983</v>
      </c>
      <c r="N2000">
        <f t="shared" si="162"/>
        <v>1554.88</v>
      </c>
      <c r="O2000" t="str">
        <f t="shared" si="163"/>
        <v/>
      </c>
      <c r="P2000" t="str">
        <f t="shared" si="164"/>
        <v>6_1983</v>
      </c>
    </row>
    <row r="2001" spans="1:16">
      <c r="A2001" s="35">
        <v>30489</v>
      </c>
      <c r="H2001" s="43">
        <v>1554</v>
      </c>
      <c r="I2001" s="43">
        <v>1561.77</v>
      </c>
      <c r="J2001" s="43"/>
      <c r="K2001" s="43"/>
      <c r="L2001">
        <f t="shared" si="160"/>
        <v>6</v>
      </c>
      <c r="M2001">
        <f t="shared" si="161"/>
        <v>1983</v>
      </c>
      <c r="N2001">
        <f t="shared" si="162"/>
        <v>1557.885</v>
      </c>
      <c r="O2001" t="str">
        <f t="shared" si="163"/>
        <v/>
      </c>
      <c r="P2001" t="str">
        <f t="shared" si="164"/>
        <v>6_1983</v>
      </c>
    </row>
    <row r="2002" spans="1:16">
      <c r="A2002" s="35">
        <v>30490</v>
      </c>
      <c r="H2002" s="44">
        <v>1557</v>
      </c>
      <c r="I2002" s="44">
        <v>1564.79</v>
      </c>
      <c r="J2002" s="43"/>
      <c r="K2002" s="43"/>
      <c r="L2002">
        <f t="shared" si="160"/>
        <v>6</v>
      </c>
      <c r="M2002">
        <f t="shared" si="161"/>
        <v>1983</v>
      </c>
      <c r="N2002">
        <f t="shared" si="162"/>
        <v>1560.895</v>
      </c>
      <c r="O2002" t="str">
        <f t="shared" si="163"/>
        <v/>
      </c>
      <c r="P2002" t="str">
        <f t="shared" si="164"/>
        <v>6_1983</v>
      </c>
    </row>
    <row r="2003" spans="1:16">
      <c r="A2003" s="35">
        <v>30491</v>
      </c>
      <c r="H2003" s="44">
        <v>1560</v>
      </c>
      <c r="I2003" s="44">
        <v>1567.8</v>
      </c>
      <c r="J2003" s="43"/>
      <c r="K2003" s="43"/>
      <c r="L2003">
        <f t="shared" si="160"/>
        <v>6</v>
      </c>
      <c r="M2003">
        <f t="shared" si="161"/>
        <v>1983</v>
      </c>
      <c r="N2003">
        <f t="shared" si="162"/>
        <v>1563.9</v>
      </c>
      <c r="O2003" t="str">
        <f t="shared" si="163"/>
        <v/>
      </c>
      <c r="P2003" t="str">
        <f t="shared" si="164"/>
        <v>6_1983</v>
      </c>
    </row>
    <row r="2004" spans="1:16">
      <c r="A2004" s="35">
        <v>30492</v>
      </c>
      <c r="H2004" s="43"/>
      <c r="I2004" s="43"/>
      <c r="J2004" s="43"/>
      <c r="K2004" s="43"/>
      <c r="L2004">
        <f t="shared" si="160"/>
        <v>6</v>
      </c>
      <c r="M2004">
        <f t="shared" si="161"/>
        <v>1983</v>
      </c>
      <c r="N2004" t="str">
        <f t="shared" si="162"/>
        <v/>
      </c>
      <c r="O2004" t="str">
        <f t="shared" si="163"/>
        <v/>
      </c>
      <c r="P2004" t="str">
        <f t="shared" si="164"/>
        <v>6_1983</v>
      </c>
    </row>
    <row r="2005" spans="1:16">
      <c r="A2005" s="35">
        <v>30493</v>
      </c>
      <c r="H2005" s="43"/>
      <c r="I2005" s="43"/>
      <c r="J2005" s="43"/>
      <c r="K2005" s="43"/>
      <c r="L2005">
        <f t="shared" si="160"/>
        <v>6</v>
      </c>
      <c r="M2005">
        <f t="shared" si="161"/>
        <v>1983</v>
      </c>
      <c r="N2005" t="str">
        <f t="shared" si="162"/>
        <v/>
      </c>
      <c r="O2005" t="str">
        <f t="shared" si="163"/>
        <v/>
      </c>
      <c r="P2005" t="str">
        <f t="shared" si="164"/>
        <v>6_1983</v>
      </c>
    </row>
    <row r="2006" spans="1:16">
      <c r="A2006" s="35">
        <v>30494</v>
      </c>
      <c r="H2006" s="43">
        <v>1573</v>
      </c>
      <c r="I2006" s="43">
        <v>1580.87</v>
      </c>
      <c r="J2006" s="43"/>
      <c r="K2006" s="43"/>
      <c r="L2006">
        <f t="shared" si="160"/>
        <v>6</v>
      </c>
      <c r="M2006">
        <f t="shared" si="161"/>
        <v>1983</v>
      </c>
      <c r="N2006">
        <f t="shared" si="162"/>
        <v>1576.9349999999999</v>
      </c>
      <c r="O2006" t="str">
        <f t="shared" si="163"/>
        <v/>
      </c>
      <c r="P2006" t="str">
        <f t="shared" si="164"/>
        <v>6_1983</v>
      </c>
    </row>
    <row r="2007" spans="1:16">
      <c r="A2007" s="35">
        <v>30495</v>
      </c>
      <c r="H2007" s="44">
        <v>1582</v>
      </c>
      <c r="I2007" s="44">
        <v>1589.91</v>
      </c>
      <c r="J2007" s="43"/>
      <c r="K2007" s="43"/>
      <c r="L2007">
        <f t="shared" si="160"/>
        <v>6</v>
      </c>
      <c r="M2007">
        <f t="shared" si="161"/>
        <v>1983</v>
      </c>
      <c r="N2007">
        <f t="shared" si="162"/>
        <v>1585.9549999999999</v>
      </c>
      <c r="O2007" t="str">
        <f t="shared" si="163"/>
        <v/>
      </c>
      <c r="P2007" t="str">
        <f t="shared" si="164"/>
        <v>6_1983</v>
      </c>
    </row>
    <row r="2008" spans="1:16">
      <c r="A2008" s="35">
        <v>30496</v>
      </c>
      <c r="H2008" s="44"/>
      <c r="I2008" s="44"/>
      <c r="J2008" s="43"/>
      <c r="K2008" s="43"/>
      <c r="L2008">
        <f t="shared" si="160"/>
        <v>6</v>
      </c>
      <c r="M2008">
        <f t="shared" si="161"/>
        <v>1983</v>
      </c>
      <c r="N2008" t="str">
        <f t="shared" si="162"/>
        <v/>
      </c>
      <c r="O2008" t="str">
        <f t="shared" si="163"/>
        <v/>
      </c>
      <c r="P2008" t="str">
        <f t="shared" si="164"/>
        <v>6_1983</v>
      </c>
    </row>
    <row r="2009" spans="1:16">
      <c r="A2009" s="35">
        <v>30497</v>
      </c>
      <c r="H2009" s="44"/>
      <c r="I2009" s="44"/>
      <c r="J2009" s="43"/>
      <c r="K2009" s="43"/>
      <c r="L2009">
        <f t="shared" si="160"/>
        <v>6</v>
      </c>
      <c r="M2009">
        <f t="shared" si="161"/>
        <v>1983</v>
      </c>
      <c r="N2009" t="str">
        <f t="shared" si="162"/>
        <v/>
      </c>
      <c r="O2009" t="str">
        <f t="shared" si="163"/>
        <v/>
      </c>
      <c r="P2009" t="str">
        <f t="shared" si="164"/>
        <v>6_1983</v>
      </c>
    </row>
    <row r="2010" spans="1:16">
      <c r="A2010" s="35">
        <v>30498</v>
      </c>
      <c r="H2010" s="44">
        <v>1585</v>
      </c>
      <c r="I2010" s="44">
        <v>1592.93</v>
      </c>
      <c r="J2010" s="43"/>
      <c r="K2010" s="43"/>
      <c r="L2010">
        <f t="shared" si="160"/>
        <v>7</v>
      </c>
      <c r="M2010">
        <f t="shared" si="161"/>
        <v>1983</v>
      </c>
      <c r="N2010">
        <f t="shared" si="162"/>
        <v>1588.9650000000001</v>
      </c>
      <c r="O2010" t="str">
        <f t="shared" si="163"/>
        <v/>
      </c>
      <c r="P2010" t="str">
        <f t="shared" si="164"/>
        <v>7_1983</v>
      </c>
    </row>
    <row r="2011" spans="1:16">
      <c r="A2011" s="35">
        <v>30499</v>
      </c>
      <c r="H2011" s="43"/>
      <c r="I2011" s="43"/>
      <c r="J2011" s="43"/>
      <c r="K2011" s="43"/>
      <c r="L2011">
        <f t="shared" si="160"/>
        <v>7</v>
      </c>
      <c r="M2011">
        <f t="shared" si="161"/>
        <v>1983</v>
      </c>
      <c r="N2011" t="str">
        <f t="shared" si="162"/>
        <v/>
      </c>
      <c r="O2011" t="str">
        <f t="shared" si="163"/>
        <v/>
      </c>
      <c r="P2011" t="str">
        <f t="shared" si="164"/>
        <v>7_1983</v>
      </c>
    </row>
    <row r="2012" spans="1:16">
      <c r="A2012" s="35">
        <v>30500</v>
      </c>
      <c r="H2012" s="43"/>
      <c r="I2012" s="43"/>
      <c r="J2012" s="43"/>
      <c r="K2012" s="43"/>
      <c r="L2012">
        <f t="shared" si="160"/>
        <v>7</v>
      </c>
      <c r="M2012">
        <f t="shared" si="161"/>
        <v>1983</v>
      </c>
      <c r="N2012" t="str">
        <f t="shared" si="162"/>
        <v/>
      </c>
      <c r="O2012" t="str">
        <f t="shared" si="163"/>
        <v/>
      </c>
      <c r="P2012" t="str">
        <f t="shared" si="164"/>
        <v>7_1983</v>
      </c>
    </row>
    <row r="2013" spans="1:16">
      <c r="A2013" s="35">
        <v>30501</v>
      </c>
      <c r="H2013" s="43">
        <v>1600</v>
      </c>
      <c r="I2013" s="43">
        <v>1608</v>
      </c>
      <c r="J2013" s="43"/>
      <c r="K2013" s="43"/>
      <c r="L2013">
        <f t="shared" si="160"/>
        <v>7</v>
      </c>
      <c r="M2013">
        <f t="shared" si="161"/>
        <v>1983</v>
      </c>
      <c r="N2013">
        <f t="shared" si="162"/>
        <v>1604</v>
      </c>
      <c r="O2013" t="str">
        <f t="shared" si="163"/>
        <v/>
      </c>
      <c r="P2013" t="str">
        <f t="shared" si="164"/>
        <v>7_1983</v>
      </c>
    </row>
    <row r="2014" spans="1:16">
      <c r="A2014" s="35">
        <v>30502</v>
      </c>
      <c r="H2014" s="43">
        <v>1603</v>
      </c>
      <c r="I2014" s="43">
        <v>1611.02</v>
      </c>
      <c r="J2014" s="43"/>
      <c r="K2014" s="43"/>
      <c r="L2014">
        <f t="shared" si="160"/>
        <v>7</v>
      </c>
      <c r="M2014">
        <f t="shared" si="161"/>
        <v>1983</v>
      </c>
      <c r="N2014">
        <f t="shared" si="162"/>
        <v>1607.01</v>
      </c>
      <c r="O2014" t="str">
        <f t="shared" si="163"/>
        <v/>
      </c>
      <c r="P2014" t="str">
        <f t="shared" si="164"/>
        <v>7_1983</v>
      </c>
    </row>
    <row r="2015" spans="1:16">
      <c r="A2015" s="35">
        <v>30503</v>
      </c>
      <c r="H2015" s="43">
        <v>1607</v>
      </c>
      <c r="I2015" s="43">
        <v>1615.04</v>
      </c>
      <c r="J2015" s="43"/>
      <c r="K2015" s="43"/>
      <c r="L2015">
        <f t="shared" si="160"/>
        <v>7</v>
      </c>
      <c r="M2015">
        <f t="shared" si="161"/>
        <v>1983</v>
      </c>
      <c r="N2015">
        <f t="shared" si="162"/>
        <v>1611.02</v>
      </c>
      <c r="O2015" t="str">
        <f t="shared" si="163"/>
        <v/>
      </c>
      <c r="P2015" t="str">
        <f t="shared" si="164"/>
        <v>7_1983</v>
      </c>
    </row>
    <row r="2016" spans="1:16">
      <c r="A2016" s="35">
        <v>30504</v>
      </c>
      <c r="H2016" s="44">
        <v>1611</v>
      </c>
      <c r="I2016" s="44">
        <v>1619.06</v>
      </c>
      <c r="J2016" s="43"/>
      <c r="K2016" s="43"/>
      <c r="L2016">
        <f t="shared" si="160"/>
        <v>7</v>
      </c>
      <c r="M2016">
        <f t="shared" si="161"/>
        <v>1983</v>
      </c>
      <c r="N2016">
        <f t="shared" si="162"/>
        <v>1615.03</v>
      </c>
      <c r="O2016" t="str">
        <f t="shared" si="163"/>
        <v/>
      </c>
      <c r="P2016" t="str">
        <f t="shared" si="164"/>
        <v>7_1983</v>
      </c>
    </row>
    <row r="2017" spans="1:16">
      <c r="A2017" s="35">
        <v>30505</v>
      </c>
      <c r="H2017" s="44">
        <v>1615</v>
      </c>
      <c r="I2017" s="44">
        <v>1623.08</v>
      </c>
      <c r="J2017" s="43"/>
      <c r="K2017" s="43"/>
      <c r="L2017">
        <f t="shared" si="160"/>
        <v>7</v>
      </c>
      <c r="M2017">
        <f t="shared" si="161"/>
        <v>1983</v>
      </c>
      <c r="N2017">
        <f t="shared" si="162"/>
        <v>1619.04</v>
      </c>
      <c r="O2017" t="str">
        <f t="shared" si="163"/>
        <v/>
      </c>
      <c r="P2017" t="str">
        <f t="shared" si="164"/>
        <v>7_1983</v>
      </c>
    </row>
    <row r="2018" spans="1:16">
      <c r="A2018" s="35">
        <v>30506</v>
      </c>
      <c r="H2018" s="43"/>
      <c r="I2018" s="43"/>
      <c r="J2018" s="43"/>
      <c r="K2018" s="43"/>
      <c r="L2018">
        <f t="shared" si="160"/>
        <v>7</v>
      </c>
      <c r="M2018">
        <f t="shared" si="161"/>
        <v>1983</v>
      </c>
      <c r="N2018" t="str">
        <f t="shared" si="162"/>
        <v/>
      </c>
      <c r="O2018" t="str">
        <f t="shared" si="163"/>
        <v/>
      </c>
      <c r="P2018" t="str">
        <f t="shared" si="164"/>
        <v>7_1983</v>
      </c>
    </row>
    <row r="2019" spans="1:16">
      <c r="A2019" s="35">
        <v>30507</v>
      </c>
      <c r="H2019" s="43"/>
      <c r="I2019" s="43"/>
      <c r="J2019" s="43"/>
      <c r="K2019" s="43"/>
      <c r="L2019">
        <f t="shared" si="160"/>
        <v>7</v>
      </c>
      <c r="M2019">
        <f t="shared" si="161"/>
        <v>1983</v>
      </c>
      <c r="N2019" t="str">
        <f t="shared" si="162"/>
        <v/>
      </c>
      <c r="O2019" t="str">
        <f t="shared" si="163"/>
        <v/>
      </c>
      <c r="P2019" t="str">
        <f t="shared" si="164"/>
        <v>7_1983</v>
      </c>
    </row>
    <row r="2020" spans="1:16">
      <c r="A2020" s="35">
        <v>30508</v>
      </c>
      <c r="H2020" s="43">
        <v>1636</v>
      </c>
      <c r="I2020" s="43">
        <v>1644.18</v>
      </c>
      <c r="J2020" s="43"/>
      <c r="K2020" s="43"/>
      <c r="L2020">
        <f t="shared" si="160"/>
        <v>7</v>
      </c>
      <c r="M2020">
        <f t="shared" si="161"/>
        <v>1983</v>
      </c>
      <c r="N2020">
        <f t="shared" si="162"/>
        <v>1640.0900000000001</v>
      </c>
      <c r="O2020" t="str">
        <f t="shared" si="163"/>
        <v/>
      </c>
      <c r="P2020" t="str">
        <f t="shared" si="164"/>
        <v>7_1983</v>
      </c>
    </row>
    <row r="2021" spans="1:16">
      <c r="A2021" s="35">
        <v>30509</v>
      </c>
      <c r="H2021" s="43">
        <v>1640</v>
      </c>
      <c r="I2021" s="43">
        <v>1648.2</v>
      </c>
      <c r="J2021" s="43"/>
      <c r="K2021" s="43"/>
      <c r="L2021">
        <f t="shared" si="160"/>
        <v>7</v>
      </c>
      <c r="M2021">
        <f t="shared" si="161"/>
        <v>1983</v>
      </c>
      <c r="N2021">
        <f t="shared" si="162"/>
        <v>1644.1</v>
      </c>
      <c r="O2021" t="str">
        <f t="shared" si="163"/>
        <v/>
      </c>
      <c r="P2021" t="str">
        <f t="shared" si="164"/>
        <v>7_1983</v>
      </c>
    </row>
    <row r="2022" spans="1:16">
      <c r="A2022" s="35">
        <v>30510</v>
      </c>
      <c r="H2022" s="43">
        <v>1644</v>
      </c>
      <c r="I2022" s="43">
        <v>1652.22</v>
      </c>
      <c r="J2022" s="43"/>
      <c r="K2022" s="43"/>
      <c r="L2022">
        <f t="shared" si="160"/>
        <v>7</v>
      </c>
      <c r="M2022">
        <f t="shared" si="161"/>
        <v>1983</v>
      </c>
      <c r="N2022">
        <f t="shared" si="162"/>
        <v>1648.1100000000001</v>
      </c>
      <c r="O2022" t="str">
        <f t="shared" si="163"/>
        <v/>
      </c>
      <c r="P2022" t="str">
        <f t="shared" si="164"/>
        <v>7_1983</v>
      </c>
    </row>
    <row r="2023" spans="1:16">
      <c r="A2023" s="35">
        <v>30511</v>
      </c>
      <c r="H2023" s="44">
        <v>1648</v>
      </c>
      <c r="I2023" s="44">
        <v>1656.24</v>
      </c>
      <c r="J2023" s="43"/>
      <c r="K2023" s="43"/>
      <c r="L2023">
        <f t="shared" si="160"/>
        <v>7</v>
      </c>
      <c r="M2023">
        <f t="shared" si="161"/>
        <v>1983</v>
      </c>
      <c r="N2023">
        <f t="shared" si="162"/>
        <v>1652.12</v>
      </c>
      <c r="O2023" t="str">
        <f t="shared" si="163"/>
        <v/>
      </c>
      <c r="P2023" t="str">
        <f t="shared" si="164"/>
        <v>7_1983</v>
      </c>
    </row>
    <row r="2024" spans="1:16">
      <c r="A2024" s="35">
        <v>30512</v>
      </c>
      <c r="H2024" s="44">
        <v>1652</v>
      </c>
      <c r="I2024" s="44">
        <v>1660.26</v>
      </c>
      <c r="J2024" s="43"/>
      <c r="K2024" s="43"/>
      <c r="L2024">
        <f t="shared" si="160"/>
        <v>7</v>
      </c>
      <c r="M2024">
        <f t="shared" si="161"/>
        <v>1983</v>
      </c>
      <c r="N2024">
        <f t="shared" si="162"/>
        <v>1656.13</v>
      </c>
      <c r="O2024" t="str">
        <f t="shared" si="163"/>
        <v/>
      </c>
      <c r="P2024" t="str">
        <f t="shared" si="164"/>
        <v>7_1983</v>
      </c>
    </row>
    <row r="2025" spans="1:16">
      <c r="A2025" s="35">
        <v>30513</v>
      </c>
      <c r="H2025" s="43"/>
      <c r="I2025" s="43"/>
      <c r="J2025" s="43"/>
      <c r="K2025" s="43"/>
      <c r="L2025">
        <f t="shared" si="160"/>
        <v>7</v>
      </c>
      <c r="M2025">
        <f t="shared" si="161"/>
        <v>1983</v>
      </c>
      <c r="N2025" t="str">
        <f t="shared" si="162"/>
        <v/>
      </c>
      <c r="O2025" t="str">
        <f t="shared" si="163"/>
        <v/>
      </c>
      <c r="P2025" t="str">
        <f t="shared" si="164"/>
        <v>7_1983</v>
      </c>
    </row>
    <row r="2026" spans="1:16">
      <c r="A2026" s="35">
        <v>30514</v>
      </c>
      <c r="H2026" s="43"/>
      <c r="I2026" s="43"/>
      <c r="J2026" s="43"/>
      <c r="K2026" s="43"/>
      <c r="L2026">
        <f t="shared" si="160"/>
        <v>7</v>
      </c>
      <c r="M2026">
        <f t="shared" si="161"/>
        <v>1983</v>
      </c>
      <c r="N2026" t="str">
        <f t="shared" si="162"/>
        <v/>
      </c>
      <c r="O2026" t="str">
        <f t="shared" si="163"/>
        <v/>
      </c>
      <c r="P2026" t="str">
        <f t="shared" si="164"/>
        <v>7_1983</v>
      </c>
    </row>
    <row r="2027" spans="1:16">
      <c r="A2027" s="35">
        <v>30515</v>
      </c>
      <c r="H2027" s="43">
        <v>1666</v>
      </c>
      <c r="I2027" s="43">
        <v>1674.33</v>
      </c>
      <c r="J2027" s="43"/>
      <c r="K2027" s="43"/>
      <c r="L2027">
        <f t="shared" si="160"/>
        <v>7</v>
      </c>
      <c r="M2027">
        <f t="shared" si="161"/>
        <v>1983</v>
      </c>
      <c r="N2027">
        <f t="shared" si="162"/>
        <v>1670.165</v>
      </c>
      <c r="O2027" t="str">
        <f t="shared" si="163"/>
        <v/>
      </c>
      <c r="P2027" t="str">
        <f t="shared" si="164"/>
        <v>7_1983</v>
      </c>
    </row>
    <row r="2028" spans="1:16">
      <c r="A2028" s="35">
        <v>30516</v>
      </c>
      <c r="H2028" s="43">
        <v>1670</v>
      </c>
      <c r="I2028" s="43">
        <v>1678.35</v>
      </c>
      <c r="J2028" s="43"/>
      <c r="K2028" s="43"/>
      <c r="L2028">
        <f t="shared" si="160"/>
        <v>7</v>
      </c>
      <c r="M2028">
        <f t="shared" si="161"/>
        <v>1983</v>
      </c>
      <c r="N2028">
        <f t="shared" si="162"/>
        <v>1674.175</v>
      </c>
      <c r="O2028" t="str">
        <f t="shared" si="163"/>
        <v/>
      </c>
      <c r="P2028" t="str">
        <f t="shared" si="164"/>
        <v>7_1983</v>
      </c>
    </row>
    <row r="2029" spans="1:16">
      <c r="A2029" s="35">
        <v>30517</v>
      </c>
      <c r="H2029" s="43">
        <v>1674</v>
      </c>
      <c r="I2029" s="43">
        <v>1682.37</v>
      </c>
      <c r="J2029" s="43"/>
      <c r="K2029" s="43"/>
      <c r="L2029">
        <f t="shared" si="160"/>
        <v>7</v>
      </c>
      <c r="M2029">
        <f t="shared" si="161"/>
        <v>1983</v>
      </c>
      <c r="N2029">
        <f t="shared" si="162"/>
        <v>1678.1849999999999</v>
      </c>
      <c r="O2029" t="str">
        <f t="shared" si="163"/>
        <v/>
      </c>
      <c r="P2029" t="str">
        <f t="shared" si="164"/>
        <v>7_1983</v>
      </c>
    </row>
    <row r="2030" spans="1:16">
      <c r="A2030" s="35">
        <v>30518</v>
      </c>
      <c r="H2030" s="44">
        <v>1678</v>
      </c>
      <c r="I2030" s="44">
        <v>1686.39</v>
      </c>
      <c r="J2030" s="43"/>
      <c r="K2030" s="43"/>
      <c r="L2030">
        <f t="shared" si="160"/>
        <v>7</v>
      </c>
      <c r="M2030">
        <f t="shared" si="161"/>
        <v>1983</v>
      </c>
      <c r="N2030">
        <f t="shared" si="162"/>
        <v>1682.1950000000002</v>
      </c>
      <c r="O2030" t="str">
        <f t="shared" si="163"/>
        <v/>
      </c>
      <c r="P2030" t="str">
        <f t="shared" si="164"/>
        <v>7_1983</v>
      </c>
    </row>
    <row r="2031" spans="1:16">
      <c r="A2031" s="35">
        <v>30519</v>
      </c>
      <c r="H2031" s="44">
        <v>1682</v>
      </c>
      <c r="I2031" s="44">
        <v>1690.41</v>
      </c>
      <c r="J2031" s="43"/>
      <c r="K2031" s="43"/>
      <c r="L2031">
        <f t="shared" si="160"/>
        <v>7</v>
      </c>
      <c r="M2031">
        <f t="shared" si="161"/>
        <v>1983</v>
      </c>
      <c r="N2031">
        <f t="shared" si="162"/>
        <v>1686.2049999999999</v>
      </c>
      <c r="O2031" t="str">
        <f t="shared" si="163"/>
        <v/>
      </c>
      <c r="P2031" t="str">
        <f t="shared" si="164"/>
        <v>7_1983</v>
      </c>
    </row>
    <row r="2032" spans="1:16">
      <c r="A2032" s="35">
        <v>30520</v>
      </c>
      <c r="H2032" s="43"/>
      <c r="I2032" s="43"/>
      <c r="J2032" s="43"/>
      <c r="K2032" s="43"/>
      <c r="L2032">
        <f t="shared" si="160"/>
        <v>7</v>
      </c>
      <c r="M2032">
        <f t="shared" si="161"/>
        <v>1983</v>
      </c>
      <c r="N2032" t="str">
        <f t="shared" si="162"/>
        <v/>
      </c>
      <c r="O2032" t="str">
        <f t="shared" si="163"/>
        <v/>
      </c>
      <c r="P2032" t="str">
        <f t="shared" si="164"/>
        <v>7_1983</v>
      </c>
    </row>
    <row r="2033" spans="1:16">
      <c r="A2033" s="35">
        <v>30521</v>
      </c>
      <c r="H2033" s="43"/>
      <c r="I2033" s="43"/>
      <c r="J2033" s="43"/>
      <c r="K2033" s="43"/>
      <c r="L2033">
        <f t="shared" si="160"/>
        <v>7</v>
      </c>
      <c r="M2033">
        <f t="shared" si="161"/>
        <v>1983</v>
      </c>
      <c r="N2033" t="str">
        <f t="shared" si="162"/>
        <v/>
      </c>
      <c r="O2033" t="str">
        <f t="shared" si="163"/>
        <v/>
      </c>
      <c r="P2033" t="str">
        <f t="shared" si="164"/>
        <v>7_1983</v>
      </c>
    </row>
    <row r="2034" spans="1:16">
      <c r="A2034" s="35">
        <v>30522</v>
      </c>
      <c r="H2034" s="43">
        <v>1696</v>
      </c>
      <c r="I2034" s="43">
        <v>1704.48</v>
      </c>
      <c r="J2034" s="43"/>
      <c r="K2034" s="43"/>
      <c r="L2034">
        <f t="shared" si="160"/>
        <v>7</v>
      </c>
      <c r="M2034">
        <f t="shared" si="161"/>
        <v>1983</v>
      </c>
      <c r="N2034">
        <f t="shared" si="162"/>
        <v>1700.24</v>
      </c>
      <c r="O2034" t="str">
        <f t="shared" si="163"/>
        <v/>
      </c>
      <c r="P2034" t="str">
        <f t="shared" si="164"/>
        <v>7_1983</v>
      </c>
    </row>
    <row r="2035" spans="1:16">
      <c r="A2035" s="35">
        <v>30523</v>
      </c>
      <c r="H2035" s="43">
        <v>1700</v>
      </c>
      <c r="I2035" s="43">
        <v>1708.5</v>
      </c>
      <c r="J2035" s="43"/>
      <c r="K2035" s="43"/>
      <c r="L2035">
        <f t="shared" si="160"/>
        <v>7</v>
      </c>
      <c r="M2035">
        <f t="shared" si="161"/>
        <v>1983</v>
      </c>
      <c r="N2035">
        <f t="shared" si="162"/>
        <v>1704.25</v>
      </c>
      <c r="O2035" t="str">
        <f t="shared" si="163"/>
        <v/>
      </c>
      <c r="P2035" t="str">
        <f t="shared" si="164"/>
        <v>7_1983</v>
      </c>
    </row>
    <row r="2036" spans="1:16">
      <c r="A2036" s="35">
        <v>30524</v>
      </c>
      <c r="H2036" s="44">
        <v>1723</v>
      </c>
      <c r="I2036" s="44">
        <v>1731.62</v>
      </c>
      <c r="J2036" s="43"/>
      <c r="K2036" s="43"/>
      <c r="L2036">
        <f t="shared" si="160"/>
        <v>7</v>
      </c>
      <c r="M2036">
        <f t="shared" si="161"/>
        <v>1983</v>
      </c>
      <c r="N2036">
        <f t="shared" si="162"/>
        <v>1727.31</v>
      </c>
      <c r="O2036" t="str">
        <f t="shared" si="163"/>
        <v/>
      </c>
      <c r="P2036" t="str">
        <f t="shared" si="164"/>
        <v>7_1983</v>
      </c>
    </row>
    <row r="2037" spans="1:16">
      <c r="A2037" s="35">
        <v>30525</v>
      </c>
      <c r="H2037" s="44"/>
      <c r="I2037" s="44"/>
      <c r="J2037" s="43"/>
      <c r="K2037" s="43"/>
      <c r="L2037">
        <f t="shared" si="160"/>
        <v>7</v>
      </c>
      <c r="M2037">
        <f t="shared" si="161"/>
        <v>1983</v>
      </c>
      <c r="N2037" t="str">
        <f t="shared" si="162"/>
        <v/>
      </c>
      <c r="O2037" t="str">
        <f t="shared" si="163"/>
        <v/>
      </c>
      <c r="P2037" t="str">
        <f t="shared" si="164"/>
        <v>7_1983</v>
      </c>
    </row>
    <row r="2038" spans="1:16">
      <c r="A2038" s="35">
        <v>30526</v>
      </c>
      <c r="H2038" s="44"/>
      <c r="I2038" s="44"/>
      <c r="J2038" s="43"/>
      <c r="K2038" s="43"/>
      <c r="L2038">
        <f t="shared" si="160"/>
        <v>7</v>
      </c>
      <c r="M2038">
        <f t="shared" si="161"/>
        <v>1983</v>
      </c>
      <c r="N2038" t="str">
        <f t="shared" si="162"/>
        <v/>
      </c>
      <c r="O2038" t="str">
        <f t="shared" si="163"/>
        <v/>
      </c>
      <c r="P2038" t="str">
        <f t="shared" si="164"/>
        <v>7_1983</v>
      </c>
    </row>
    <row r="2039" spans="1:16">
      <c r="A2039" s="35">
        <v>30527</v>
      </c>
      <c r="H2039" s="43"/>
      <c r="I2039" s="43"/>
      <c r="J2039" s="43"/>
      <c r="K2039" s="43"/>
      <c r="L2039">
        <f t="shared" si="160"/>
        <v>7</v>
      </c>
      <c r="M2039">
        <f t="shared" si="161"/>
        <v>1983</v>
      </c>
      <c r="N2039" t="str">
        <f t="shared" si="162"/>
        <v/>
      </c>
      <c r="O2039" t="str">
        <f t="shared" si="163"/>
        <v/>
      </c>
      <c r="P2039" t="str">
        <f t="shared" si="164"/>
        <v>7_1983</v>
      </c>
    </row>
    <row r="2040" spans="1:16">
      <c r="A2040" s="35">
        <v>30528</v>
      </c>
      <c r="H2040" s="44"/>
      <c r="I2040" s="44"/>
      <c r="J2040" s="43"/>
      <c r="K2040" s="43"/>
      <c r="L2040">
        <f t="shared" si="160"/>
        <v>7</v>
      </c>
      <c r="M2040">
        <f t="shared" si="161"/>
        <v>1983</v>
      </c>
      <c r="N2040" t="str">
        <f t="shared" si="162"/>
        <v/>
      </c>
      <c r="O2040" t="str">
        <f t="shared" si="163"/>
        <v/>
      </c>
      <c r="P2040" t="str">
        <f t="shared" si="164"/>
        <v>7_1983</v>
      </c>
    </row>
    <row r="2041" spans="1:16">
      <c r="A2041" s="35">
        <v>30529</v>
      </c>
      <c r="H2041" s="43">
        <v>1727</v>
      </c>
      <c r="I2041" s="43">
        <v>1735.64</v>
      </c>
      <c r="J2041" s="43"/>
      <c r="K2041" s="43"/>
      <c r="L2041">
        <f t="shared" si="160"/>
        <v>8</v>
      </c>
      <c r="M2041">
        <f t="shared" si="161"/>
        <v>1983</v>
      </c>
      <c r="N2041">
        <f t="shared" si="162"/>
        <v>1731.3200000000002</v>
      </c>
      <c r="O2041" t="str">
        <f t="shared" si="163"/>
        <v/>
      </c>
      <c r="P2041" t="str">
        <f t="shared" si="164"/>
        <v>8_1983</v>
      </c>
    </row>
    <row r="2042" spans="1:16">
      <c r="A2042" s="35">
        <v>30530</v>
      </c>
      <c r="H2042" s="43">
        <v>1731</v>
      </c>
      <c r="I2042" s="43">
        <v>1739.66</v>
      </c>
      <c r="J2042" s="43"/>
      <c r="K2042" s="43"/>
      <c r="L2042">
        <f t="shared" si="160"/>
        <v>8</v>
      </c>
      <c r="M2042">
        <f t="shared" si="161"/>
        <v>1983</v>
      </c>
      <c r="N2042">
        <f t="shared" si="162"/>
        <v>1735.33</v>
      </c>
      <c r="O2042" t="str">
        <f t="shared" si="163"/>
        <v/>
      </c>
      <c r="P2042" t="str">
        <f t="shared" si="164"/>
        <v>8_1983</v>
      </c>
    </row>
    <row r="2043" spans="1:16">
      <c r="A2043" s="35">
        <v>30531</v>
      </c>
      <c r="H2043" s="43">
        <v>1735</v>
      </c>
      <c r="I2043" s="43">
        <v>1743.68</v>
      </c>
      <c r="J2043" s="43"/>
      <c r="K2043" s="43"/>
      <c r="L2043">
        <f t="shared" si="160"/>
        <v>8</v>
      </c>
      <c r="M2043">
        <f t="shared" si="161"/>
        <v>1983</v>
      </c>
      <c r="N2043">
        <f t="shared" si="162"/>
        <v>1739.3400000000001</v>
      </c>
      <c r="O2043" t="str">
        <f t="shared" si="163"/>
        <v/>
      </c>
      <c r="P2043" t="str">
        <f t="shared" si="164"/>
        <v>8_1983</v>
      </c>
    </row>
    <row r="2044" spans="1:16">
      <c r="A2044" s="35">
        <v>30532</v>
      </c>
      <c r="H2044" s="44">
        <v>1739</v>
      </c>
      <c r="I2044" s="44">
        <v>1747.7</v>
      </c>
      <c r="J2044" s="43"/>
      <c r="K2044" s="43"/>
      <c r="L2044">
        <f t="shared" si="160"/>
        <v>8</v>
      </c>
      <c r="M2044">
        <f t="shared" si="161"/>
        <v>1983</v>
      </c>
      <c r="N2044">
        <f t="shared" si="162"/>
        <v>1743.35</v>
      </c>
      <c r="O2044" t="str">
        <f t="shared" si="163"/>
        <v/>
      </c>
      <c r="P2044" t="str">
        <f t="shared" si="164"/>
        <v>8_1983</v>
      </c>
    </row>
    <row r="2045" spans="1:16">
      <c r="A2045" s="35">
        <v>30533</v>
      </c>
      <c r="H2045" s="44">
        <v>1743</v>
      </c>
      <c r="I2045" s="44">
        <v>1751.72</v>
      </c>
      <c r="J2045" s="43"/>
      <c r="K2045" s="43"/>
      <c r="L2045">
        <f t="shared" si="160"/>
        <v>8</v>
      </c>
      <c r="M2045">
        <f t="shared" si="161"/>
        <v>1983</v>
      </c>
      <c r="N2045">
        <f t="shared" si="162"/>
        <v>1747.3600000000001</v>
      </c>
      <c r="O2045" t="str">
        <f t="shared" si="163"/>
        <v/>
      </c>
      <c r="P2045" t="str">
        <f t="shared" si="164"/>
        <v>8_1983</v>
      </c>
    </row>
    <row r="2046" spans="1:16">
      <c r="A2046" s="35">
        <v>30534</v>
      </c>
      <c r="H2046" s="43"/>
      <c r="I2046" s="43"/>
      <c r="J2046" s="43"/>
      <c r="K2046" s="43"/>
      <c r="L2046">
        <f t="shared" si="160"/>
        <v>8</v>
      </c>
      <c r="M2046">
        <f t="shared" si="161"/>
        <v>1983</v>
      </c>
      <c r="N2046" t="str">
        <f t="shared" si="162"/>
        <v/>
      </c>
      <c r="O2046" t="str">
        <f t="shared" si="163"/>
        <v/>
      </c>
      <c r="P2046" t="str">
        <f t="shared" si="164"/>
        <v>8_1983</v>
      </c>
    </row>
    <row r="2047" spans="1:16">
      <c r="A2047" s="35">
        <v>30535</v>
      </c>
      <c r="H2047" s="43"/>
      <c r="I2047" s="43"/>
      <c r="J2047" s="43"/>
      <c r="K2047" s="43"/>
      <c r="L2047">
        <f t="shared" si="160"/>
        <v>8</v>
      </c>
      <c r="M2047">
        <f t="shared" si="161"/>
        <v>1983</v>
      </c>
      <c r="N2047" t="str">
        <f t="shared" si="162"/>
        <v/>
      </c>
      <c r="O2047" t="str">
        <f t="shared" si="163"/>
        <v/>
      </c>
      <c r="P2047" t="str">
        <f t="shared" si="164"/>
        <v>8_1983</v>
      </c>
    </row>
    <row r="2048" spans="1:16">
      <c r="A2048" s="35">
        <v>30536</v>
      </c>
      <c r="H2048" s="43">
        <v>1850</v>
      </c>
      <c r="I2048" s="43">
        <v>1859.25</v>
      </c>
      <c r="J2048" s="43"/>
      <c r="K2048" s="43"/>
      <c r="L2048">
        <f t="shared" si="160"/>
        <v>8</v>
      </c>
      <c r="M2048">
        <f t="shared" si="161"/>
        <v>1983</v>
      </c>
      <c r="N2048">
        <f t="shared" si="162"/>
        <v>1854.625</v>
      </c>
      <c r="O2048" t="str">
        <f t="shared" si="163"/>
        <v/>
      </c>
      <c r="P2048" t="str">
        <f t="shared" si="164"/>
        <v>8_1983</v>
      </c>
    </row>
    <row r="2049" spans="1:16">
      <c r="A2049" s="35">
        <v>30537</v>
      </c>
      <c r="H2049" s="43">
        <v>1854</v>
      </c>
      <c r="I2049" s="43">
        <v>1863.27</v>
      </c>
      <c r="J2049" s="43"/>
      <c r="K2049" s="43"/>
      <c r="L2049">
        <f t="shared" si="160"/>
        <v>8</v>
      </c>
      <c r="M2049">
        <f t="shared" si="161"/>
        <v>1983</v>
      </c>
      <c r="N2049">
        <f t="shared" si="162"/>
        <v>1858.635</v>
      </c>
      <c r="O2049" t="str">
        <f t="shared" si="163"/>
        <v/>
      </c>
      <c r="P2049" t="str">
        <f t="shared" si="164"/>
        <v>8_1983</v>
      </c>
    </row>
    <row r="2050" spans="1:16">
      <c r="A2050" s="35">
        <v>30538</v>
      </c>
      <c r="H2050" s="43">
        <v>1858</v>
      </c>
      <c r="I2050" s="43">
        <v>1867.29</v>
      </c>
      <c r="J2050" s="43"/>
      <c r="K2050" s="43"/>
      <c r="L2050">
        <f t="shared" si="160"/>
        <v>8</v>
      </c>
      <c r="M2050">
        <f t="shared" si="161"/>
        <v>1983</v>
      </c>
      <c r="N2050">
        <f t="shared" si="162"/>
        <v>1862.645</v>
      </c>
      <c r="O2050" t="str">
        <f t="shared" si="163"/>
        <v/>
      </c>
      <c r="P2050" t="str">
        <f t="shared" si="164"/>
        <v>8_1983</v>
      </c>
    </row>
    <row r="2051" spans="1:16">
      <c r="A2051" s="35">
        <v>30539</v>
      </c>
      <c r="H2051" s="44">
        <v>1862</v>
      </c>
      <c r="I2051" s="44">
        <v>1871.31</v>
      </c>
      <c r="J2051" s="43"/>
      <c r="K2051" s="43"/>
      <c r="L2051">
        <f t="shared" si="160"/>
        <v>8</v>
      </c>
      <c r="M2051">
        <f t="shared" si="161"/>
        <v>1983</v>
      </c>
      <c r="N2051">
        <f t="shared" si="162"/>
        <v>1866.655</v>
      </c>
      <c r="O2051" t="str">
        <f t="shared" si="163"/>
        <v/>
      </c>
      <c r="P2051" t="str">
        <f t="shared" si="164"/>
        <v>8_1983</v>
      </c>
    </row>
    <row r="2052" spans="1:16">
      <c r="A2052" s="35">
        <v>30540</v>
      </c>
      <c r="H2052" s="44">
        <v>1866</v>
      </c>
      <c r="I2052" s="44">
        <v>1875.33</v>
      </c>
      <c r="J2052" s="43"/>
      <c r="K2052" s="43"/>
      <c r="L2052">
        <f t="shared" ref="L2052:L2115" si="165">+MONTH(A2052)</f>
        <v>8</v>
      </c>
      <c r="M2052">
        <f t="shared" ref="M2052:M2115" si="166">+YEAR(A2052)</f>
        <v>1983</v>
      </c>
      <c r="N2052">
        <f t="shared" ref="N2052:N2115" si="167">+IF(H2052="","",AVERAGE(H2052:I2052))</f>
        <v>1870.665</v>
      </c>
      <c r="O2052" t="str">
        <f t="shared" ref="O2052:O2115" si="168">+IF(J2052="","",AVERAGE(J2052:K2052))</f>
        <v/>
      </c>
      <c r="P2052" t="str">
        <f t="shared" ref="P2052:P2115" si="169">+L2052&amp;"_"&amp;M2052</f>
        <v>8_1983</v>
      </c>
    </row>
    <row r="2053" spans="1:16">
      <c r="A2053" s="35">
        <v>30541</v>
      </c>
      <c r="H2053" s="43"/>
      <c r="I2053" s="43"/>
      <c r="J2053" s="43"/>
      <c r="K2053" s="43"/>
      <c r="L2053">
        <f t="shared" si="165"/>
        <v>8</v>
      </c>
      <c r="M2053">
        <f t="shared" si="166"/>
        <v>1983</v>
      </c>
      <c r="N2053" t="str">
        <f t="shared" si="167"/>
        <v/>
      </c>
      <c r="O2053" t="str">
        <f t="shared" si="168"/>
        <v/>
      </c>
      <c r="P2053" t="str">
        <f t="shared" si="169"/>
        <v>8_1983</v>
      </c>
    </row>
    <row r="2054" spans="1:16">
      <c r="A2054" s="35">
        <v>30542</v>
      </c>
      <c r="H2054" s="43"/>
      <c r="I2054" s="43"/>
      <c r="J2054" s="43"/>
      <c r="K2054" s="43"/>
      <c r="L2054">
        <f t="shared" si="165"/>
        <v>8</v>
      </c>
      <c r="M2054">
        <f t="shared" si="166"/>
        <v>1983</v>
      </c>
      <c r="N2054" t="str">
        <f t="shared" si="167"/>
        <v/>
      </c>
      <c r="O2054" t="str">
        <f t="shared" si="168"/>
        <v/>
      </c>
      <c r="P2054" t="str">
        <f t="shared" si="169"/>
        <v>8_1983</v>
      </c>
    </row>
    <row r="2055" spans="1:16">
      <c r="A2055" s="35">
        <v>30543</v>
      </c>
      <c r="H2055" s="43">
        <v>1895</v>
      </c>
      <c r="I2055" s="43">
        <v>1904.48</v>
      </c>
      <c r="J2055" s="43"/>
      <c r="K2055" s="43"/>
      <c r="L2055">
        <f t="shared" si="165"/>
        <v>8</v>
      </c>
      <c r="M2055">
        <f t="shared" si="166"/>
        <v>1983</v>
      </c>
      <c r="N2055">
        <f t="shared" si="167"/>
        <v>1899.74</v>
      </c>
      <c r="O2055" t="str">
        <f t="shared" si="168"/>
        <v/>
      </c>
      <c r="P2055" t="str">
        <f t="shared" si="169"/>
        <v>8_1983</v>
      </c>
    </row>
    <row r="2056" spans="1:16">
      <c r="A2056" s="35">
        <v>30544</v>
      </c>
      <c r="H2056" s="43">
        <v>1906</v>
      </c>
      <c r="I2056" s="43">
        <v>1915.53</v>
      </c>
      <c r="J2056" s="43"/>
      <c r="K2056" s="43"/>
      <c r="L2056">
        <f t="shared" si="165"/>
        <v>8</v>
      </c>
      <c r="M2056">
        <f t="shared" si="166"/>
        <v>1983</v>
      </c>
      <c r="N2056">
        <f t="shared" si="167"/>
        <v>1910.7649999999999</v>
      </c>
      <c r="O2056" t="str">
        <f t="shared" si="168"/>
        <v/>
      </c>
      <c r="P2056" t="str">
        <f t="shared" si="169"/>
        <v>8_1983</v>
      </c>
    </row>
    <row r="2057" spans="1:16">
      <c r="A2057" s="35">
        <v>30545</v>
      </c>
      <c r="H2057" s="43">
        <v>1910</v>
      </c>
      <c r="I2057" s="43">
        <v>1919.55</v>
      </c>
      <c r="J2057" s="43"/>
      <c r="K2057" s="43"/>
      <c r="L2057">
        <f t="shared" si="165"/>
        <v>8</v>
      </c>
      <c r="M2057">
        <f t="shared" si="166"/>
        <v>1983</v>
      </c>
      <c r="N2057">
        <f t="shared" si="167"/>
        <v>1914.7750000000001</v>
      </c>
      <c r="O2057" t="str">
        <f t="shared" si="168"/>
        <v/>
      </c>
      <c r="P2057" t="str">
        <f t="shared" si="169"/>
        <v>8_1983</v>
      </c>
    </row>
    <row r="2058" spans="1:16">
      <c r="A2058" s="35">
        <v>30546</v>
      </c>
      <c r="H2058" s="44">
        <v>1914</v>
      </c>
      <c r="I2058" s="44">
        <v>1923.57</v>
      </c>
      <c r="J2058" s="43"/>
      <c r="K2058" s="43"/>
      <c r="L2058">
        <f t="shared" si="165"/>
        <v>8</v>
      </c>
      <c r="M2058">
        <f t="shared" si="166"/>
        <v>1983</v>
      </c>
      <c r="N2058">
        <f t="shared" si="167"/>
        <v>1918.7849999999999</v>
      </c>
      <c r="O2058" t="str">
        <f t="shared" si="168"/>
        <v/>
      </c>
      <c r="P2058" t="str">
        <f t="shared" si="169"/>
        <v>8_1983</v>
      </c>
    </row>
    <row r="2059" spans="1:16">
      <c r="A2059" s="35">
        <v>30547</v>
      </c>
      <c r="H2059" s="44">
        <v>1918</v>
      </c>
      <c r="I2059" s="44">
        <v>1927.59</v>
      </c>
      <c r="J2059" s="43"/>
      <c r="K2059" s="43"/>
      <c r="L2059">
        <f t="shared" si="165"/>
        <v>8</v>
      </c>
      <c r="M2059">
        <f t="shared" si="166"/>
        <v>1983</v>
      </c>
      <c r="N2059">
        <f t="shared" si="167"/>
        <v>1922.7950000000001</v>
      </c>
      <c r="O2059" t="str">
        <f t="shared" si="168"/>
        <v/>
      </c>
      <c r="P2059" t="str">
        <f t="shared" si="169"/>
        <v>8_1983</v>
      </c>
    </row>
    <row r="2060" spans="1:16">
      <c r="A2060" s="35">
        <v>30548</v>
      </c>
      <c r="H2060" s="43"/>
      <c r="I2060" s="43"/>
      <c r="J2060" s="43"/>
      <c r="K2060" s="43"/>
      <c r="L2060">
        <f t="shared" si="165"/>
        <v>8</v>
      </c>
      <c r="M2060">
        <f t="shared" si="166"/>
        <v>1983</v>
      </c>
      <c r="N2060" t="str">
        <f t="shared" si="167"/>
        <v/>
      </c>
      <c r="O2060" t="str">
        <f t="shared" si="168"/>
        <v/>
      </c>
      <c r="P2060" t="str">
        <f t="shared" si="169"/>
        <v>8_1983</v>
      </c>
    </row>
    <row r="2061" spans="1:16">
      <c r="A2061" s="35">
        <v>30549</v>
      </c>
      <c r="H2061" s="43"/>
      <c r="I2061" s="43"/>
      <c r="J2061" s="43"/>
      <c r="K2061" s="43"/>
      <c r="L2061">
        <f t="shared" si="165"/>
        <v>8</v>
      </c>
      <c r="M2061">
        <f t="shared" si="166"/>
        <v>1983</v>
      </c>
      <c r="N2061" t="str">
        <f t="shared" si="167"/>
        <v/>
      </c>
      <c r="O2061" t="str">
        <f t="shared" si="168"/>
        <v/>
      </c>
      <c r="P2061" t="str">
        <f t="shared" si="169"/>
        <v>8_1983</v>
      </c>
    </row>
    <row r="2062" spans="1:16">
      <c r="A2062" s="35">
        <v>30550</v>
      </c>
      <c r="H2062" s="43">
        <v>1933</v>
      </c>
      <c r="I2062" s="43">
        <v>1942.67</v>
      </c>
      <c r="J2062" s="43"/>
      <c r="K2062" s="43"/>
      <c r="L2062">
        <f t="shared" si="165"/>
        <v>8</v>
      </c>
      <c r="M2062">
        <f t="shared" si="166"/>
        <v>1983</v>
      </c>
      <c r="N2062">
        <f t="shared" si="167"/>
        <v>1937.835</v>
      </c>
      <c r="O2062" t="str">
        <f t="shared" si="168"/>
        <v/>
      </c>
      <c r="P2062" t="str">
        <f t="shared" si="169"/>
        <v>8_1983</v>
      </c>
    </row>
    <row r="2063" spans="1:16">
      <c r="A2063" s="35">
        <v>30551</v>
      </c>
      <c r="H2063" s="43">
        <v>1936</v>
      </c>
      <c r="I2063" s="43">
        <v>1945.68</v>
      </c>
      <c r="J2063" s="43"/>
      <c r="K2063" s="43"/>
      <c r="L2063">
        <f t="shared" si="165"/>
        <v>8</v>
      </c>
      <c r="M2063">
        <f t="shared" si="166"/>
        <v>1983</v>
      </c>
      <c r="N2063">
        <f t="shared" si="167"/>
        <v>1940.8400000000001</v>
      </c>
      <c r="O2063" t="str">
        <f t="shared" si="168"/>
        <v/>
      </c>
      <c r="P2063" t="str">
        <f t="shared" si="169"/>
        <v>8_1983</v>
      </c>
    </row>
    <row r="2064" spans="1:16">
      <c r="A2064" s="35">
        <v>30552</v>
      </c>
      <c r="H2064" s="43">
        <v>1939</v>
      </c>
      <c r="I2064" s="43">
        <v>1948.7</v>
      </c>
      <c r="J2064" s="43"/>
      <c r="K2064" s="43"/>
      <c r="L2064">
        <f t="shared" si="165"/>
        <v>8</v>
      </c>
      <c r="M2064">
        <f t="shared" si="166"/>
        <v>1983</v>
      </c>
      <c r="N2064">
        <f t="shared" si="167"/>
        <v>1943.85</v>
      </c>
      <c r="O2064" t="str">
        <f t="shared" si="168"/>
        <v/>
      </c>
      <c r="P2064" t="str">
        <f t="shared" si="169"/>
        <v>8_1983</v>
      </c>
    </row>
    <row r="2065" spans="1:16">
      <c r="A2065" s="35">
        <v>30553</v>
      </c>
      <c r="H2065" s="44">
        <v>1942</v>
      </c>
      <c r="I2065" s="44">
        <v>1951.7</v>
      </c>
      <c r="J2065" s="43"/>
      <c r="K2065" s="43"/>
      <c r="L2065">
        <f t="shared" si="165"/>
        <v>8</v>
      </c>
      <c r="M2065">
        <f t="shared" si="166"/>
        <v>1983</v>
      </c>
      <c r="N2065">
        <f t="shared" si="167"/>
        <v>1946.85</v>
      </c>
      <c r="O2065" t="str">
        <f t="shared" si="168"/>
        <v/>
      </c>
      <c r="P2065" t="str">
        <f t="shared" si="169"/>
        <v>8_1983</v>
      </c>
    </row>
    <row r="2066" spans="1:16">
      <c r="A2066" s="35">
        <v>30554</v>
      </c>
      <c r="H2066" s="44">
        <v>1945</v>
      </c>
      <c r="I2066" s="44">
        <v>1954.73</v>
      </c>
      <c r="J2066" s="43"/>
      <c r="K2066" s="43"/>
      <c r="L2066">
        <f t="shared" si="165"/>
        <v>8</v>
      </c>
      <c r="M2066">
        <f t="shared" si="166"/>
        <v>1983</v>
      </c>
      <c r="N2066">
        <f t="shared" si="167"/>
        <v>1949.865</v>
      </c>
      <c r="O2066" t="str">
        <f t="shared" si="168"/>
        <v/>
      </c>
      <c r="P2066" t="str">
        <f t="shared" si="169"/>
        <v>8_1983</v>
      </c>
    </row>
    <row r="2067" spans="1:16">
      <c r="A2067" s="35">
        <v>30555</v>
      </c>
      <c r="H2067" s="43"/>
      <c r="I2067" s="43"/>
      <c r="J2067" s="43"/>
      <c r="K2067" s="43"/>
      <c r="L2067">
        <f t="shared" si="165"/>
        <v>8</v>
      </c>
      <c r="M2067">
        <f t="shared" si="166"/>
        <v>1983</v>
      </c>
      <c r="N2067" t="str">
        <f t="shared" si="167"/>
        <v/>
      </c>
      <c r="O2067" t="str">
        <f t="shared" si="168"/>
        <v/>
      </c>
      <c r="P2067" t="str">
        <f t="shared" si="169"/>
        <v>8_1983</v>
      </c>
    </row>
    <row r="2068" spans="1:16">
      <c r="A2068" s="35">
        <v>30556</v>
      </c>
      <c r="H2068" s="43"/>
      <c r="I2068" s="43"/>
      <c r="J2068" s="43"/>
      <c r="K2068" s="43"/>
      <c r="L2068">
        <f t="shared" si="165"/>
        <v>8</v>
      </c>
      <c r="M2068">
        <f t="shared" si="166"/>
        <v>1983</v>
      </c>
      <c r="N2068" t="str">
        <f t="shared" si="167"/>
        <v/>
      </c>
      <c r="O2068" t="str">
        <f t="shared" si="168"/>
        <v/>
      </c>
      <c r="P2068" t="str">
        <f t="shared" si="169"/>
        <v>8_1983</v>
      </c>
    </row>
    <row r="2069" spans="1:16">
      <c r="A2069" s="35">
        <v>30557</v>
      </c>
      <c r="H2069" s="43">
        <v>1954</v>
      </c>
      <c r="I2069" s="43">
        <v>1963.77</v>
      </c>
      <c r="J2069" s="43"/>
      <c r="K2069" s="43"/>
      <c r="L2069">
        <f t="shared" si="165"/>
        <v>8</v>
      </c>
      <c r="M2069">
        <f t="shared" si="166"/>
        <v>1983</v>
      </c>
      <c r="N2069">
        <f t="shared" si="167"/>
        <v>1958.885</v>
      </c>
      <c r="O2069" t="str">
        <f t="shared" si="168"/>
        <v/>
      </c>
      <c r="P2069" t="str">
        <f t="shared" si="169"/>
        <v>8_1983</v>
      </c>
    </row>
    <row r="2070" spans="1:16">
      <c r="A2070" s="35">
        <v>30558</v>
      </c>
      <c r="H2070" s="37"/>
      <c r="I2070" s="37"/>
      <c r="J2070" s="37"/>
      <c r="K2070" s="37"/>
      <c r="L2070">
        <f t="shared" si="165"/>
        <v>8</v>
      </c>
      <c r="M2070">
        <f t="shared" si="166"/>
        <v>1983</v>
      </c>
      <c r="N2070" t="str">
        <f t="shared" si="167"/>
        <v/>
      </c>
      <c r="O2070" t="str">
        <f t="shared" si="168"/>
        <v/>
      </c>
      <c r="P2070" t="str">
        <f t="shared" si="169"/>
        <v>8_1983</v>
      </c>
    </row>
    <row r="2071" spans="1:16">
      <c r="A2071" s="35">
        <v>30559</v>
      </c>
      <c r="H2071" s="44">
        <v>1960</v>
      </c>
      <c r="I2071" s="44">
        <v>1969.8</v>
      </c>
      <c r="J2071" s="43"/>
      <c r="K2071" s="43"/>
      <c r="L2071">
        <f t="shared" si="165"/>
        <v>8</v>
      </c>
      <c r="M2071">
        <f t="shared" si="166"/>
        <v>1983</v>
      </c>
      <c r="N2071">
        <f t="shared" si="167"/>
        <v>1964.9</v>
      </c>
      <c r="O2071" t="str">
        <f t="shared" si="168"/>
        <v/>
      </c>
      <c r="P2071" t="str">
        <f t="shared" si="169"/>
        <v>8_1983</v>
      </c>
    </row>
    <row r="2072" spans="1:16">
      <c r="A2072" s="35">
        <v>30560</v>
      </c>
      <c r="H2072" s="44">
        <v>1963</v>
      </c>
      <c r="I2072" s="44">
        <v>1972.82</v>
      </c>
      <c r="J2072" s="43"/>
      <c r="K2072" s="43"/>
      <c r="L2072">
        <f t="shared" si="165"/>
        <v>9</v>
      </c>
      <c r="M2072">
        <f t="shared" si="166"/>
        <v>1983</v>
      </c>
      <c r="N2072">
        <f t="shared" si="167"/>
        <v>1967.9099999999999</v>
      </c>
      <c r="O2072" t="str">
        <f t="shared" si="168"/>
        <v/>
      </c>
      <c r="P2072" t="str">
        <f t="shared" si="169"/>
        <v>9_1983</v>
      </c>
    </row>
    <row r="2073" spans="1:16">
      <c r="A2073" s="35">
        <v>30561</v>
      </c>
      <c r="H2073" s="44">
        <v>1966</v>
      </c>
      <c r="I2073" s="44">
        <v>1975.83</v>
      </c>
      <c r="J2073" s="43"/>
      <c r="K2073" s="43"/>
      <c r="L2073">
        <f t="shared" si="165"/>
        <v>9</v>
      </c>
      <c r="M2073">
        <f t="shared" si="166"/>
        <v>1983</v>
      </c>
      <c r="N2073">
        <f t="shared" si="167"/>
        <v>1970.915</v>
      </c>
      <c r="O2073" t="str">
        <f t="shared" si="168"/>
        <v/>
      </c>
      <c r="P2073" t="str">
        <f t="shared" si="169"/>
        <v>9_1983</v>
      </c>
    </row>
    <row r="2074" spans="1:16">
      <c r="A2074" s="35">
        <v>30562</v>
      </c>
      <c r="H2074" s="43"/>
      <c r="I2074" s="43"/>
      <c r="J2074" s="43"/>
      <c r="K2074" s="43"/>
      <c r="L2074">
        <f t="shared" si="165"/>
        <v>9</v>
      </c>
      <c r="M2074">
        <f t="shared" si="166"/>
        <v>1983</v>
      </c>
      <c r="N2074" t="str">
        <f t="shared" si="167"/>
        <v/>
      </c>
      <c r="O2074" t="str">
        <f t="shared" si="168"/>
        <v/>
      </c>
      <c r="P2074" t="str">
        <f t="shared" si="169"/>
        <v>9_1983</v>
      </c>
    </row>
    <row r="2075" spans="1:16">
      <c r="A2075" s="35">
        <v>30563</v>
      </c>
      <c r="H2075" s="43"/>
      <c r="I2075" s="43"/>
      <c r="J2075" s="43"/>
      <c r="K2075" s="43"/>
      <c r="L2075">
        <f t="shared" si="165"/>
        <v>9</v>
      </c>
      <c r="M2075">
        <f t="shared" si="166"/>
        <v>1983</v>
      </c>
      <c r="N2075" t="str">
        <f t="shared" si="167"/>
        <v/>
      </c>
      <c r="O2075" t="str">
        <f t="shared" si="168"/>
        <v/>
      </c>
      <c r="P2075" t="str">
        <f t="shared" si="169"/>
        <v>9_1983</v>
      </c>
    </row>
    <row r="2076" spans="1:16">
      <c r="A2076" s="35">
        <v>30564</v>
      </c>
      <c r="H2076" s="43">
        <v>1973.5</v>
      </c>
      <c r="I2076" s="43">
        <v>1983.37</v>
      </c>
      <c r="J2076" s="43"/>
      <c r="K2076" s="43"/>
      <c r="L2076">
        <f t="shared" si="165"/>
        <v>9</v>
      </c>
      <c r="M2076">
        <f t="shared" si="166"/>
        <v>1983</v>
      </c>
      <c r="N2076">
        <f t="shared" si="167"/>
        <v>1978.4349999999999</v>
      </c>
      <c r="O2076" t="str">
        <f t="shared" si="168"/>
        <v/>
      </c>
      <c r="P2076" t="str">
        <f t="shared" si="169"/>
        <v>9_1983</v>
      </c>
    </row>
    <row r="2077" spans="1:16">
      <c r="A2077" s="35">
        <v>30565</v>
      </c>
      <c r="H2077" s="43">
        <v>1976</v>
      </c>
      <c r="I2077" s="43">
        <v>1985.88</v>
      </c>
      <c r="J2077" s="43"/>
      <c r="K2077" s="43"/>
      <c r="L2077">
        <f t="shared" si="165"/>
        <v>9</v>
      </c>
      <c r="M2077">
        <f t="shared" si="166"/>
        <v>1983</v>
      </c>
      <c r="N2077">
        <f t="shared" si="167"/>
        <v>1980.94</v>
      </c>
      <c r="O2077" t="str">
        <f t="shared" si="168"/>
        <v/>
      </c>
      <c r="P2077" t="str">
        <f t="shared" si="169"/>
        <v>9_1983</v>
      </c>
    </row>
    <row r="2078" spans="1:16">
      <c r="A2078" s="35">
        <v>30566</v>
      </c>
      <c r="H2078" s="43">
        <v>1978.5</v>
      </c>
      <c r="I2078" s="43">
        <v>1988.39</v>
      </c>
      <c r="J2078" s="43"/>
      <c r="K2078" s="43"/>
      <c r="L2078">
        <f t="shared" si="165"/>
        <v>9</v>
      </c>
      <c r="M2078">
        <f t="shared" si="166"/>
        <v>1983</v>
      </c>
      <c r="N2078">
        <f t="shared" si="167"/>
        <v>1983.4450000000002</v>
      </c>
      <c r="O2078" t="str">
        <f t="shared" si="168"/>
        <v/>
      </c>
      <c r="P2078" t="str">
        <f t="shared" si="169"/>
        <v>9_1983</v>
      </c>
    </row>
    <row r="2079" spans="1:16">
      <c r="A2079" s="35">
        <v>30567</v>
      </c>
      <c r="H2079" s="44">
        <v>1981</v>
      </c>
      <c r="I2079" s="44">
        <v>1990.91</v>
      </c>
      <c r="J2079" s="43"/>
      <c r="K2079" s="43"/>
      <c r="L2079">
        <f t="shared" si="165"/>
        <v>9</v>
      </c>
      <c r="M2079">
        <f t="shared" si="166"/>
        <v>1983</v>
      </c>
      <c r="N2079">
        <f t="shared" si="167"/>
        <v>1985.9549999999999</v>
      </c>
      <c r="O2079" t="str">
        <f t="shared" si="168"/>
        <v/>
      </c>
      <c r="P2079" t="str">
        <f t="shared" si="169"/>
        <v>9_1983</v>
      </c>
    </row>
    <row r="2080" spans="1:16">
      <c r="A2080" s="35">
        <v>30568</v>
      </c>
      <c r="H2080" s="44">
        <v>1983.5</v>
      </c>
      <c r="I2080" s="44">
        <v>1993.42</v>
      </c>
      <c r="J2080" s="43"/>
      <c r="K2080" s="43"/>
      <c r="L2080">
        <f t="shared" si="165"/>
        <v>9</v>
      </c>
      <c r="M2080">
        <f t="shared" si="166"/>
        <v>1983</v>
      </c>
      <c r="N2080">
        <f t="shared" si="167"/>
        <v>1988.46</v>
      </c>
      <c r="O2080" t="str">
        <f t="shared" si="168"/>
        <v/>
      </c>
      <c r="P2080" t="str">
        <f t="shared" si="169"/>
        <v>9_1983</v>
      </c>
    </row>
    <row r="2081" spans="1:16">
      <c r="A2081" s="35">
        <v>30569</v>
      </c>
      <c r="H2081" s="37"/>
      <c r="I2081" s="37"/>
      <c r="J2081" s="37"/>
      <c r="K2081" s="37"/>
      <c r="L2081">
        <f t="shared" si="165"/>
        <v>9</v>
      </c>
      <c r="M2081">
        <f t="shared" si="166"/>
        <v>1983</v>
      </c>
      <c r="N2081" t="str">
        <f t="shared" si="167"/>
        <v/>
      </c>
      <c r="O2081" t="str">
        <f t="shared" si="168"/>
        <v/>
      </c>
      <c r="P2081" t="str">
        <f t="shared" si="169"/>
        <v>9_1983</v>
      </c>
    </row>
    <row r="2082" spans="1:16">
      <c r="A2082" s="35">
        <v>30570</v>
      </c>
      <c r="H2082" s="43"/>
      <c r="I2082" s="43"/>
      <c r="J2082" s="43"/>
      <c r="K2082" s="43"/>
      <c r="L2082">
        <f t="shared" si="165"/>
        <v>9</v>
      </c>
      <c r="M2082">
        <f t="shared" si="166"/>
        <v>1983</v>
      </c>
      <c r="N2082" t="str">
        <f t="shared" si="167"/>
        <v/>
      </c>
      <c r="O2082" t="str">
        <f t="shared" si="168"/>
        <v/>
      </c>
      <c r="P2082" t="str">
        <f t="shared" si="169"/>
        <v>9_1983</v>
      </c>
    </row>
    <row r="2083" spans="1:16">
      <c r="A2083" s="35">
        <v>30571</v>
      </c>
      <c r="H2083" s="43">
        <v>1991</v>
      </c>
      <c r="I2083" s="43">
        <v>2000.96</v>
      </c>
      <c r="J2083" s="43"/>
      <c r="K2083" s="43"/>
      <c r="L2083">
        <f t="shared" si="165"/>
        <v>9</v>
      </c>
      <c r="M2083">
        <f t="shared" si="166"/>
        <v>1983</v>
      </c>
      <c r="N2083">
        <f t="shared" si="167"/>
        <v>1995.98</v>
      </c>
      <c r="O2083" t="str">
        <f t="shared" si="168"/>
        <v/>
      </c>
      <c r="P2083" t="str">
        <f t="shared" si="169"/>
        <v>9_1983</v>
      </c>
    </row>
    <row r="2084" spans="1:16">
      <c r="A2084" s="35">
        <v>30572</v>
      </c>
      <c r="H2084" s="43">
        <v>1993.5</v>
      </c>
      <c r="I2084" s="43">
        <v>2003.47</v>
      </c>
      <c r="J2084" s="43"/>
      <c r="K2084" s="43"/>
      <c r="L2084">
        <f t="shared" si="165"/>
        <v>9</v>
      </c>
      <c r="M2084">
        <f t="shared" si="166"/>
        <v>1983</v>
      </c>
      <c r="N2084">
        <f t="shared" si="167"/>
        <v>1998.4850000000001</v>
      </c>
      <c r="O2084" t="str">
        <f t="shared" si="168"/>
        <v/>
      </c>
      <c r="P2084" t="str">
        <f t="shared" si="169"/>
        <v>9_1983</v>
      </c>
    </row>
    <row r="2085" spans="1:16">
      <c r="A2085" s="35">
        <v>30573</v>
      </c>
      <c r="H2085" s="43">
        <v>1996</v>
      </c>
      <c r="I2085" s="43">
        <v>2005.98</v>
      </c>
      <c r="J2085" s="43"/>
      <c r="K2085" s="43"/>
      <c r="L2085">
        <f t="shared" si="165"/>
        <v>9</v>
      </c>
      <c r="M2085">
        <f t="shared" si="166"/>
        <v>1983</v>
      </c>
      <c r="N2085">
        <f t="shared" si="167"/>
        <v>2000.99</v>
      </c>
      <c r="O2085" t="str">
        <f t="shared" si="168"/>
        <v/>
      </c>
      <c r="P2085" t="str">
        <f t="shared" si="169"/>
        <v>9_1983</v>
      </c>
    </row>
    <row r="2086" spans="1:16">
      <c r="A2086" s="35">
        <v>30574</v>
      </c>
      <c r="H2086" s="44">
        <v>1998.5</v>
      </c>
      <c r="I2086" s="44">
        <v>2008.49</v>
      </c>
      <c r="J2086" s="43"/>
      <c r="K2086" s="43"/>
      <c r="L2086">
        <f t="shared" si="165"/>
        <v>9</v>
      </c>
      <c r="M2086">
        <f t="shared" si="166"/>
        <v>1983</v>
      </c>
      <c r="N2086">
        <f t="shared" si="167"/>
        <v>2003.4949999999999</v>
      </c>
      <c r="O2086" t="str">
        <f t="shared" si="168"/>
        <v/>
      </c>
      <c r="P2086" t="str">
        <f t="shared" si="169"/>
        <v>9_1983</v>
      </c>
    </row>
    <row r="2087" spans="1:16">
      <c r="A2087" s="35">
        <v>30575</v>
      </c>
      <c r="H2087" s="44">
        <v>2001</v>
      </c>
      <c r="I2087" s="44">
        <v>2011</v>
      </c>
      <c r="J2087" s="43"/>
      <c r="K2087" s="43"/>
      <c r="L2087">
        <f t="shared" si="165"/>
        <v>9</v>
      </c>
      <c r="M2087">
        <f t="shared" si="166"/>
        <v>1983</v>
      </c>
      <c r="N2087">
        <f t="shared" si="167"/>
        <v>2006</v>
      </c>
      <c r="O2087" t="str">
        <f t="shared" si="168"/>
        <v/>
      </c>
      <c r="P2087" t="str">
        <f t="shared" si="169"/>
        <v>9_1983</v>
      </c>
    </row>
    <row r="2088" spans="1:16">
      <c r="A2088" s="35">
        <v>30576</v>
      </c>
      <c r="H2088" s="43"/>
      <c r="I2088" s="43"/>
      <c r="J2088" s="43"/>
      <c r="K2088" s="43"/>
      <c r="L2088">
        <f t="shared" si="165"/>
        <v>9</v>
      </c>
      <c r="M2088">
        <f t="shared" si="166"/>
        <v>1983</v>
      </c>
      <c r="N2088" t="str">
        <f t="shared" si="167"/>
        <v/>
      </c>
      <c r="O2088" t="str">
        <f t="shared" si="168"/>
        <v/>
      </c>
      <c r="P2088" t="str">
        <f t="shared" si="169"/>
        <v>9_1983</v>
      </c>
    </row>
    <row r="2089" spans="1:16">
      <c r="A2089" s="35">
        <v>30577</v>
      </c>
      <c r="H2089" s="43"/>
      <c r="I2089" s="43"/>
      <c r="J2089" s="43"/>
      <c r="K2089" s="43"/>
      <c r="L2089">
        <f t="shared" si="165"/>
        <v>9</v>
      </c>
      <c r="M2089">
        <f t="shared" si="166"/>
        <v>1983</v>
      </c>
      <c r="N2089" t="str">
        <f t="shared" si="167"/>
        <v/>
      </c>
      <c r="O2089" t="str">
        <f t="shared" si="168"/>
        <v/>
      </c>
      <c r="P2089" t="str">
        <f t="shared" si="169"/>
        <v>9_1983</v>
      </c>
    </row>
    <row r="2090" spans="1:16">
      <c r="A2090" s="35">
        <v>30578</v>
      </c>
      <c r="H2090" s="43">
        <v>2008.5</v>
      </c>
      <c r="I2090" s="43">
        <v>2018.54</v>
      </c>
      <c r="J2090" s="43"/>
      <c r="K2090" s="43"/>
      <c r="L2090">
        <f t="shared" si="165"/>
        <v>9</v>
      </c>
      <c r="M2090">
        <f t="shared" si="166"/>
        <v>1983</v>
      </c>
      <c r="N2090">
        <f t="shared" si="167"/>
        <v>2013.52</v>
      </c>
      <c r="O2090" t="str">
        <f t="shared" si="168"/>
        <v/>
      </c>
      <c r="P2090" t="str">
        <f t="shared" si="169"/>
        <v>9_1983</v>
      </c>
    </row>
    <row r="2091" spans="1:16">
      <c r="A2091" s="35">
        <v>30579</v>
      </c>
      <c r="H2091" s="43">
        <v>2011</v>
      </c>
      <c r="I2091" s="43">
        <v>2021.06</v>
      </c>
      <c r="J2091" s="43"/>
      <c r="K2091" s="43"/>
      <c r="L2091">
        <f t="shared" si="165"/>
        <v>9</v>
      </c>
      <c r="M2091">
        <f t="shared" si="166"/>
        <v>1983</v>
      </c>
      <c r="N2091">
        <f t="shared" si="167"/>
        <v>2016.03</v>
      </c>
      <c r="O2091" t="str">
        <f t="shared" si="168"/>
        <v/>
      </c>
      <c r="P2091" t="str">
        <f t="shared" si="169"/>
        <v>9_1983</v>
      </c>
    </row>
    <row r="2092" spans="1:16">
      <c r="A2092" s="35">
        <v>30580</v>
      </c>
      <c r="H2092" s="43">
        <v>2013.5</v>
      </c>
      <c r="I2092" s="43">
        <v>2023.57</v>
      </c>
      <c r="J2092" s="43"/>
      <c r="K2092" s="43"/>
      <c r="L2092">
        <f t="shared" si="165"/>
        <v>9</v>
      </c>
      <c r="M2092">
        <f t="shared" si="166"/>
        <v>1983</v>
      </c>
      <c r="N2092">
        <f t="shared" si="167"/>
        <v>2018.5349999999999</v>
      </c>
      <c r="O2092" t="str">
        <f t="shared" si="168"/>
        <v/>
      </c>
      <c r="P2092" t="str">
        <f t="shared" si="169"/>
        <v>9_1983</v>
      </c>
    </row>
    <row r="2093" spans="1:16">
      <c r="A2093" s="35">
        <v>30581</v>
      </c>
      <c r="H2093" s="44">
        <v>2016</v>
      </c>
      <c r="I2093" s="44">
        <v>2026.08</v>
      </c>
      <c r="J2093" s="43"/>
      <c r="K2093" s="43"/>
      <c r="L2093">
        <f t="shared" si="165"/>
        <v>9</v>
      </c>
      <c r="M2093">
        <f t="shared" si="166"/>
        <v>1983</v>
      </c>
      <c r="N2093">
        <f t="shared" si="167"/>
        <v>2021.04</v>
      </c>
      <c r="O2093" t="str">
        <f t="shared" si="168"/>
        <v/>
      </c>
      <c r="P2093" t="str">
        <f t="shared" si="169"/>
        <v>9_1983</v>
      </c>
    </row>
    <row r="2094" spans="1:16">
      <c r="A2094" s="35">
        <v>30582</v>
      </c>
      <c r="H2094" s="44">
        <v>2018.5</v>
      </c>
      <c r="I2094" s="44">
        <v>2028.59</v>
      </c>
      <c r="J2094" s="43"/>
      <c r="K2094" s="43"/>
      <c r="L2094">
        <f t="shared" si="165"/>
        <v>9</v>
      </c>
      <c r="M2094">
        <f t="shared" si="166"/>
        <v>1983</v>
      </c>
      <c r="N2094">
        <f t="shared" si="167"/>
        <v>2023.5450000000001</v>
      </c>
      <c r="O2094" t="str">
        <f t="shared" si="168"/>
        <v/>
      </c>
      <c r="P2094" t="str">
        <f t="shared" si="169"/>
        <v>9_1983</v>
      </c>
    </row>
    <row r="2095" spans="1:16">
      <c r="A2095" s="35">
        <v>30583</v>
      </c>
      <c r="H2095" s="43"/>
      <c r="I2095" s="43"/>
      <c r="J2095" s="43"/>
      <c r="K2095" s="43"/>
      <c r="L2095">
        <f t="shared" si="165"/>
        <v>9</v>
      </c>
      <c r="M2095">
        <f t="shared" si="166"/>
        <v>1983</v>
      </c>
      <c r="N2095" t="str">
        <f t="shared" si="167"/>
        <v/>
      </c>
      <c r="O2095" t="str">
        <f t="shared" si="168"/>
        <v/>
      </c>
      <c r="P2095" t="str">
        <f t="shared" si="169"/>
        <v>9_1983</v>
      </c>
    </row>
    <row r="2096" spans="1:16">
      <c r="A2096" s="35">
        <v>30584</v>
      </c>
      <c r="H2096" s="43"/>
      <c r="I2096" s="43"/>
      <c r="J2096" s="43"/>
      <c r="K2096" s="43"/>
      <c r="L2096">
        <f t="shared" si="165"/>
        <v>9</v>
      </c>
      <c r="M2096">
        <f t="shared" si="166"/>
        <v>1983</v>
      </c>
      <c r="N2096" t="str">
        <f t="shared" si="167"/>
        <v/>
      </c>
      <c r="O2096" t="str">
        <f t="shared" si="168"/>
        <v/>
      </c>
      <c r="P2096" t="str">
        <f t="shared" si="169"/>
        <v>9_1983</v>
      </c>
    </row>
    <row r="2097" spans="1:16">
      <c r="A2097" s="35">
        <v>30585</v>
      </c>
      <c r="H2097" s="43">
        <v>2026</v>
      </c>
      <c r="I2097" s="43">
        <v>2036.13</v>
      </c>
      <c r="J2097" s="43"/>
      <c r="K2097" s="43"/>
      <c r="L2097">
        <f t="shared" si="165"/>
        <v>9</v>
      </c>
      <c r="M2097">
        <f t="shared" si="166"/>
        <v>1983</v>
      </c>
      <c r="N2097">
        <f t="shared" si="167"/>
        <v>2031.0650000000001</v>
      </c>
      <c r="O2097" t="str">
        <f t="shared" si="168"/>
        <v/>
      </c>
      <c r="P2097" t="str">
        <f t="shared" si="169"/>
        <v>9_1983</v>
      </c>
    </row>
    <row r="2098" spans="1:16">
      <c r="A2098" s="35">
        <v>30586</v>
      </c>
      <c r="H2098" s="43">
        <v>2028.5</v>
      </c>
      <c r="I2098" s="43">
        <v>2038.64</v>
      </c>
      <c r="J2098" s="43"/>
      <c r="K2098" s="43"/>
      <c r="L2098">
        <f t="shared" si="165"/>
        <v>9</v>
      </c>
      <c r="M2098">
        <f t="shared" si="166"/>
        <v>1983</v>
      </c>
      <c r="N2098">
        <f t="shared" si="167"/>
        <v>2033.5700000000002</v>
      </c>
      <c r="O2098" t="str">
        <f t="shared" si="168"/>
        <v/>
      </c>
      <c r="P2098" t="str">
        <f t="shared" si="169"/>
        <v>9_1983</v>
      </c>
    </row>
    <row r="2099" spans="1:16">
      <c r="A2099" s="35">
        <v>30587</v>
      </c>
      <c r="H2099" s="43">
        <v>2031</v>
      </c>
      <c r="I2099" s="43">
        <v>2041.16</v>
      </c>
      <c r="J2099" s="43"/>
      <c r="K2099" s="43"/>
      <c r="L2099">
        <f t="shared" si="165"/>
        <v>9</v>
      </c>
      <c r="M2099">
        <f t="shared" si="166"/>
        <v>1983</v>
      </c>
      <c r="N2099">
        <f t="shared" si="167"/>
        <v>2036.08</v>
      </c>
      <c r="O2099" t="str">
        <f t="shared" si="168"/>
        <v/>
      </c>
      <c r="P2099" t="str">
        <f t="shared" si="169"/>
        <v>9_1983</v>
      </c>
    </row>
    <row r="2100" spans="1:16">
      <c r="A2100" s="35">
        <v>30588</v>
      </c>
      <c r="H2100" s="44">
        <v>2033.5</v>
      </c>
      <c r="I2100" s="44">
        <v>2043.67</v>
      </c>
      <c r="J2100" s="43"/>
      <c r="K2100" s="43"/>
      <c r="L2100">
        <f t="shared" si="165"/>
        <v>9</v>
      </c>
      <c r="M2100">
        <f t="shared" si="166"/>
        <v>1983</v>
      </c>
      <c r="N2100">
        <f t="shared" si="167"/>
        <v>2038.585</v>
      </c>
      <c r="O2100" t="str">
        <f t="shared" si="168"/>
        <v/>
      </c>
      <c r="P2100" t="str">
        <f t="shared" si="169"/>
        <v>9_1983</v>
      </c>
    </row>
    <row r="2101" spans="1:16">
      <c r="A2101" s="35">
        <v>30589</v>
      </c>
      <c r="H2101" s="44">
        <v>2036</v>
      </c>
      <c r="I2101" s="44">
        <v>2046.18</v>
      </c>
      <c r="J2101" s="43"/>
      <c r="K2101" s="43"/>
      <c r="L2101">
        <f t="shared" si="165"/>
        <v>9</v>
      </c>
      <c r="M2101">
        <f t="shared" si="166"/>
        <v>1983</v>
      </c>
      <c r="N2101">
        <f t="shared" si="167"/>
        <v>2041.0900000000001</v>
      </c>
      <c r="O2101" t="str">
        <f t="shared" si="168"/>
        <v/>
      </c>
      <c r="P2101" t="str">
        <f t="shared" si="169"/>
        <v>9_1983</v>
      </c>
    </row>
    <row r="2102" spans="1:16">
      <c r="A2102" s="35">
        <v>30590</v>
      </c>
      <c r="H2102" s="43"/>
      <c r="I2102" s="43"/>
      <c r="J2102" s="43"/>
      <c r="K2102" s="43"/>
      <c r="L2102">
        <f t="shared" si="165"/>
        <v>10</v>
      </c>
      <c r="M2102">
        <f t="shared" si="166"/>
        <v>1983</v>
      </c>
      <c r="N2102" t="str">
        <f t="shared" si="167"/>
        <v/>
      </c>
      <c r="O2102" t="str">
        <f t="shared" si="168"/>
        <v/>
      </c>
      <c r="P2102" t="str">
        <f t="shared" si="169"/>
        <v>10_1983</v>
      </c>
    </row>
    <row r="2103" spans="1:16">
      <c r="A2103" s="35">
        <v>30591</v>
      </c>
      <c r="H2103" s="43"/>
      <c r="I2103" s="43"/>
      <c r="J2103" s="43"/>
      <c r="K2103" s="43"/>
      <c r="L2103">
        <f t="shared" si="165"/>
        <v>10</v>
      </c>
      <c r="M2103">
        <f t="shared" si="166"/>
        <v>1983</v>
      </c>
      <c r="N2103" t="str">
        <f t="shared" si="167"/>
        <v/>
      </c>
      <c r="O2103" t="str">
        <f t="shared" si="168"/>
        <v/>
      </c>
      <c r="P2103" t="str">
        <f t="shared" si="169"/>
        <v>10_1983</v>
      </c>
    </row>
    <row r="2104" spans="1:16">
      <c r="A2104" s="35">
        <v>30592</v>
      </c>
      <c r="H2104" s="43">
        <v>2043.5</v>
      </c>
      <c r="I2104" s="43">
        <v>2053.7199999999998</v>
      </c>
      <c r="J2104" s="43"/>
      <c r="K2104" s="43"/>
      <c r="L2104">
        <f t="shared" si="165"/>
        <v>10</v>
      </c>
      <c r="M2104">
        <f t="shared" si="166"/>
        <v>1983</v>
      </c>
      <c r="N2104">
        <f t="shared" si="167"/>
        <v>2048.6099999999997</v>
      </c>
      <c r="O2104" t="str">
        <f t="shared" si="168"/>
        <v/>
      </c>
      <c r="P2104" t="str">
        <f t="shared" si="169"/>
        <v>10_1983</v>
      </c>
    </row>
    <row r="2105" spans="1:16">
      <c r="A2105" s="35">
        <v>30593</v>
      </c>
      <c r="H2105" s="43">
        <v>2046</v>
      </c>
      <c r="I2105" s="43">
        <v>2056.23</v>
      </c>
      <c r="J2105" s="43"/>
      <c r="K2105" s="43"/>
      <c r="L2105">
        <f t="shared" si="165"/>
        <v>10</v>
      </c>
      <c r="M2105">
        <f t="shared" si="166"/>
        <v>1983</v>
      </c>
      <c r="N2105">
        <f t="shared" si="167"/>
        <v>2051.1149999999998</v>
      </c>
      <c r="O2105" t="str">
        <f t="shared" si="168"/>
        <v/>
      </c>
      <c r="P2105" t="str">
        <f t="shared" si="169"/>
        <v>10_1983</v>
      </c>
    </row>
    <row r="2106" spans="1:16">
      <c r="A2106" s="35">
        <v>30594</v>
      </c>
      <c r="H2106" s="43">
        <v>2048.5</v>
      </c>
      <c r="I2106" s="43">
        <v>2058.7399999999998</v>
      </c>
      <c r="J2106" s="43"/>
      <c r="K2106" s="43"/>
      <c r="L2106">
        <f t="shared" si="165"/>
        <v>10</v>
      </c>
      <c r="M2106">
        <f t="shared" si="166"/>
        <v>1983</v>
      </c>
      <c r="N2106">
        <f t="shared" si="167"/>
        <v>2053.62</v>
      </c>
      <c r="O2106" t="str">
        <f t="shared" si="168"/>
        <v/>
      </c>
      <c r="P2106" t="str">
        <f t="shared" si="169"/>
        <v>10_1983</v>
      </c>
    </row>
    <row r="2107" spans="1:16">
      <c r="A2107" s="35">
        <v>30595</v>
      </c>
      <c r="H2107" s="44">
        <v>2051</v>
      </c>
      <c r="I2107" s="44">
        <v>2061.2600000000002</v>
      </c>
      <c r="J2107" s="43"/>
      <c r="K2107" s="43"/>
      <c r="L2107">
        <f t="shared" si="165"/>
        <v>10</v>
      </c>
      <c r="M2107">
        <f t="shared" si="166"/>
        <v>1983</v>
      </c>
      <c r="N2107">
        <f t="shared" si="167"/>
        <v>2056.13</v>
      </c>
      <c r="O2107" t="str">
        <f t="shared" si="168"/>
        <v/>
      </c>
      <c r="P2107" t="str">
        <f t="shared" si="169"/>
        <v>10_1983</v>
      </c>
    </row>
    <row r="2108" spans="1:16">
      <c r="A2108" s="35">
        <v>30596</v>
      </c>
      <c r="H2108" s="44">
        <v>2053.5</v>
      </c>
      <c r="I2108" s="44">
        <v>2063.77</v>
      </c>
      <c r="J2108" s="43"/>
      <c r="K2108" s="43"/>
      <c r="L2108">
        <f t="shared" si="165"/>
        <v>10</v>
      </c>
      <c r="M2108">
        <f t="shared" si="166"/>
        <v>1983</v>
      </c>
      <c r="N2108">
        <f t="shared" si="167"/>
        <v>2058.6350000000002</v>
      </c>
      <c r="O2108" t="str">
        <f t="shared" si="168"/>
        <v/>
      </c>
      <c r="P2108" t="str">
        <f t="shared" si="169"/>
        <v>10_1983</v>
      </c>
    </row>
    <row r="2109" spans="1:16">
      <c r="A2109" s="35">
        <v>30597</v>
      </c>
      <c r="H2109" s="44"/>
      <c r="I2109" s="44"/>
      <c r="J2109" s="43"/>
      <c r="K2109" s="43"/>
      <c r="L2109">
        <f t="shared" si="165"/>
        <v>10</v>
      </c>
      <c r="M2109">
        <f t="shared" si="166"/>
        <v>1983</v>
      </c>
      <c r="N2109" t="str">
        <f t="shared" si="167"/>
        <v/>
      </c>
      <c r="O2109" t="str">
        <f t="shared" si="168"/>
        <v/>
      </c>
      <c r="P2109" t="str">
        <f t="shared" si="169"/>
        <v>10_1983</v>
      </c>
    </row>
    <row r="2110" spans="1:16">
      <c r="A2110" s="35">
        <v>30598</v>
      </c>
      <c r="H2110" s="43"/>
      <c r="I2110" s="43"/>
      <c r="J2110" s="43"/>
      <c r="K2110" s="43"/>
      <c r="L2110">
        <f t="shared" si="165"/>
        <v>10</v>
      </c>
      <c r="M2110">
        <f t="shared" si="166"/>
        <v>1983</v>
      </c>
      <c r="N2110" t="str">
        <f t="shared" si="167"/>
        <v/>
      </c>
      <c r="O2110" t="str">
        <f t="shared" si="168"/>
        <v/>
      </c>
      <c r="P2110" t="str">
        <f t="shared" si="169"/>
        <v>10_1983</v>
      </c>
    </row>
    <row r="2111" spans="1:16">
      <c r="A2111" s="35">
        <v>30599</v>
      </c>
      <c r="H2111" s="43">
        <v>2061</v>
      </c>
      <c r="I2111" s="43">
        <v>2071.31</v>
      </c>
      <c r="J2111" s="43"/>
      <c r="K2111" s="43"/>
      <c r="L2111">
        <f t="shared" si="165"/>
        <v>10</v>
      </c>
      <c r="M2111">
        <f t="shared" si="166"/>
        <v>1983</v>
      </c>
      <c r="N2111">
        <f t="shared" si="167"/>
        <v>2066.1549999999997</v>
      </c>
      <c r="O2111" t="str">
        <f t="shared" si="168"/>
        <v/>
      </c>
      <c r="P2111" t="str">
        <f t="shared" si="169"/>
        <v>10_1983</v>
      </c>
    </row>
    <row r="2112" spans="1:16">
      <c r="A2112" s="35">
        <v>30600</v>
      </c>
      <c r="H2112" s="43">
        <v>2063.5</v>
      </c>
      <c r="I2112" s="43">
        <v>2073.8200000000002</v>
      </c>
      <c r="J2112" s="43"/>
      <c r="K2112" s="43"/>
      <c r="L2112">
        <f t="shared" si="165"/>
        <v>10</v>
      </c>
      <c r="M2112">
        <f t="shared" si="166"/>
        <v>1983</v>
      </c>
      <c r="N2112">
        <f t="shared" si="167"/>
        <v>2068.66</v>
      </c>
      <c r="O2112" t="str">
        <f t="shared" si="168"/>
        <v/>
      </c>
      <c r="P2112" t="str">
        <f t="shared" si="169"/>
        <v>10_1983</v>
      </c>
    </row>
    <row r="2113" spans="1:16">
      <c r="A2113" s="35">
        <v>30601</v>
      </c>
      <c r="H2113" s="43">
        <v>2066</v>
      </c>
      <c r="I2113" s="43">
        <v>2076.33</v>
      </c>
      <c r="J2113" s="43"/>
      <c r="K2113" s="43"/>
      <c r="L2113">
        <f t="shared" si="165"/>
        <v>10</v>
      </c>
      <c r="M2113">
        <f t="shared" si="166"/>
        <v>1983</v>
      </c>
      <c r="N2113">
        <f t="shared" si="167"/>
        <v>2071.165</v>
      </c>
      <c r="O2113" t="str">
        <f t="shared" si="168"/>
        <v/>
      </c>
      <c r="P2113" t="str">
        <f t="shared" si="169"/>
        <v>10_1983</v>
      </c>
    </row>
    <row r="2114" spans="1:16">
      <c r="A2114" s="35">
        <v>30602</v>
      </c>
      <c r="H2114" s="44">
        <v>2068.5</v>
      </c>
      <c r="I2114" s="44">
        <v>2078.84</v>
      </c>
      <c r="J2114" s="43"/>
      <c r="K2114" s="43"/>
      <c r="L2114">
        <f t="shared" si="165"/>
        <v>10</v>
      </c>
      <c r="M2114">
        <f t="shared" si="166"/>
        <v>1983</v>
      </c>
      <c r="N2114">
        <f t="shared" si="167"/>
        <v>2073.67</v>
      </c>
      <c r="O2114" t="str">
        <f t="shared" si="168"/>
        <v/>
      </c>
      <c r="P2114" t="str">
        <f t="shared" si="169"/>
        <v>10_1983</v>
      </c>
    </row>
    <row r="2115" spans="1:16">
      <c r="A2115" s="35">
        <v>30603</v>
      </c>
      <c r="H2115" s="44">
        <v>2071</v>
      </c>
      <c r="I2115" s="44">
        <v>2081.36</v>
      </c>
      <c r="J2115" s="43"/>
      <c r="K2115" s="43"/>
      <c r="L2115">
        <f t="shared" si="165"/>
        <v>10</v>
      </c>
      <c r="M2115">
        <f t="shared" si="166"/>
        <v>1983</v>
      </c>
      <c r="N2115">
        <f t="shared" si="167"/>
        <v>2076.1800000000003</v>
      </c>
      <c r="O2115" t="str">
        <f t="shared" si="168"/>
        <v/>
      </c>
      <c r="P2115" t="str">
        <f t="shared" si="169"/>
        <v>10_1983</v>
      </c>
    </row>
    <row r="2116" spans="1:16">
      <c r="A2116" s="35">
        <v>30604</v>
      </c>
      <c r="H2116" s="43"/>
      <c r="I2116" s="43"/>
      <c r="J2116" s="43"/>
      <c r="K2116" s="43"/>
      <c r="L2116">
        <f t="shared" ref="L2116:L2179" si="170">+MONTH(A2116)</f>
        <v>10</v>
      </c>
      <c r="M2116">
        <f t="shared" ref="M2116:M2179" si="171">+YEAR(A2116)</f>
        <v>1983</v>
      </c>
      <c r="N2116" t="str">
        <f t="shared" ref="N2116:N2179" si="172">+IF(H2116="","",AVERAGE(H2116:I2116))</f>
        <v/>
      </c>
      <c r="O2116" t="str">
        <f t="shared" ref="O2116:O2179" si="173">+IF(J2116="","",AVERAGE(J2116:K2116))</f>
        <v/>
      </c>
      <c r="P2116" t="str">
        <f t="shared" ref="P2116:P2179" si="174">+L2116&amp;"_"&amp;M2116</f>
        <v>10_1983</v>
      </c>
    </row>
    <row r="2117" spans="1:16">
      <c r="A2117" s="35">
        <v>30605</v>
      </c>
      <c r="H2117" s="43"/>
      <c r="I2117" s="43"/>
      <c r="J2117" s="43"/>
      <c r="K2117" s="43"/>
      <c r="L2117">
        <f t="shared" si="170"/>
        <v>10</v>
      </c>
      <c r="M2117">
        <f t="shared" si="171"/>
        <v>1983</v>
      </c>
      <c r="N2117" t="str">
        <f t="shared" si="172"/>
        <v/>
      </c>
      <c r="O2117" t="str">
        <f t="shared" si="173"/>
        <v/>
      </c>
      <c r="P2117" t="str">
        <f t="shared" si="174"/>
        <v>10_1983</v>
      </c>
    </row>
    <row r="2118" spans="1:16">
      <c r="A2118" s="35">
        <v>30606</v>
      </c>
      <c r="H2118" s="43">
        <v>2078.5</v>
      </c>
      <c r="I2118" s="43">
        <v>2088.89</v>
      </c>
      <c r="J2118" s="43"/>
      <c r="K2118" s="43"/>
      <c r="L2118">
        <f t="shared" si="170"/>
        <v>10</v>
      </c>
      <c r="M2118">
        <f t="shared" si="171"/>
        <v>1983</v>
      </c>
      <c r="N2118">
        <f t="shared" si="172"/>
        <v>2083.6949999999997</v>
      </c>
      <c r="O2118" t="str">
        <f t="shared" si="173"/>
        <v/>
      </c>
      <c r="P2118" t="str">
        <f t="shared" si="174"/>
        <v>10_1983</v>
      </c>
    </row>
    <row r="2119" spans="1:16">
      <c r="A2119" s="35">
        <v>30607</v>
      </c>
      <c r="H2119" s="43">
        <v>2081</v>
      </c>
      <c r="I2119" s="43">
        <v>2091.41</v>
      </c>
      <c r="J2119" s="43"/>
      <c r="K2119" s="43"/>
      <c r="L2119">
        <f t="shared" si="170"/>
        <v>10</v>
      </c>
      <c r="M2119">
        <f t="shared" si="171"/>
        <v>1983</v>
      </c>
      <c r="N2119">
        <f t="shared" si="172"/>
        <v>2086.2049999999999</v>
      </c>
      <c r="O2119" t="str">
        <f t="shared" si="173"/>
        <v/>
      </c>
      <c r="P2119" t="str">
        <f t="shared" si="174"/>
        <v>10_1983</v>
      </c>
    </row>
    <row r="2120" spans="1:16">
      <c r="A2120" s="35">
        <v>30608</v>
      </c>
      <c r="H2120" s="43">
        <v>2083.5</v>
      </c>
      <c r="I2120" s="43">
        <v>2093.92</v>
      </c>
      <c r="J2120" s="43"/>
      <c r="K2120" s="43"/>
      <c r="L2120">
        <f t="shared" si="170"/>
        <v>10</v>
      </c>
      <c r="M2120">
        <f t="shared" si="171"/>
        <v>1983</v>
      </c>
      <c r="N2120">
        <f t="shared" si="172"/>
        <v>2088.71</v>
      </c>
      <c r="O2120" t="str">
        <f t="shared" si="173"/>
        <v/>
      </c>
      <c r="P2120" t="str">
        <f t="shared" si="174"/>
        <v>10_1983</v>
      </c>
    </row>
    <row r="2121" spans="1:16">
      <c r="A2121" s="35">
        <v>30609</v>
      </c>
      <c r="H2121" s="44">
        <v>2086</v>
      </c>
      <c r="I2121" s="44">
        <v>2096.4299999999998</v>
      </c>
      <c r="J2121" s="44"/>
      <c r="K2121" s="44"/>
      <c r="L2121">
        <f t="shared" si="170"/>
        <v>10</v>
      </c>
      <c r="M2121">
        <f t="shared" si="171"/>
        <v>1983</v>
      </c>
      <c r="N2121">
        <f t="shared" si="172"/>
        <v>2091.2150000000001</v>
      </c>
      <c r="O2121" t="str">
        <f t="shared" si="173"/>
        <v/>
      </c>
      <c r="P2121" t="str">
        <f t="shared" si="174"/>
        <v>10_1983</v>
      </c>
    </row>
    <row r="2122" spans="1:16">
      <c r="A2122" s="35">
        <v>30610</v>
      </c>
      <c r="H2122" s="44">
        <v>2088.5</v>
      </c>
      <c r="I2122" s="44">
        <v>2098.94</v>
      </c>
      <c r="J2122" s="43"/>
      <c r="K2122" s="43"/>
      <c r="L2122">
        <f t="shared" si="170"/>
        <v>10</v>
      </c>
      <c r="M2122">
        <f t="shared" si="171"/>
        <v>1983</v>
      </c>
      <c r="N2122">
        <f t="shared" si="172"/>
        <v>2093.7200000000003</v>
      </c>
      <c r="O2122" t="str">
        <f t="shared" si="173"/>
        <v/>
      </c>
      <c r="P2122" t="str">
        <f t="shared" si="174"/>
        <v>10_1983</v>
      </c>
    </row>
    <row r="2123" spans="1:16">
      <c r="A2123" s="35">
        <v>30611</v>
      </c>
      <c r="H2123" s="43"/>
      <c r="I2123" s="43"/>
      <c r="J2123" s="43"/>
      <c r="K2123" s="43"/>
      <c r="L2123">
        <f t="shared" si="170"/>
        <v>10</v>
      </c>
      <c r="M2123">
        <f t="shared" si="171"/>
        <v>1983</v>
      </c>
      <c r="N2123" t="str">
        <f t="shared" si="172"/>
        <v/>
      </c>
      <c r="O2123" t="str">
        <f t="shared" si="173"/>
        <v/>
      </c>
      <c r="P2123" t="str">
        <f t="shared" si="174"/>
        <v>10_1983</v>
      </c>
    </row>
    <row r="2124" spans="1:16">
      <c r="A2124" s="35">
        <v>30612</v>
      </c>
      <c r="H2124" s="43"/>
      <c r="I2124" s="43"/>
      <c r="J2124" s="43"/>
      <c r="K2124" s="43"/>
      <c r="L2124">
        <f t="shared" si="170"/>
        <v>10</v>
      </c>
      <c r="M2124">
        <f t="shared" si="171"/>
        <v>1983</v>
      </c>
      <c r="N2124" t="str">
        <f t="shared" si="172"/>
        <v/>
      </c>
      <c r="O2124" t="str">
        <f t="shared" si="173"/>
        <v/>
      </c>
      <c r="P2124" t="str">
        <f t="shared" si="174"/>
        <v>10_1983</v>
      </c>
    </row>
    <row r="2125" spans="1:16">
      <c r="A2125" s="35">
        <v>30613</v>
      </c>
      <c r="H2125" s="43">
        <v>2096</v>
      </c>
      <c r="I2125" s="43">
        <v>2106.48</v>
      </c>
      <c r="J2125" s="43"/>
      <c r="K2125" s="43"/>
      <c r="L2125">
        <f t="shared" si="170"/>
        <v>10</v>
      </c>
      <c r="M2125">
        <f t="shared" si="171"/>
        <v>1983</v>
      </c>
      <c r="N2125">
        <f t="shared" si="172"/>
        <v>2101.2399999999998</v>
      </c>
      <c r="O2125" t="str">
        <f t="shared" si="173"/>
        <v/>
      </c>
      <c r="P2125" t="str">
        <f t="shared" si="174"/>
        <v>10_1983</v>
      </c>
    </row>
    <row r="2126" spans="1:16">
      <c r="A2126" s="35">
        <v>30614</v>
      </c>
      <c r="H2126" s="43">
        <v>2098.5</v>
      </c>
      <c r="I2126" s="43">
        <v>2108.9899999999998</v>
      </c>
      <c r="J2126" s="43"/>
      <c r="K2126" s="43"/>
      <c r="L2126">
        <f t="shared" si="170"/>
        <v>10</v>
      </c>
      <c r="M2126">
        <f t="shared" si="171"/>
        <v>1983</v>
      </c>
      <c r="N2126">
        <f t="shared" si="172"/>
        <v>2103.7449999999999</v>
      </c>
      <c r="O2126" t="str">
        <f t="shared" si="173"/>
        <v/>
      </c>
      <c r="P2126" t="str">
        <f t="shared" si="174"/>
        <v>10_1983</v>
      </c>
    </row>
    <row r="2127" spans="1:16">
      <c r="A2127" s="35">
        <v>30615</v>
      </c>
      <c r="H2127" s="43">
        <v>2101</v>
      </c>
      <c r="I2127" s="43">
        <v>2111.5100000000002</v>
      </c>
      <c r="J2127" s="43"/>
      <c r="K2127" s="43"/>
      <c r="L2127">
        <f t="shared" si="170"/>
        <v>10</v>
      </c>
      <c r="M2127">
        <f t="shared" si="171"/>
        <v>1983</v>
      </c>
      <c r="N2127">
        <f t="shared" si="172"/>
        <v>2106.2550000000001</v>
      </c>
      <c r="O2127" t="str">
        <f t="shared" si="173"/>
        <v/>
      </c>
      <c r="P2127" t="str">
        <f t="shared" si="174"/>
        <v>10_1983</v>
      </c>
    </row>
    <row r="2128" spans="1:16">
      <c r="A2128" s="35">
        <v>30616</v>
      </c>
      <c r="H2128" s="44">
        <v>2103.5</v>
      </c>
      <c r="I2128" s="44">
        <v>2114.02</v>
      </c>
      <c r="J2128" s="43"/>
      <c r="K2128" s="43"/>
      <c r="L2128">
        <f t="shared" si="170"/>
        <v>10</v>
      </c>
      <c r="M2128">
        <f t="shared" si="171"/>
        <v>1983</v>
      </c>
      <c r="N2128">
        <f t="shared" si="172"/>
        <v>2108.7600000000002</v>
      </c>
      <c r="O2128" t="str">
        <f t="shared" si="173"/>
        <v/>
      </c>
      <c r="P2128" t="str">
        <f t="shared" si="174"/>
        <v>10_1983</v>
      </c>
    </row>
    <row r="2129" spans="1:16">
      <c r="A2129" s="35">
        <v>30617</v>
      </c>
      <c r="H2129" s="44">
        <v>2106</v>
      </c>
      <c r="I2129" s="44">
        <v>2116.5300000000002</v>
      </c>
      <c r="J2129" s="43"/>
      <c r="K2129" s="43"/>
      <c r="L2129">
        <f t="shared" si="170"/>
        <v>10</v>
      </c>
      <c r="M2129">
        <f t="shared" si="171"/>
        <v>1983</v>
      </c>
      <c r="N2129">
        <f t="shared" si="172"/>
        <v>2111.2650000000003</v>
      </c>
      <c r="O2129" t="str">
        <f t="shared" si="173"/>
        <v/>
      </c>
      <c r="P2129" t="str">
        <f t="shared" si="174"/>
        <v>10_1983</v>
      </c>
    </row>
    <row r="2130" spans="1:16">
      <c r="A2130" s="35">
        <v>30618</v>
      </c>
      <c r="H2130" s="43"/>
      <c r="I2130" s="43"/>
      <c r="J2130" s="43"/>
      <c r="K2130" s="43"/>
      <c r="L2130">
        <f t="shared" si="170"/>
        <v>10</v>
      </c>
      <c r="M2130">
        <f t="shared" si="171"/>
        <v>1983</v>
      </c>
      <c r="N2130" t="str">
        <f t="shared" si="172"/>
        <v/>
      </c>
      <c r="O2130" t="str">
        <f t="shared" si="173"/>
        <v/>
      </c>
      <c r="P2130" t="str">
        <f t="shared" si="174"/>
        <v>10_1983</v>
      </c>
    </row>
    <row r="2131" spans="1:16">
      <c r="A2131" s="35">
        <v>30619</v>
      </c>
      <c r="H2131" s="43"/>
      <c r="I2131" s="43"/>
      <c r="J2131" s="43"/>
      <c r="K2131" s="43"/>
      <c r="L2131">
        <f t="shared" si="170"/>
        <v>10</v>
      </c>
      <c r="M2131">
        <f t="shared" si="171"/>
        <v>1983</v>
      </c>
      <c r="N2131" t="str">
        <f t="shared" si="172"/>
        <v/>
      </c>
      <c r="O2131" t="str">
        <f t="shared" si="173"/>
        <v/>
      </c>
      <c r="P2131" t="str">
        <f t="shared" si="174"/>
        <v>10_1983</v>
      </c>
    </row>
    <row r="2132" spans="1:16">
      <c r="A2132" s="35">
        <v>30620</v>
      </c>
      <c r="H2132" s="44">
        <v>2113.5</v>
      </c>
      <c r="I2132" s="44">
        <v>2124.0700000000002</v>
      </c>
      <c r="J2132" s="43"/>
      <c r="K2132" s="43"/>
      <c r="L2132">
        <f t="shared" si="170"/>
        <v>10</v>
      </c>
      <c r="M2132">
        <f t="shared" si="171"/>
        <v>1983</v>
      </c>
      <c r="N2132">
        <f t="shared" si="172"/>
        <v>2118.7849999999999</v>
      </c>
      <c r="O2132" t="str">
        <f t="shared" si="173"/>
        <v/>
      </c>
      <c r="P2132" t="str">
        <f t="shared" si="174"/>
        <v>10_1983</v>
      </c>
    </row>
    <row r="2133" spans="1:16">
      <c r="A2133" s="35">
        <v>30621</v>
      </c>
      <c r="H2133" s="43"/>
      <c r="I2133" s="43"/>
      <c r="J2133" s="43"/>
      <c r="K2133" s="43"/>
      <c r="L2133">
        <f t="shared" si="170"/>
        <v>11</v>
      </c>
      <c r="M2133">
        <f t="shared" si="171"/>
        <v>1983</v>
      </c>
      <c r="N2133" t="str">
        <f t="shared" si="172"/>
        <v/>
      </c>
      <c r="O2133" t="str">
        <f t="shared" si="173"/>
        <v/>
      </c>
      <c r="P2133" t="str">
        <f t="shared" si="174"/>
        <v>11_1983</v>
      </c>
    </row>
    <row r="2134" spans="1:16">
      <c r="A2134" s="35">
        <v>30622</v>
      </c>
      <c r="H2134" s="43">
        <v>2119</v>
      </c>
      <c r="I2134" s="43">
        <v>2129.6</v>
      </c>
      <c r="J2134" s="43"/>
      <c r="K2134" s="43"/>
      <c r="L2134">
        <f t="shared" si="170"/>
        <v>11</v>
      </c>
      <c r="M2134">
        <f t="shared" si="171"/>
        <v>1983</v>
      </c>
      <c r="N2134">
        <f t="shared" si="172"/>
        <v>2124.3000000000002</v>
      </c>
      <c r="O2134" t="str">
        <f t="shared" si="173"/>
        <v/>
      </c>
      <c r="P2134" t="str">
        <f t="shared" si="174"/>
        <v>11_1983</v>
      </c>
    </row>
    <row r="2135" spans="1:16">
      <c r="A2135" s="35">
        <v>30623</v>
      </c>
      <c r="H2135" s="44">
        <v>2121.5</v>
      </c>
      <c r="I2135" s="44">
        <v>2132.11</v>
      </c>
      <c r="J2135" s="43"/>
      <c r="K2135" s="43"/>
      <c r="L2135">
        <f t="shared" si="170"/>
        <v>11</v>
      </c>
      <c r="M2135">
        <f t="shared" si="171"/>
        <v>1983</v>
      </c>
      <c r="N2135">
        <f t="shared" si="172"/>
        <v>2126.8050000000003</v>
      </c>
      <c r="O2135" t="str">
        <f t="shared" si="173"/>
        <v/>
      </c>
      <c r="P2135" t="str">
        <f t="shared" si="174"/>
        <v>11_1983</v>
      </c>
    </row>
    <row r="2136" spans="1:16">
      <c r="A2136" s="35">
        <v>30624</v>
      </c>
      <c r="H2136" s="44">
        <v>2124</v>
      </c>
      <c r="I2136" s="44">
        <v>2134.62</v>
      </c>
      <c r="J2136" s="43"/>
      <c r="K2136" s="43"/>
      <c r="L2136">
        <f t="shared" si="170"/>
        <v>11</v>
      </c>
      <c r="M2136">
        <f t="shared" si="171"/>
        <v>1983</v>
      </c>
      <c r="N2136">
        <f t="shared" si="172"/>
        <v>2129.31</v>
      </c>
      <c r="O2136" t="str">
        <f t="shared" si="173"/>
        <v/>
      </c>
      <c r="P2136" t="str">
        <f t="shared" si="174"/>
        <v>11_1983</v>
      </c>
    </row>
    <row r="2137" spans="1:16">
      <c r="A2137" s="35">
        <v>30625</v>
      </c>
      <c r="H2137" s="43"/>
      <c r="I2137" s="43"/>
      <c r="J2137" s="43"/>
      <c r="K2137" s="43"/>
      <c r="L2137">
        <f t="shared" si="170"/>
        <v>11</v>
      </c>
      <c r="M2137">
        <f t="shared" si="171"/>
        <v>1983</v>
      </c>
      <c r="N2137" t="str">
        <f t="shared" si="172"/>
        <v/>
      </c>
      <c r="O2137" t="str">
        <f t="shared" si="173"/>
        <v/>
      </c>
      <c r="P2137" t="str">
        <f t="shared" si="174"/>
        <v>11_1983</v>
      </c>
    </row>
    <row r="2138" spans="1:16">
      <c r="A2138" s="35">
        <v>30626</v>
      </c>
      <c r="H2138" s="43"/>
      <c r="I2138" s="43"/>
      <c r="J2138" s="43"/>
      <c r="K2138" s="43"/>
      <c r="L2138">
        <f t="shared" si="170"/>
        <v>11</v>
      </c>
      <c r="M2138">
        <f t="shared" si="171"/>
        <v>1983</v>
      </c>
      <c r="N2138" t="str">
        <f t="shared" si="172"/>
        <v/>
      </c>
      <c r="O2138" t="str">
        <f t="shared" si="173"/>
        <v/>
      </c>
      <c r="P2138" t="str">
        <f t="shared" si="174"/>
        <v>11_1983</v>
      </c>
    </row>
    <row r="2139" spans="1:16">
      <c r="A2139" s="35">
        <v>30627</v>
      </c>
      <c r="H2139" s="43">
        <v>2131.5</v>
      </c>
      <c r="I2139" s="43">
        <v>2142.16</v>
      </c>
      <c r="J2139" s="43"/>
      <c r="K2139" s="43"/>
      <c r="L2139">
        <f t="shared" si="170"/>
        <v>11</v>
      </c>
      <c r="M2139">
        <f t="shared" si="171"/>
        <v>1983</v>
      </c>
      <c r="N2139">
        <f t="shared" si="172"/>
        <v>2136.83</v>
      </c>
      <c r="O2139" t="str">
        <f t="shared" si="173"/>
        <v/>
      </c>
      <c r="P2139" t="str">
        <f t="shared" si="174"/>
        <v>11_1983</v>
      </c>
    </row>
    <row r="2140" spans="1:16">
      <c r="A2140" s="35">
        <v>30628</v>
      </c>
      <c r="H2140" s="43">
        <v>2134</v>
      </c>
      <c r="I2140" s="43">
        <v>2144.67</v>
      </c>
      <c r="J2140" s="43"/>
      <c r="K2140" s="43"/>
      <c r="L2140">
        <f t="shared" si="170"/>
        <v>11</v>
      </c>
      <c r="M2140">
        <f t="shared" si="171"/>
        <v>1983</v>
      </c>
      <c r="N2140">
        <f t="shared" si="172"/>
        <v>2139.335</v>
      </c>
      <c r="O2140" t="str">
        <f t="shared" si="173"/>
        <v/>
      </c>
      <c r="P2140" t="str">
        <f t="shared" si="174"/>
        <v>11_1983</v>
      </c>
    </row>
    <row r="2141" spans="1:16">
      <c r="A2141" s="35">
        <v>30629</v>
      </c>
      <c r="H2141" s="43">
        <v>2136.5</v>
      </c>
      <c r="I2141" s="43">
        <v>2147.1799999999998</v>
      </c>
      <c r="J2141" s="43"/>
      <c r="K2141" s="43"/>
      <c r="L2141">
        <f t="shared" si="170"/>
        <v>11</v>
      </c>
      <c r="M2141">
        <f t="shared" si="171"/>
        <v>1983</v>
      </c>
      <c r="N2141">
        <f t="shared" si="172"/>
        <v>2141.84</v>
      </c>
      <c r="O2141" t="str">
        <f t="shared" si="173"/>
        <v/>
      </c>
      <c r="P2141" t="str">
        <f t="shared" si="174"/>
        <v>11_1983</v>
      </c>
    </row>
    <row r="2142" spans="1:16">
      <c r="A2142" s="35">
        <v>30630</v>
      </c>
      <c r="H2142" s="44">
        <v>2139</v>
      </c>
      <c r="I2142" s="44">
        <v>2149.6999999999998</v>
      </c>
      <c r="J2142" s="44"/>
      <c r="K2142" s="44"/>
      <c r="L2142">
        <f t="shared" si="170"/>
        <v>11</v>
      </c>
      <c r="M2142">
        <f t="shared" si="171"/>
        <v>1983</v>
      </c>
      <c r="N2142">
        <f t="shared" si="172"/>
        <v>2144.35</v>
      </c>
      <c r="O2142" t="str">
        <f t="shared" si="173"/>
        <v/>
      </c>
      <c r="P2142" t="str">
        <f t="shared" si="174"/>
        <v>11_1983</v>
      </c>
    </row>
    <row r="2143" spans="1:16">
      <c r="A2143" s="35">
        <v>30631</v>
      </c>
      <c r="H2143" s="44">
        <v>2141.5</v>
      </c>
      <c r="I2143" s="44">
        <v>2152.21</v>
      </c>
      <c r="J2143" s="43"/>
      <c r="K2143" s="43"/>
      <c r="L2143">
        <f t="shared" si="170"/>
        <v>11</v>
      </c>
      <c r="M2143">
        <f t="shared" si="171"/>
        <v>1983</v>
      </c>
      <c r="N2143">
        <f t="shared" si="172"/>
        <v>2146.855</v>
      </c>
      <c r="O2143" t="str">
        <f t="shared" si="173"/>
        <v/>
      </c>
      <c r="P2143" t="str">
        <f t="shared" si="174"/>
        <v>11_1983</v>
      </c>
    </row>
    <row r="2144" spans="1:16">
      <c r="A2144" s="35">
        <v>30632</v>
      </c>
      <c r="H2144" s="43"/>
      <c r="I2144" s="43"/>
      <c r="J2144" s="43"/>
      <c r="K2144" s="43"/>
      <c r="L2144">
        <f t="shared" si="170"/>
        <v>11</v>
      </c>
      <c r="M2144">
        <f t="shared" si="171"/>
        <v>1983</v>
      </c>
      <c r="N2144" t="str">
        <f t="shared" si="172"/>
        <v/>
      </c>
      <c r="O2144" t="str">
        <f t="shared" si="173"/>
        <v/>
      </c>
      <c r="P2144" t="str">
        <f t="shared" si="174"/>
        <v>11_1983</v>
      </c>
    </row>
    <row r="2145" spans="1:16">
      <c r="A2145" s="35">
        <v>30633</v>
      </c>
      <c r="H2145" s="43"/>
      <c r="I2145" s="43"/>
      <c r="J2145" s="43"/>
      <c r="K2145" s="43"/>
      <c r="L2145">
        <f t="shared" si="170"/>
        <v>11</v>
      </c>
      <c r="M2145">
        <f t="shared" si="171"/>
        <v>1983</v>
      </c>
      <c r="N2145" t="str">
        <f t="shared" si="172"/>
        <v/>
      </c>
      <c r="O2145" t="str">
        <f t="shared" si="173"/>
        <v/>
      </c>
      <c r="P2145" t="str">
        <f t="shared" si="174"/>
        <v>11_1983</v>
      </c>
    </row>
    <row r="2146" spans="1:16">
      <c r="A2146" s="35">
        <v>30634</v>
      </c>
      <c r="H2146" s="43">
        <v>2148</v>
      </c>
      <c r="I2146" s="43">
        <v>2159.75</v>
      </c>
      <c r="J2146" s="43"/>
      <c r="K2146" s="43"/>
      <c r="L2146">
        <f t="shared" si="170"/>
        <v>11</v>
      </c>
      <c r="M2146">
        <f t="shared" si="171"/>
        <v>1983</v>
      </c>
      <c r="N2146">
        <f t="shared" si="172"/>
        <v>2153.875</v>
      </c>
      <c r="O2146" t="str">
        <f t="shared" si="173"/>
        <v/>
      </c>
      <c r="P2146" t="str">
        <f t="shared" si="174"/>
        <v>11_1983</v>
      </c>
    </row>
    <row r="2147" spans="1:16">
      <c r="A2147" s="35">
        <v>30635</v>
      </c>
      <c r="H2147" s="43">
        <v>2151.5</v>
      </c>
      <c r="I2147" s="43">
        <v>2162.2600000000002</v>
      </c>
      <c r="J2147" s="43"/>
      <c r="K2147" s="43"/>
      <c r="L2147">
        <f t="shared" si="170"/>
        <v>11</v>
      </c>
      <c r="M2147">
        <f t="shared" si="171"/>
        <v>1983</v>
      </c>
      <c r="N2147">
        <f t="shared" si="172"/>
        <v>2156.88</v>
      </c>
      <c r="O2147" t="str">
        <f t="shared" si="173"/>
        <v/>
      </c>
      <c r="P2147" t="str">
        <f t="shared" si="174"/>
        <v>11_1983</v>
      </c>
    </row>
    <row r="2148" spans="1:16">
      <c r="A2148" s="35">
        <v>30636</v>
      </c>
      <c r="H2148" s="43">
        <v>2154</v>
      </c>
      <c r="I2148" s="43">
        <v>2164.77</v>
      </c>
      <c r="J2148" s="43"/>
      <c r="K2148" s="43"/>
      <c r="L2148">
        <f t="shared" si="170"/>
        <v>11</v>
      </c>
      <c r="M2148">
        <f t="shared" si="171"/>
        <v>1983</v>
      </c>
      <c r="N2148">
        <f t="shared" si="172"/>
        <v>2159.3850000000002</v>
      </c>
      <c r="O2148" t="str">
        <f t="shared" si="173"/>
        <v/>
      </c>
      <c r="P2148" t="str">
        <f t="shared" si="174"/>
        <v>11_1983</v>
      </c>
    </row>
    <row r="2149" spans="1:16">
      <c r="A2149" s="35">
        <v>30637</v>
      </c>
      <c r="H2149" s="44">
        <v>2156.5</v>
      </c>
      <c r="I2149" s="44">
        <v>2167.2800000000002</v>
      </c>
      <c r="J2149" s="43"/>
      <c r="K2149" s="43"/>
      <c r="L2149">
        <f t="shared" si="170"/>
        <v>11</v>
      </c>
      <c r="M2149">
        <f t="shared" si="171"/>
        <v>1983</v>
      </c>
      <c r="N2149">
        <f t="shared" si="172"/>
        <v>2161.8900000000003</v>
      </c>
      <c r="O2149" t="str">
        <f t="shared" si="173"/>
        <v/>
      </c>
      <c r="P2149" t="str">
        <f t="shared" si="174"/>
        <v>11_1983</v>
      </c>
    </row>
    <row r="2150" spans="1:16">
      <c r="A2150" s="35">
        <v>30638</v>
      </c>
      <c r="H2150" s="44">
        <v>2159</v>
      </c>
      <c r="I2150" s="44">
        <v>2169.8000000000002</v>
      </c>
      <c r="J2150" s="43"/>
      <c r="K2150" s="43"/>
      <c r="L2150">
        <f t="shared" si="170"/>
        <v>11</v>
      </c>
      <c r="M2150">
        <f t="shared" si="171"/>
        <v>1983</v>
      </c>
      <c r="N2150">
        <f t="shared" si="172"/>
        <v>2164.4</v>
      </c>
      <c r="O2150" t="str">
        <f t="shared" si="173"/>
        <v/>
      </c>
      <c r="P2150" t="str">
        <f t="shared" si="174"/>
        <v>11_1983</v>
      </c>
    </row>
    <row r="2151" spans="1:16">
      <c r="A2151" s="35">
        <v>30639</v>
      </c>
      <c r="H2151" s="43"/>
      <c r="I2151" s="43"/>
      <c r="J2151" s="43"/>
      <c r="K2151" s="43"/>
      <c r="L2151">
        <f t="shared" si="170"/>
        <v>11</v>
      </c>
      <c r="M2151">
        <f t="shared" si="171"/>
        <v>1983</v>
      </c>
      <c r="N2151" t="str">
        <f t="shared" si="172"/>
        <v/>
      </c>
      <c r="O2151" t="str">
        <f t="shared" si="173"/>
        <v/>
      </c>
      <c r="P2151" t="str">
        <f t="shared" si="174"/>
        <v>11_1983</v>
      </c>
    </row>
    <row r="2152" spans="1:16">
      <c r="A2152" s="35">
        <v>30640</v>
      </c>
      <c r="H2152" s="43"/>
      <c r="I2152" s="43"/>
      <c r="J2152" s="43"/>
      <c r="K2152" s="43"/>
      <c r="L2152">
        <f t="shared" si="170"/>
        <v>11</v>
      </c>
      <c r="M2152">
        <f t="shared" si="171"/>
        <v>1983</v>
      </c>
      <c r="N2152" t="str">
        <f t="shared" si="172"/>
        <v/>
      </c>
      <c r="O2152" t="str">
        <f t="shared" si="173"/>
        <v/>
      </c>
      <c r="P2152" t="str">
        <f t="shared" si="174"/>
        <v>11_1983</v>
      </c>
    </row>
    <row r="2153" spans="1:16">
      <c r="A2153" s="35">
        <v>30641</v>
      </c>
      <c r="H2153" s="43">
        <v>2166.5</v>
      </c>
      <c r="I2153" s="43">
        <v>2177.33</v>
      </c>
      <c r="J2153" s="43"/>
      <c r="K2153" s="43"/>
      <c r="L2153">
        <f t="shared" si="170"/>
        <v>11</v>
      </c>
      <c r="M2153">
        <f t="shared" si="171"/>
        <v>1983</v>
      </c>
      <c r="N2153">
        <f t="shared" si="172"/>
        <v>2171.915</v>
      </c>
      <c r="O2153" t="str">
        <f t="shared" si="173"/>
        <v/>
      </c>
      <c r="P2153" t="str">
        <f t="shared" si="174"/>
        <v>11_1983</v>
      </c>
    </row>
    <row r="2154" spans="1:16">
      <c r="A2154" s="35">
        <v>30642</v>
      </c>
      <c r="H2154" s="43">
        <v>2169</v>
      </c>
      <c r="I2154" s="43">
        <v>2179.85</v>
      </c>
      <c r="J2154" s="43"/>
      <c r="K2154" s="43"/>
      <c r="L2154">
        <f t="shared" si="170"/>
        <v>11</v>
      </c>
      <c r="M2154">
        <f t="shared" si="171"/>
        <v>1983</v>
      </c>
      <c r="N2154">
        <f t="shared" si="172"/>
        <v>2174.4250000000002</v>
      </c>
      <c r="O2154" t="str">
        <f t="shared" si="173"/>
        <v/>
      </c>
      <c r="P2154" t="str">
        <f t="shared" si="174"/>
        <v>11_1983</v>
      </c>
    </row>
    <row r="2155" spans="1:16">
      <c r="A2155" s="35">
        <v>30643</v>
      </c>
      <c r="H2155" s="43">
        <v>2171.5</v>
      </c>
      <c r="I2155" s="43">
        <v>2182.36</v>
      </c>
      <c r="J2155" s="43"/>
      <c r="K2155" s="43"/>
      <c r="L2155">
        <f t="shared" si="170"/>
        <v>11</v>
      </c>
      <c r="M2155">
        <f t="shared" si="171"/>
        <v>1983</v>
      </c>
      <c r="N2155">
        <f t="shared" si="172"/>
        <v>2176.9300000000003</v>
      </c>
      <c r="O2155" t="str">
        <f t="shared" si="173"/>
        <v/>
      </c>
      <c r="P2155" t="str">
        <f t="shared" si="174"/>
        <v>11_1983</v>
      </c>
    </row>
    <row r="2156" spans="1:16">
      <c r="A2156" s="35">
        <v>30644</v>
      </c>
      <c r="H2156" s="44">
        <v>2174</v>
      </c>
      <c r="I2156" s="44">
        <v>2184.87</v>
      </c>
      <c r="J2156" s="43"/>
      <c r="K2156" s="43"/>
      <c r="L2156">
        <f t="shared" si="170"/>
        <v>11</v>
      </c>
      <c r="M2156">
        <f t="shared" si="171"/>
        <v>1983</v>
      </c>
      <c r="N2156">
        <f t="shared" si="172"/>
        <v>2179.4349999999999</v>
      </c>
      <c r="O2156" t="str">
        <f t="shared" si="173"/>
        <v/>
      </c>
      <c r="P2156" t="str">
        <f t="shared" si="174"/>
        <v>11_1983</v>
      </c>
    </row>
    <row r="2157" spans="1:16">
      <c r="A2157" s="35">
        <v>30645</v>
      </c>
      <c r="H2157" s="44">
        <v>2176.5</v>
      </c>
      <c r="I2157" s="44">
        <v>2187.38</v>
      </c>
      <c r="J2157" s="43"/>
      <c r="K2157" s="43"/>
      <c r="L2157">
        <f t="shared" si="170"/>
        <v>11</v>
      </c>
      <c r="M2157">
        <f t="shared" si="171"/>
        <v>1983</v>
      </c>
      <c r="N2157">
        <f t="shared" si="172"/>
        <v>2181.94</v>
      </c>
      <c r="O2157" t="str">
        <f t="shared" si="173"/>
        <v/>
      </c>
      <c r="P2157" t="str">
        <f t="shared" si="174"/>
        <v>11_1983</v>
      </c>
    </row>
    <row r="2158" spans="1:16">
      <c r="A2158" s="35">
        <v>30646</v>
      </c>
      <c r="H2158" s="43"/>
      <c r="I2158" s="43"/>
      <c r="J2158" s="43"/>
      <c r="K2158" s="43"/>
      <c r="L2158">
        <f t="shared" si="170"/>
        <v>11</v>
      </c>
      <c r="M2158">
        <f t="shared" si="171"/>
        <v>1983</v>
      </c>
      <c r="N2158" t="str">
        <f t="shared" si="172"/>
        <v/>
      </c>
      <c r="O2158" t="str">
        <f t="shared" si="173"/>
        <v/>
      </c>
      <c r="P2158" t="str">
        <f t="shared" si="174"/>
        <v>11_1983</v>
      </c>
    </row>
    <row r="2159" spans="1:16">
      <c r="A2159" s="35">
        <v>30647</v>
      </c>
      <c r="H2159" s="43"/>
      <c r="I2159" s="43"/>
      <c r="J2159" s="43"/>
      <c r="K2159" s="43"/>
      <c r="L2159">
        <f t="shared" si="170"/>
        <v>11</v>
      </c>
      <c r="M2159">
        <f t="shared" si="171"/>
        <v>1983</v>
      </c>
      <c r="N2159" t="str">
        <f t="shared" si="172"/>
        <v/>
      </c>
      <c r="O2159" t="str">
        <f t="shared" si="173"/>
        <v/>
      </c>
      <c r="P2159" t="str">
        <f t="shared" si="174"/>
        <v>11_1983</v>
      </c>
    </row>
    <row r="2160" spans="1:16">
      <c r="A2160" s="35">
        <v>30648</v>
      </c>
      <c r="H2160" s="43">
        <v>2184</v>
      </c>
      <c r="I2160" s="43">
        <v>2194.92</v>
      </c>
      <c r="J2160" s="43"/>
      <c r="K2160" s="43"/>
      <c r="L2160">
        <f t="shared" si="170"/>
        <v>11</v>
      </c>
      <c r="M2160">
        <f t="shared" si="171"/>
        <v>1983</v>
      </c>
      <c r="N2160">
        <f t="shared" si="172"/>
        <v>2189.46</v>
      </c>
      <c r="O2160" t="str">
        <f t="shared" si="173"/>
        <v/>
      </c>
      <c r="P2160" t="str">
        <f t="shared" si="174"/>
        <v>11_1983</v>
      </c>
    </row>
    <row r="2161" spans="1:16">
      <c r="A2161" s="35">
        <v>30649</v>
      </c>
      <c r="H2161" s="43">
        <v>2186.5</v>
      </c>
      <c r="I2161" s="43">
        <v>2197.4299999999998</v>
      </c>
      <c r="J2161" s="43"/>
      <c r="K2161" s="43"/>
      <c r="L2161">
        <f t="shared" si="170"/>
        <v>11</v>
      </c>
      <c r="M2161">
        <f t="shared" si="171"/>
        <v>1983</v>
      </c>
      <c r="N2161">
        <f t="shared" si="172"/>
        <v>2191.9650000000001</v>
      </c>
      <c r="O2161" t="str">
        <f t="shared" si="173"/>
        <v/>
      </c>
      <c r="P2161" t="str">
        <f t="shared" si="174"/>
        <v>11_1983</v>
      </c>
    </row>
    <row r="2162" spans="1:16">
      <c r="A2162" s="35">
        <v>30650</v>
      </c>
      <c r="H2162" s="43">
        <v>2189</v>
      </c>
      <c r="I2162" s="43">
        <v>2199.9499999999998</v>
      </c>
      <c r="J2162" s="43"/>
      <c r="K2162" s="43"/>
      <c r="L2162">
        <f t="shared" si="170"/>
        <v>11</v>
      </c>
      <c r="M2162">
        <f t="shared" si="171"/>
        <v>1983</v>
      </c>
      <c r="N2162">
        <f t="shared" si="172"/>
        <v>2194.4749999999999</v>
      </c>
      <c r="O2162" t="str">
        <f t="shared" si="173"/>
        <v/>
      </c>
      <c r="P2162" t="str">
        <f t="shared" si="174"/>
        <v>11_1983</v>
      </c>
    </row>
    <row r="2163" spans="1:16">
      <c r="A2163" s="35">
        <v>30651</v>
      </c>
      <c r="H2163" s="44">
        <v>2191.5</v>
      </c>
      <c r="I2163" s="44">
        <v>2202.46</v>
      </c>
      <c r="J2163" s="43"/>
      <c r="K2163" s="43"/>
      <c r="L2163">
        <f t="shared" si="170"/>
        <v>12</v>
      </c>
      <c r="M2163">
        <f t="shared" si="171"/>
        <v>1983</v>
      </c>
      <c r="N2163">
        <f t="shared" si="172"/>
        <v>2196.98</v>
      </c>
      <c r="O2163" t="str">
        <f t="shared" si="173"/>
        <v/>
      </c>
      <c r="P2163" t="str">
        <f t="shared" si="174"/>
        <v>12_1983</v>
      </c>
    </row>
    <row r="2164" spans="1:16">
      <c r="A2164" s="35">
        <v>30652</v>
      </c>
      <c r="H2164" s="44">
        <v>2194</v>
      </c>
      <c r="I2164" s="44">
        <v>2204.9699999999998</v>
      </c>
      <c r="J2164" s="43"/>
      <c r="K2164" s="43"/>
      <c r="L2164">
        <f t="shared" si="170"/>
        <v>12</v>
      </c>
      <c r="M2164">
        <f t="shared" si="171"/>
        <v>1983</v>
      </c>
      <c r="N2164">
        <f t="shared" si="172"/>
        <v>2199.4849999999997</v>
      </c>
      <c r="O2164" t="str">
        <f t="shared" si="173"/>
        <v/>
      </c>
      <c r="P2164" t="str">
        <f t="shared" si="174"/>
        <v>12_1983</v>
      </c>
    </row>
    <row r="2165" spans="1:16">
      <c r="A2165" s="35">
        <v>30653</v>
      </c>
      <c r="H2165" s="43"/>
      <c r="I2165" s="43"/>
      <c r="J2165" s="43"/>
      <c r="K2165" s="43"/>
      <c r="L2165">
        <f t="shared" si="170"/>
        <v>12</v>
      </c>
      <c r="M2165">
        <f t="shared" si="171"/>
        <v>1983</v>
      </c>
      <c r="N2165" t="str">
        <f t="shared" si="172"/>
        <v/>
      </c>
      <c r="O2165" t="str">
        <f t="shared" si="173"/>
        <v/>
      </c>
      <c r="P2165" t="str">
        <f t="shared" si="174"/>
        <v>12_1983</v>
      </c>
    </row>
    <row r="2166" spans="1:16">
      <c r="A2166" s="35">
        <v>30654</v>
      </c>
      <c r="H2166" s="43"/>
      <c r="I2166" s="43"/>
      <c r="J2166" s="43"/>
      <c r="K2166" s="43"/>
      <c r="L2166">
        <f t="shared" si="170"/>
        <v>12</v>
      </c>
      <c r="M2166">
        <f t="shared" si="171"/>
        <v>1983</v>
      </c>
      <c r="N2166" t="str">
        <f t="shared" si="172"/>
        <v/>
      </c>
      <c r="O2166" t="str">
        <f t="shared" si="173"/>
        <v/>
      </c>
      <c r="P2166" t="str">
        <f t="shared" si="174"/>
        <v>12_1983</v>
      </c>
    </row>
    <row r="2167" spans="1:16">
      <c r="A2167" s="35">
        <v>30655</v>
      </c>
      <c r="H2167" s="43">
        <v>2201.5</v>
      </c>
      <c r="I2167" s="43">
        <v>2212.5100000000002</v>
      </c>
      <c r="J2167" s="43"/>
      <c r="K2167" s="43"/>
      <c r="L2167">
        <f t="shared" si="170"/>
        <v>12</v>
      </c>
      <c r="M2167">
        <f t="shared" si="171"/>
        <v>1983</v>
      </c>
      <c r="N2167">
        <f t="shared" si="172"/>
        <v>2207.0050000000001</v>
      </c>
      <c r="O2167" t="str">
        <f t="shared" si="173"/>
        <v/>
      </c>
      <c r="P2167" t="str">
        <f t="shared" si="174"/>
        <v>12_1983</v>
      </c>
    </row>
    <row r="2168" spans="1:16">
      <c r="A2168" s="35">
        <v>30656</v>
      </c>
      <c r="H2168" s="43">
        <v>2204</v>
      </c>
      <c r="I2168" s="43">
        <v>2215.02</v>
      </c>
      <c r="J2168" s="43"/>
      <c r="K2168" s="43"/>
      <c r="L2168">
        <f t="shared" si="170"/>
        <v>12</v>
      </c>
      <c r="M2168">
        <f t="shared" si="171"/>
        <v>1983</v>
      </c>
      <c r="N2168">
        <f t="shared" si="172"/>
        <v>2209.5100000000002</v>
      </c>
      <c r="O2168" t="str">
        <f t="shared" si="173"/>
        <v/>
      </c>
      <c r="P2168" t="str">
        <f t="shared" si="174"/>
        <v>12_1983</v>
      </c>
    </row>
    <row r="2169" spans="1:16">
      <c r="A2169" s="35">
        <v>30657</v>
      </c>
      <c r="H2169" s="43">
        <v>2206.5</v>
      </c>
      <c r="I2169" s="43">
        <v>2217.5300000000002</v>
      </c>
      <c r="J2169" s="43"/>
      <c r="K2169" s="43"/>
      <c r="L2169">
        <f t="shared" si="170"/>
        <v>12</v>
      </c>
      <c r="M2169">
        <f t="shared" si="171"/>
        <v>1983</v>
      </c>
      <c r="N2169">
        <f t="shared" si="172"/>
        <v>2212.0150000000003</v>
      </c>
      <c r="O2169" t="str">
        <f t="shared" si="173"/>
        <v/>
      </c>
      <c r="P2169" t="str">
        <f t="shared" si="174"/>
        <v>12_1983</v>
      </c>
    </row>
    <row r="2170" spans="1:16">
      <c r="A2170" s="35">
        <v>30658</v>
      </c>
      <c r="H2170" s="37"/>
      <c r="I2170" s="37"/>
      <c r="J2170" s="37"/>
      <c r="K2170" s="37"/>
      <c r="L2170">
        <f t="shared" si="170"/>
        <v>12</v>
      </c>
      <c r="M2170">
        <f t="shared" si="171"/>
        <v>1983</v>
      </c>
      <c r="N2170" t="str">
        <f t="shared" si="172"/>
        <v/>
      </c>
      <c r="O2170" t="str">
        <f t="shared" si="173"/>
        <v/>
      </c>
      <c r="P2170" t="str">
        <f t="shared" si="174"/>
        <v>12_1983</v>
      </c>
    </row>
    <row r="2171" spans="1:16">
      <c r="A2171" s="35">
        <v>30659</v>
      </c>
      <c r="H2171" s="44">
        <v>2213</v>
      </c>
      <c r="I2171" s="44">
        <v>2224.0700000000002</v>
      </c>
      <c r="J2171" s="43"/>
      <c r="K2171" s="43"/>
      <c r="L2171">
        <f t="shared" si="170"/>
        <v>12</v>
      </c>
      <c r="M2171">
        <f t="shared" si="171"/>
        <v>1983</v>
      </c>
      <c r="N2171">
        <f t="shared" si="172"/>
        <v>2218.5349999999999</v>
      </c>
      <c r="O2171" t="str">
        <f t="shared" si="173"/>
        <v/>
      </c>
      <c r="P2171" t="str">
        <f t="shared" si="174"/>
        <v>12_1983</v>
      </c>
    </row>
    <row r="2172" spans="1:16">
      <c r="A2172" s="35">
        <v>30660</v>
      </c>
      <c r="H2172" s="43"/>
      <c r="I2172" s="43"/>
      <c r="J2172" s="43"/>
      <c r="K2172" s="43"/>
      <c r="L2172">
        <f t="shared" si="170"/>
        <v>12</v>
      </c>
      <c r="M2172">
        <f t="shared" si="171"/>
        <v>1983</v>
      </c>
      <c r="N2172" t="str">
        <f t="shared" si="172"/>
        <v/>
      </c>
      <c r="O2172" t="str">
        <f t="shared" si="173"/>
        <v/>
      </c>
      <c r="P2172" t="str">
        <f t="shared" si="174"/>
        <v>12_1983</v>
      </c>
    </row>
    <row r="2173" spans="1:16">
      <c r="A2173" s="35">
        <v>30661</v>
      </c>
      <c r="H2173" s="43"/>
      <c r="I2173" s="43"/>
      <c r="J2173" s="43"/>
      <c r="K2173" s="43"/>
      <c r="L2173">
        <f t="shared" si="170"/>
        <v>12</v>
      </c>
      <c r="M2173">
        <f t="shared" si="171"/>
        <v>1983</v>
      </c>
      <c r="N2173" t="str">
        <f t="shared" si="172"/>
        <v/>
      </c>
      <c r="O2173" t="str">
        <f t="shared" si="173"/>
        <v/>
      </c>
      <c r="P2173" t="str">
        <f t="shared" si="174"/>
        <v>12_1983</v>
      </c>
    </row>
    <row r="2174" spans="1:16">
      <c r="A2174" s="35">
        <v>30662</v>
      </c>
      <c r="H2174" s="43">
        <v>2220.5</v>
      </c>
      <c r="I2174" s="43">
        <v>2231.6</v>
      </c>
      <c r="J2174" s="43"/>
      <c r="K2174" s="43"/>
      <c r="L2174">
        <f t="shared" si="170"/>
        <v>12</v>
      </c>
      <c r="M2174">
        <f t="shared" si="171"/>
        <v>1983</v>
      </c>
      <c r="N2174">
        <f t="shared" si="172"/>
        <v>2226.0500000000002</v>
      </c>
      <c r="O2174" t="str">
        <f t="shared" si="173"/>
        <v/>
      </c>
      <c r="P2174" t="str">
        <f t="shared" si="174"/>
        <v>12_1983</v>
      </c>
    </row>
    <row r="2175" spans="1:16">
      <c r="A2175" s="35">
        <v>30663</v>
      </c>
      <c r="H2175" s="43">
        <v>2223</v>
      </c>
      <c r="I2175" s="43">
        <v>2234.12</v>
      </c>
      <c r="J2175" s="43"/>
      <c r="K2175" s="43"/>
      <c r="L2175">
        <f t="shared" si="170"/>
        <v>12</v>
      </c>
      <c r="M2175">
        <f t="shared" si="171"/>
        <v>1983</v>
      </c>
      <c r="N2175">
        <f t="shared" si="172"/>
        <v>2228.56</v>
      </c>
      <c r="O2175" t="str">
        <f t="shared" si="173"/>
        <v/>
      </c>
      <c r="P2175" t="str">
        <f t="shared" si="174"/>
        <v>12_1983</v>
      </c>
    </row>
    <row r="2176" spans="1:16">
      <c r="A2176" s="35">
        <v>30664</v>
      </c>
      <c r="H2176" s="43">
        <v>2225.5</v>
      </c>
      <c r="I2176" s="43">
        <v>2236.63</v>
      </c>
      <c r="J2176" s="43"/>
      <c r="K2176" s="43"/>
      <c r="L2176">
        <f t="shared" si="170"/>
        <v>12</v>
      </c>
      <c r="M2176">
        <f t="shared" si="171"/>
        <v>1983</v>
      </c>
      <c r="N2176">
        <f t="shared" si="172"/>
        <v>2231.0650000000001</v>
      </c>
      <c r="O2176" t="str">
        <f t="shared" si="173"/>
        <v/>
      </c>
      <c r="P2176" t="str">
        <f t="shared" si="174"/>
        <v>12_1983</v>
      </c>
    </row>
    <row r="2177" spans="1:16">
      <c r="A2177" s="35">
        <v>30665</v>
      </c>
      <c r="H2177" s="44">
        <v>2228</v>
      </c>
      <c r="I2177" s="44">
        <v>2239.14</v>
      </c>
      <c r="J2177" s="43"/>
      <c r="K2177" s="43"/>
      <c r="L2177">
        <f t="shared" si="170"/>
        <v>12</v>
      </c>
      <c r="M2177">
        <f t="shared" si="171"/>
        <v>1983</v>
      </c>
      <c r="N2177">
        <f t="shared" si="172"/>
        <v>2233.5699999999997</v>
      </c>
      <c r="O2177" t="str">
        <f t="shared" si="173"/>
        <v/>
      </c>
      <c r="P2177" t="str">
        <f t="shared" si="174"/>
        <v>12_1983</v>
      </c>
    </row>
    <row r="2178" spans="1:16">
      <c r="A2178" s="35">
        <v>30666</v>
      </c>
      <c r="H2178" s="44">
        <v>2230.5</v>
      </c>
      <c r="I2178" s="44">
        <v>2241.65</v>
      </c>
      <c r="J2178" s="43"/>
      <c r="K2178" s="43"/>
      <c r="L2178">
        <f t="shared" si="170"/>
        <v>12</v>
      </c>
      <c r="M2178">
        <f t="shared" si="171"/>
        <v>1983</v>
      </c>
      <c r="N2178">
        <f t="shared" si="172"/>
        <v>2236.0749999999998</v>
      </c>
      <c r="O2178" t="str">
        <f t="shared" si="173"/>
        <v/>
      </c>
      <c r="P2178" t="str">
        <f t="shared" si="174"/>
        <v>12_1983</v>
      </c>
    </row>
    <row r="2179" spans="1:16">
      <c r="A2179" s="35">
        <v>30667</v>
      </c>
      <c r="H2179" s="43"/>
      <c r="I2179" s="43"/>
      <c r="J2179" s="43"/>
      <c r="K2179" s="43"/>
      <c r="L2179">
        <f t="shared" si="170"/>
        <v>12</v>
      </c>
      <c r="M2179">
        <f t="shared" si="171"/>
        <v>1983</v>
      </c>
      <c r="N2179" t="str">
        <f t="shared" si="172"/>
        <v/>
      </c>
      <c r="O2179" t="str">
        <f t="shared" si="173"/>
        <v/>
      </c>
      <c r="P2179" t="str">
        <f t="shared" si="174"/>
        <v>12_1983</v>
      </c>
    </row>
    <row r="2180" spans="1:16">
      <c r="A2180" s="35">
        <v>30668</v>
      </c>
      <c r="H2180" s="43"/>
      <c r="I2180" s="43"/>
      <c r="J2180" s="43"/>
      <c r="K2180" s="43"/>
      <c r="L2180">
        <f t="shared" ref="L2180:L2243" si="175">+MONTH(A2180)</f>
        <v>12</v>
      </c>
      <c r="M2180">
        <f t="shared" ref="M2180:M2243" si="176">+YEAR(A2180)</f>
        <v>1983</v>
      </c>
      <c r="N2180" t="str">
        <f t="shared" ref="N2180:N2243" si="177">+IF(H2180="","",AVERAGE(H2180:I2180))</f>
        <v/>
      </c>
      <c r="O2180" t="str">
        <f t="shared" ref="O2180:O2243" si="178">+IF(J2180="","",AVERAGE(J2180:K2180))</f>
        <v/>
      </c>
      <c r="P2180" t="str">
        <f t="shared" ref="P2180:P2243" si="179">+L2180&amp;"_"&amp;M2180</f>
        <v>12_1983</v>
      </c>
    </row>
    <row r="2181" spans="1:16">
      <c r="A2181" s="35">
        <v>30669</v>
      </c>
      <c r="H2181" s="43">
        <v>2238</v>
      </c>
      <c r="I2181" s="43">
        <v>2249.19</v>
      </c>
      <c r="J2181" s="43"/>
      <c r="K2181" s="43"/>
      <c r="L2181">
        <f t="shared" si="175"/>
        <v>12</v>
      </c>
      <c r="M2181">
        <f t="shared" si="176"/>
        <v>1983</v>
      </c>
      <c r="N2181">
        <f t="shared" si="177"/>
        <v>2243.5950000000003</v>
      </c>
      <c r="O2181" t="str">
        <f t="shared" si="178"/>
        <v/>
      </c>
      <c r="P2181" t="str">
        <f t="shared" si="179"/>
        <v>12_1983</v>
      </c>
    </row>
    <row r="2182" spans="1:16">
      <c r="A2182" s="35">
        <v>30670</v>
      </c>
      <c r="H2182" s="43">
        <v>2240.5</v>
      </c>
      <c r="I2182" s="43">
        <v>2251.6999999999998</v>
      </c>
      <c r="J2182" s="43"/>
      <c r="K2182" s="43"/>
      <c r="L2182">
        <f t="shared" si="175"/>
        <v>12</v>
      </c>
      <c r="M2182">
        <f t="shared" si="176"/>
        <v>1983</v>
      </c>
      <c r="N2182">
        <f t="shared" si="177"/>
        <v>2246.1</v>
      </c>
      <c r="O2182" t="str">
        <f t="shared" si="178"/>
        <v/>
      </c>
      <c r="P2182" t="str">
        <f t="shared" si="179"/>
        <v>12_1983</v>
      </c>
    </row>
    <row r="2183" spans="1:16">
      <c r="A2183" s="35">
        <v>30671</v>
      </c>
      <c r="H2183" s="43">
        <v>2243</v>
      </c>
      <c r="I2183" s="43">
        <v>2254.2199999999998</v>
      </c>
      <c r="J2183" s="43"/>
      <c r="K2183" s="43"/>
      <c r="L2183">
        <f t="shared" si="175"/>
        <v>12</v>
      </c>
      <c r="M2183">
        <f t="shared" si="176"/>
        <v>1983</v>
      </c>
      <c r="N2183">
        <f t="shared" si="177"/>
        <v>2248.6099999999997</v>
      </c>
      <c r="O2183" t="str">
        <f t="shared" si="178"/>
        <v/>
      </c>
      <c r="P2183" t="str">
        <f t="shared" si="179"/>
        <v>12_1983</v>
      </c>
    </row>
    <row r="2184" spans="1:16">
      <c r="A2184" s="35">
        <v>30672</v>
      </c>
      <c r="H2184" s="44">
        <v>2245.5</v>
      </c>
      <c r="I2184" s="44">
        <v>2256.73</v>
      </c>
      <c r="J2184" s="43"/>
      <c r="K2184" s="43"/>
      <c r="L2184">
        <f t="shared" si="175"/>
        <v>12</v>
      </c>
      <c r="M2184">
        <f t="shared" si="176"/>
        <v>1983</v>
      </c>
      <c r="N2184">
        <f t="shared" si="177"/>
        <v>2251.1149999999998</v>
      </c>
      <c r="O2184" t="str">
        <f t="shared" si="178"/>
        <v/>
      </c>
      <c r="P2184" t="str">
        <f t="shared" si="179"/>
        <v>12_1983</v>
      </c>
    </row>
    <row r="2185" spans="1:16">
      <c r="A2185" s="35">
        <v>30673</v>
      </c>
      <c r="H2185" s="44">
        <v>2248</v>
      </c>
      <c r="I2185" s="44">
        <v>2259.2399999999998</v>
      </c>
      <c r="J2185" s="43"/>
      <c r="K2185" s="43"/>
      <c r="L2185">
        <f t="shared" si="175"/>
        <v>12</v>
      </c>
      <c r="M2185">
        <f t="shared" si="176"/>
        <v>1983</v>
      </c>
      <c r="N2185">
        <f t="shared" si="177"/>
        <v>2253.62</v>
      </c>
      <c r="O2185" t="str">
        <f t="shared" si="178"/>
        <v/>
      </c>
      <c r="P2185" t="str">
        <f t="shared" si="179"/>
        <v>12_1983</v>
      </c>
    </row>
    <row r="2186" spans="1:16">
      <c r="A2186" s="35">
        <v>30674</v>
      </c>
      <c r="H2186" s="43"/>
      <c r="I2186" s="43"/>
      <c r="J2186" s="43"/>
      <c r="K2186" s="43"/>
      <c r="L2186">
        <f t="shared" si="175"/>
        <v>12</v>
      </c>
      <c r="M2186">
        <f t="shared" si="176"/>
        <v>1983</v>
      </c>
      <c r="N2186" t="str">
        <f t="shared" si="177"/>
        <v/>
      </c>
      <c r="O2186" t="str">
        <f t="shared" si="178"/>
        <v/>
      </c>
      <c r="P2186" t="str">
        <f t="shared" si="179"/>
        <v>12_1983</v>
      </c>
    </row>
    <row r="2187" spans="1:16">
      <c r="A2187" s="35">
        <v>30675</v>
      </c>
      <c r="H2187" s="44"/>
      <c r="I2187" s="44"/>
      <c r="J2187" s="43"/>
      <c r="K2187" s="43"/>
      <c r="L2187">
        <f t="shared" si="175"/>
        <v>12</v>
      </c>
      <c r="M2187">
        <f t="shared" si="176"/>
        <v>1983</v>
      </c>
      <c r="N2187" t="str">
        <f t="shared" si="177"/>
        <v/>
      </c>
      <c r="O2187" t="str">
        <f t="shared" si="178"/>
        <v/>
      </c>
      <c r="P2187" t="str">
        <f t="shared" si="179"/>
        <v>12_1983</v>
      </c>
    </row>
    <row r="2188" spans="1:16">
      <c r="A2188" s="35">
        <v>30676</v>
      </c>
      <c r="H2188" s="43">
        <v>2255.5</v>
      </c>
      <c r="I2188" s="43">
        <v>2266.7800000000002</v>
      </c>
      <c r="J2188" s="43"/>
      <c r="K2188" s="43"/>
      <c r="L2188">
        <f t="shared" si="175"/>
        <v>12</v>
      </c>
      <c r="M2188">
        <f t="shared" si="176"/>
        <v>1983</v>
      </c>
      <c r="N2188">
        <f t="shared" si="177"/>
        <v>2261.1400000000003</v>
      </c>
      <c r="O2188" t="str">
        <f t="shared" si="178"/>
        <v/>
      </c>
      <c r="P2188" t="str">
        <f t="shared" si="179"/>
        <v>12_1983</v>
      </c>
    </row>
    <row r="2189" spans="1:16">
      <c r="A2189" s="35">
        <v>30677</v>
      </c>
      <c r="H2189" s="43">
        <v>2258</v>
      </c>
      <c r="I2189" s="43">
        <v>2269.29</v>
      </c>
      <c r="J2189" s="43"/>
      <c r="K2189" s="43"/>
      <c r="L2189">
        <f t="shared" si="175"/>
        <v>12</v>
      </c>
      <c r="M2189">
        <f t="shared" si="176"/>
        <v>1983</v>
      </c>
      <c r="N2189">
        <f t="shared" si="177"/>
        <v>2263.645</v>
      </c>
      <c r="O2189" t="str">
        <f t="shared" si="178"/>
        <v/>
      </c>
      <c r="P2189" t="str">
        <f t="shared" si="179"/>
        <v>12_1983</v>
      </c>
    </row>
    <row r="2190" spans="1:16">
      <c r="A2190" s="35">
        <v>30678</v>
      </c>
      <c r="H2190" s="43">
        <v>2260.5</v>
      </c>
      <c r="I2190" s="43">
        <v>2271.8000000000002</v>
      </c>
      <c r="J2190" s="43"/>
      <c r="K2190" s="43"/>
      <c r="L2190">
        <f t="shared" si="175"/>
        <v>12</v>
      </c>
      <c r="M2190">
        <f t="shared" si="176"/>
        <v>1983</v>
      </c>
      <c r="N2190">
        <f t="shared" si="177"/>
        <v>2266.15</v>
      </c>
      <c r="O2190" t="str">
        <f t="shared" si="178"/>
        <v/>
      </c>
      <c r="P2190" t="str">
        <f t="shared" si="179"/>
        <v>12_1983</v>
      </c>
    </row>
    <row r="2191" spans="1:16">
      <c r="A2191" s="35">
        <v>30679</v>
      </c>
      <c r="H2191" s="44">
        <v>2265.5</v>
      </c>
      <c r="I2191" s="44">
        <v>2276.83</v>
      </c>
      <c r="J2191" s="43"/>
      <c r="K2191" s="43"/>
      <c r="L2191">
        <f t="shared" si="175"/>
        <v>12</v>
      </c>
      <c r="M2191">
        <f t="shared" si="176"/>
        <v>1983</v>
      </c>
      <c r="N2191">
        <f t="shared" si="177"/>
        <v>2271.165</v>
      </c>
      <c r="O2191" t="str">
        <f t="shared" si="178"/>
        <v/>
      </c>
      <c r="P2191" t="str">
        <f t="shared" si="179"/>
        <v>12_1983</v>
      </c>
    </row>
    <row r="2192" spans="1:16">
      <c r="A2192" s="35">
        <v>30680</v>
      </c>
      <c r="H2192" s="37"/>
      <c r="I2192" s="37"/>
      <c r="J2192" s="37"/>
      <c r="K2192" s="37"/>
      <c r="L2192">
        <f t="shared" si="175"/>
        <v>12</v>
      </c>
      <c r="M2192">
        <f t="shared" si="176"/>
        <v>1983</v>
      </c>
      <c r="N2192" t="str">
        <f t="shared" si="177"/>
        <v/>
      </c>
      <c r="O2192" t="str">
        <f t="shared" si="178"/>
        <v/>
      </c>
      <c r="P2192" t="str">
        <f t="shared" si="179"/>
        <v>12_1983</v>
      </c>
    </row>
    <row r="2193" spans="1:16">
      <c r="A2193" s="35">
        <v>30681</v>
      </c>
      <c r="H2193" s="37"/>
      <c r="I2193" s="37"/>
      <c r="J2193" s="37"/>
      <c r="K2193" s="37"/>
      <c r="L2193">
        <f t="shared" si="175"/>
        <v>12</v>
      </c>
      <c r="M2193">
        <f t="shared" si="176"/>
        <v>1983</v>
      </c>
      <c r="N2193" t="str">
        <f t="shared" si="177"/>
        <v/>
      </c>
      <c r="O2193" t="str">
        <f t="shared" si="178"/>
        <v/>
      </c>
      <c r="P2193" t="str">
        <f t="shared" si="179"/>
        <v>12_1983</v>
      </c>
    </row>
    <row r="2194" spans="1:16">
      <c r="A2194" s="35">
        <v>30682</v>
      </c>
      <c r="H2194" s="44"/>
      <c r="I2194" s="44"/>
      <c r="J2194" s="37"/>
      <c r="K2194" s="37"/>
      <c r="L2194">
        <f t="shared" si="175"/>
        <v>1</v>
      </c>
      <c r="M2194">
        <f t="shared" si="176"/>
        <v>1984</v>
      </c>
      <c r="N2194" t="str">
        <f t="shared" si="177"/>
        <v/>
      </c>
      <c r="O2194" t="str">
        <f t="shared" si="178"/>
        <v/>
      </c>
      <c r="P2194" t="str">
        <f t="shared" si="179"/>
        <v>1_1984</v>
      </c>
    </row>
    <row r="2195" spans="1:16">
      <c r="A2195" s="35">
        <v>30683</v>
      </c>
      <c r="H2195" s="43">
        <v>2274.9</v>
      </c>
      <c r="I2195" s="43">
        <v>2286.27</v>
      </c>
      <c r="J2195" s="37"/>
      <c r="K2195" s="37"/>
      <c r="L2195">
        <f t="shared" si="175"/>
        <v>1</v>
      </c>
      <c r="M2195">
        <f t="shared" si="176"/>
        <v>1984</v>
      </c>
      <c r="N2195">
        <f t="shared" si="177"/>
        <v>2280.585</v>
      </c>
      <c r="O2195" t="str">
        <f t="shared" si="178"/>
        <v/>
      </c>
      <c r="P2195" t="str">
        <f t="shared" si="179"/>
        <v>1_1984</v>
      </c>
    </row>
    <row r="2196" spans="1:16">
      <c r="A2196" s="35">
        <v>30684</v>
      </c>
      <c r="H2196" s="43">
        <v>2278</v>
      </c>
      <c r="I2196" s="43">
        <v>2289.39</v>
      </c>
      <c r="J2196" s="37"/>
      <c r="K2196" s="37"/>
      <c r="L2196">
        <f t="shared" si="175"/>
        <v>1</v>
      </c>
      <c r="M2196">
        <f t="shared" si="176"/>
        <v>1984</v>
      </c>
      <c r="N2196">
        <f t="shared" si="177"/>
        <v>2283.6949999999997</v>
      </c>
      <c r="O2196" t="str">
        <f t="shared" si="178"/>
        <v/>
      </c>
      <c r="P2196" t="str">
        <f t="shared" si="179"/>
        <v>1_1984</v>
      </c>
    </row>
    <row r="2197" spans="1:16">
      <c r="A2197" s="35">
        <v>30685</v>
      </c>
      <c r="H2197" s="43">
        <v>2281.1</v>
      </c>
      <c r="I2197" s="43">
        <v>2292.5100000000002</v>
      </c>
      <c r="J2197" s="37"/>
      <c r="K2197" s="37"/>
      <c r="L2197">
        <f t="shared" si="175"/>
        <v>1</v>
      </c>
      <c r="M2197">
        <f t="shared" si="176"/>
        <v>1984</v>
      </c>
      <c r="N2197">
        <f t="shared" si="177"/>
        <v>2286.8050000000003</v>
      </c>
      <c r="O2197" t="str">
        <f t="shared" si="178"/>
        <v/>
      </c>
      <c r="P2197" t="str">
        <f t="shared" si="179"/>
        <v>1_1984</v>
      </c>
    </row>
    <row r="2198" spans="1:16">
      <c r="A2198" s="35">
        <v>30686</v>
      </c>
      <c r="H2198" s="43">
        <v>2284.1999999999998</v>
      </c>
      <c r="I2198" s="43">
        <v>2295.62</v>
      </c>
      <c r="J2198" s="37"/>
      <c r="K2198" s="37"/>
      <c r="L2198">
        <f t="shared" si="175"/>
        <v>1</v>
      </c>
      <c r="M2198">
        <f t="shared" si="176"/>
        <v>1984</v>
      </c>
      <c r="N2198">
        <f t="shared" si="177"/>
        <v>2289.91</v>
      </c>
      <c r="O2198" t="str">
        <f t="shared" si="178"/>
        <v/>
      </c>
      <c r="P2198" t="str">
        <f t="shared" si="179"/>
        <v>1_1984</v>
      </c>
    </row>
    <row r="2199" spans="1:16">
      <c r="A2199" s="35">
        <v>30687</v>
      </c>
      <c r="H2199" s="43">
        <v>2287.3000000000002</v>
      </c>
      <c r="I2199" s="43">
        <v>2298.7399999999998</v>
      </c>
      <c r="J2199" s="37"/>
      <c r="K2199" s="37"/>
      <c r="L2199">
        <f t="shared" si="175"/>
        <v>1</v>
      </c>
      <c r="M2199">
        <f t="shared" si="176"/>
        <v>1984</v>
      </c>
      <c r="N2199">
        <f t="shared" si="177"/>
        <v>2293.02</v>
      </c>
      <c r="O2199" t="str">
        <f t="shared" si="178"/>
        <v/>
      </c>
      <c r="P2199" t="str">
        <f t="shared" si="179"/>
        <v>1_1984</v>
      </c>
    </row>
    <row r="2200" spans="1:16">
      <c r="A2200" s="35">
        <v>30688</v>
      </c>
      <c r="H2200" s="44"/>
      <c r="I2200" s="44"/>
      <c r="J2200" s="37"/>
      <c r="K2200" s="37"/>
      <c r="L2200">
        <f t="shared" si="175"/>
        <v>1</v>
      </c>
      <c r="M2200">
        <f t="shared" si="176"/>
        <v>1984</v>
      </c>
      <c r="N2200" t="str">
        <f t="shared" si="177"/>
        <v/>
      </c>
      <c r="O2200" t="str">
        <f t="shared" si="178"/>
        <v/>
      </c>
      <c r="P2200" t="str">
        <f t="shared" si="179"/>
        <v>1_1984</v>
      </c>
    </row>
    <row r="2201" spans="1:16">
      <c r="A2201" s="35">
        <v>30689</v>
      </c>
      <c r="H2201" s="44"/>
      <c r="I2201" s="44"/>
      <c r="J2201" s="37"/>
      <c r="K2201" s="37"/>
      <c r="L2201">
        <f t="shared" si="175"/>
        <v>1</v>
      </c>
      <c r="M2201">
        <f t="shared" si="176"/>
        <v>1984</v>
      </c>
      <c r="N2201" t="str">
        <f t="shared" si="177"/>
        <v/>
      </c>
      <c r="O2201" t="str">
        <f t="shared" si="178"/>
        <v/>
      </c>
      <c r="P2201" t="str">
        <f t="shared" si="179"/>
        <v>1_1984</v>
      </c>
    </row>
    <row r="2202" spans="1:16">
      <c r="A2202" s="35">
        <v>30690</v>
      </c>
      <c r="H2202" s="43">
        <v>2296.6999999999998</v>
      </c>
      <c r="I2202" s="43">
        <v>2308.1799999999998</v>
      </c>
      <c r="J2202" s="37"/>
      <c r="K2202" s="37"/>
      <c r="L2202">
        <f t="shared" si="175"/>
        <v>1</v>
      </c>
      <c r="M2202">
        <f t="shared" si="176"/>
        <v>1984</v>
      </c>
      <c r="N2202">
        <f t="shared" si="177"/>
        <v>2302.4399999999996</v>
      </c>
      <c r="O2202" t="str">
        <f t="shared" si="178"/>
        <v/>
      </c>
      <c r="P2202" t="str">
        <f t="shared" si="179"/>
        <v>1_1984</v>
      </c>
    </row>
    <row r="2203" spans="1:16">
      <c r="A2203" s="35">
        <v>30691</v>
      </c>
      <c r="H2203" s="43">
        <v>2299.8000000000002</v>
      </c>
      <c r="I2203" s="43">
        <v>2311.3000000000002</v>
      </c>
      <c r="J2203" s="37"/>
      <c r="K2203" s="37"/>
      <c r="L2203">
        <f t="shared" si="175"/>
        <v>1</v>
      </c>
      <c r="M2203">
        <f t="shared" si="176"/>
        <v>1984</v>
      </c>
      <c r="N2203">
        <f t="shared" si="177"/>
        <v>2305.5500000000002</v>
      </c>
      <c r="O2203" t="str">
        <f t="shared" si="178"/>
        <v/>
      </c>
      <c r="P2203" t="str">
        <f t="shared" si="179"/>
        <v>1_1984</v>
      </c>
    </row>
    <row r="2204" spans="1:16">
      <c r="A2204" s="35">
        <v>30692</v>
      </c>
      <c r="H2204" s="43">
        <v>2302.9</v>
      </c>
      <c r="I2204" s="43">
        <v>2314.41</v>
      </c>
      <c r="J2204" s="37"/>
      <c r="K2204" s="37"/>
      <c r="L2204">
        <f t="shared" si="175"/>
        <v>1</v>
      </c>
      <c r="M2204">
        <f t="shared" si="176"/>
        <v>1984</v>
      </c>
      <c r="N2204">
        <f t="shared" si="177"/>
        <v>2308.6549999999997</v>
      </c>
      <c r="O2204" t="str">
        <f t="shared" si="178"/>
        <v/>
      </c>
      <c r="P2204" t="str">
        <f t="shared" si="179"/>
        <v>1_1984</v>
      </c>
    </row>
    <row r="2205" spans="1:16">
      <c r="A2205" s="35">
        <v>30693</v>
      </c>
      <c r="H2205" s="43">
        <v>2306</v>
      </c>
      <c r="I2205" s="43">
        <v>2317.5300000000002</v>
      </c>
      <c r="J2205" s="37"/>
      <c r="K2205" s="37"/>
      <c r="L2205">
        <f t="shared" si="175"/>
        <v>1</v>
      </c>
      <c r="M2205">
        <f t="shared" si="176"/>
        <v>1984</v>
      </c>
      <c r="N2205">
        <f t="shared" si="177"/>
        <v>2311.7650000000003</v>
      </c>
      <c r="O2205" t="str">
        <f t="shared" si="178"/>
        <v/>
      </c>
      <c r="P2205" t="str">
        <f t="shared" si="179"/>
        <v>1_1984</v>
      </c>
    </row>
    <row r="2206" spans="1:16">
      <c r="A2206" s="35">
        <v>30694</v>
      </c>
      <c r="H2206" s="43">
        <v>2309.1</v>
      </c>
      <c r="I2206" s="43">
        <v>2320.65</v>
      </c>
      <c r="J2206" s="37"/>
      <c r="K2206" s="37"/>
      <c r="L2206">
        <f t="shared" si="175"/>
        <v>1</v>
      </c>
      <c r="M2206">
        <f t="shared" si="176"/>
        <v>1984</v>
      </c>
      <c r="N2206">
        <f t="shared" si="177"/>
        <v>2314.875</v>
      </c>
      <c r="O2206" t="str">
        <f t="shared" si="178"/>
        <v/>
      </c>
      <c r="P2206" t="str">
        <f t="shared" si="179"/>
        <v>1_1984</v>
      </c>
    </row>
    <row r="2207" spans="1:16">
      <c r="A2207" s="35">
        <v>30695</v>
      </c>
      <c r="H2207" s="44"/>
      <c r="I2207" s="44"/>
      <c r="J2207" s="37"/>
      <c r="K2207" s="37"/>
      <c r="L2207">
        <f t="shared" si="175"/>
        <v>1</v>
      </c>
      <c r="M2207">
        <f t="shared" si="176"/>
        <v>1984</v>
      </c>
      <c r="N2207" t="str">
        <f t="shared" si="177"/>
        <v/>
      </c>
      <c r="O2207" t="str">
        <f t="shared" si="178"/>
        <v/>
      </c>
      <c r="P2207" t="str">
        <f t="shared" si="179"/>
        <v>1_1984</v>
      </c>
    </row>
    <row r="2208" spans="1:16">
      <c r="A2208" s="35">
        <v>30696</v>
      </c>
      <c r="H2208" s="44"/>
      <c r="I2208" s="44"/>
      <c r="J2208" s="37"/>
      <c r="K2208" s="37"/>
      <c r="L2208">
        <f t="shared" si="175"/>
        <v>1</v>
      </c>
      <c r="M2208">
        <f t="shared" si="176"/>
        <v>1984</v>
      </c>
      <c r="N2208" t="str">
        <f t="shared" si="177"/>
        <v/>
      </c>
      <c r="O2208" t="str">
        <f t="shared" si="178"/>
        <v/>
      </c>
      <c r="P2208" t="str">
        <f t="shared" si="179"/>
        <v>1_1984</v>
      </c>
    </row>
    <row r="2209" spans="1:16">
      <c r="A2209" s="35">
        <v>30697</v>
      </c>
      <c r="H2209" s="43">
        <v>2318.5</v>
      </c>
      <c r="I2209" s="43">
        <v>2330.09</v>
      </c>
      <c r="J2209" s="37"/>
      <c r="K2209" s="37"/>
      <c r="L2209">
        <f t="shared" si="175"/>
        <v>1</v>
      </c>
      <c r="M2209">
        <f t="shared" si="176"/>
        <v>1984</v>
      </c>
      <c r="N2209">
        <f t="shared" si="177"/>
        <v>2324.2950000000001</v>
      </c>
      <c r="O2209" t="str">
        <f t="shared" si="178"/>
        <v/>
      </c>
      <c r="P2209" t="str">
        <f t="shared" si="179"/>
        <v>1_1984</v>
      </c>
    </row>
    <row r="2210" spans="1:16">
      <c r="A2210" s="35">
        <v>30698</v>
      </c>
      <c r="H2210" s="43">
        <v>2321.6</v>
      </c>
      <c r="I2210" s="43">
        <v>2333.21</v>
      </c>
      <c r="J2210" s="37"/>
      <c r="K2210" s="37"/>
      <c r="L2210">
        <f t="shared" si="175"/>
        <v>1</v>
      </c>
      <c r="M2210">
        <f t="shared" si="176"/>
        <v>1984</v>
      </c>
      <c r="N2210">
        <f t="shared" si="177"/>
        <v>2327.4049999999997</v>
      </c>
      <c r="O2210" t="str">
        <f t="shared" si="178"/>
        <v/>
      </c>
      <c r="P2210" t="str">
        <f t="shared" si="179"/>
        <v>1_1984</v>
      </c>
    </row>
    <row r="2211" spans="1:16">
      <c r="A2211" s="35">
        <v>30699</v>
      </c>
      <c r="H2211" s="43">
        <v>2324.6999999999998</v>
      </c>
      <c r="I2211" s="43">
        <v>2336.3200000000002</v>
      </c>
      <c r="J2211" s="37"/>
      <c r="K2211" s="37"/>
      <c r="L2211">
        <f t="shared" si="175"/>
        <v>1</v>
      </c>
      <c r="M2211">
        <f t="shared" si="176"/>
        <v>1984</v>
      </c>
      <c r="N2211">
        <f t="shared" si="177"/>
        <v>2330.5100000000002</v>
      </c>
      <c r="O2211" t="str">
        <f t="shared" si="178"/>
        <v/>
      </c>
      <c r="P2211" t="str">
        <f t="shared" si="179"/>
        <v>1_1984</v>
      </c>
    </row>
    <row r="2212" spans="1:16">
      <c r="A2212" s="35">
        <v>30700</v>
      </c>
      <c r="H2212" s="43">
        <v>2327.8000000000002</v>
      </c>
      <c r="I2212" s="43">
        <v>2339.44</v>
      </c>
      <c r="J2212" s="37"/>
      <c r="K2212" s="37"/>
      <c r="L2212">
        <f t="shared" si="175"/>
        <v>1</v>
      </c>
      <c r="M2212">
        <f t="shared" si="176"/>
        <v>1984</v>
      </c>
      <c r="N2212">
        <f t="shared" si="177"/>
        <v>2333.62</v>
      </c>
      <c r="O2212" t="str">
        <f t="shared" si="178"/>
        <v/>
      </c>
      <c r="P2212" t="str">
        <f t="shared" si="179"/>
        <v>1_1984</v>
      </c>
    </row>
    <row r="2213" spans="1:16">
      <c r="A2213" s="35">
        <v>30701</v>
      </c>
      <c r="H2213" s="43">
        <v>2330.9</v>
      </c>
      <c r="I2213" s="43">
        <v>2342.5500000000002</v>
      </c>
      <c r="J2213" s="37"/>
      <c r="K2213" s="37"/>
      <c r="L2213">
        <f t="shared" si="175"/>
        <v>1</v>
      </c>
      <c r="M2213">
        <f t="shared" si="176"/>
        <v>1984</v>
      </c>
      <c r="N2213">
        <f t="shared" si="177"/>
        <v>2336.7250000000004</v>
      </c>
      <c r="O2213" t="str">
        <f t="shared" si="178"/>
        <v/>
      </c>
      <c r="P2213" t="str">
        <f t="shared" si="179"/>
        <v>1_1984</v>
      </c>
    </row>
    <row r="2214" spans="1:16">
      <c r="A2214" s="35">
        <v>30702</v>
      </c>
      <c r="H2214" s="44"/>
      <c r="I2214" s="44"/>
      <c r="J2214" s="37"/>
      <c r="K2214" s="37"/>
      <c r="L2214">
        <f t="shared" si="175"/>
        <v>1</v>
      </c>
      <c r="M2214">
        <f t="shared" si="176"/>
        <v>1984</v>
      </c>
      <c r="N2214" t="str">
        <f t="shared" si="177"/>
        <v/>
      </c>
      <c r="O2214" t="str">
        <f t="shared" si="178"/>
        <v/>
      </c>
      <c r="P2214" t="str">
        <f t="shared" si="179"/>
        <v>1_1984</v>
      </c>
    </row>
    <row r="2215" spans="1:16">
      <c r="A2215" s="35">
        <v>30703</v>
      </c>
      <c r="H2215" s="44"/>
      <c r="I2215" s="44"/>
      <c r="J2215" s="37"/>
      <c r="K2215" s="37"/>
      <c r="L2215">
        <f t="shared" si="175"/>
        <v>1</v>
      </c>
      <c r="M2215">
        <f t="shared" si="176"/>
        <v>1984</v>
      </c>
      <c r="N2215" t="str">
        <f t="shared" si="177"/>
        <v/>
      </c>
      <c r="O2215" t="str">
        <f t="shared" si="178"/>
        <v/>
      </c>
      <c r="P2215" t="str">
        <f t="shared" si="179"/>
        <v>1_1984</v>
      </c>
    </row>
    <row r="2216" spans="1:16">
      <c r="A2216" s="35">
        <v>30704</v>
      </c>
      <c r="H2216" s="43">
        <v>2340.3000000000002</v>
      </c>
      <c r="I2216" s="43">
        <v>2352</v>
      </c>
      <c r="J2216" s="37"/>
      <c r="K2216" s="37"/>
      <c r="L2216">
        <f t="shared" si="175"/>
        <v>1</v>
      </c>
      <c r="M2216">
        <f t="shared" si="176"/>
        <v>1984</v>
      </c>
      <c r="N2216">
        <f t="shared" si="177"/>
        <v>2346.15</v>
      </c>
      <c r="O2216" t="str">
        <f t="shared" si="178"/>
        <v/>
      </c>
      <c r="P2216" t="str">
        <f t="shared" si="179"/>
        <v>1_1984</v>
      </c>
    </row>
    <row r="2217" spans="1:16">
      <c r="A2217" s="35">
        <v>30705</v>
      </c>
      <c r="H2217" s="43">
        <v>2343.4</v>
      </c>
      <c r="I2217" s="43">
        <v>2355.12</v>
      </c>
      <c r="J2217" s="37"/>
      <c r="K2217" s="37"/>
      <c r="L2217">
        <f t="shared" si="175"/>
        <v>1</v>
      </c>
      <c r="M2217">
        <f t="shared" si="176"/>
        <v>1984</v>
      </c>
      <c r="N2217">
        <f t="shared" si="177"/>
        <v>2349.2600000000002</v>
      </c>
      <c r="O2217" t="str">
        <f t="shared" si="178"/>
        <v/>
      </c>
      <c r="P2217" t="str">
        <f t="shared" si="179"/>
        <v>1_1984</v>
      </c>
    </row>
    <row r="2218" spans="1:16">
      <c r="A2218" s="35">
        <v>30706</v>
      </c>
      <c r="H2218" s="43">
        <v>2346.5</v>
      </c>
      <c r="I2218" s="43">
        <v>2358.23</v>
      </c>
      <c r="J2218" s="37"/>
      <c r="K2218" s="37"/>
      <c r="L2218">
        <f t="shared" si="175"/>
        <v>1</v>
      </c>
      <c r="M2218">
        <f t="shared" si="176"/>
        <v>1984</v>
      </c>
      <c r="N2218">
        <f t="shared" si="177"/>
        <v>2352.3649999999998</v>
      </c>
      <c r="O2218" t="str">
        <f t="shared" si="178"/>
        <v/>
      </c>
      <c r="P2218" t="str">
        <f t="shared" si="179"/>
        <v>1_1984</v>
      </c>
    </row>
    <row r="2219" spans="1:16">
      <c r="A2219" s="35">
        <v>30707</v>
      </c>
      <c r="H2219" s="43">
        <v>2349.6</v>
      </c>
      <c r="I2219" s="43">
        <v>2361.35</v>
      </c>
      <c r="J2219" s="37"/>
      <c r="K2219" s="37"/>
      <c r="L2219">
        <f t="shared" si="175"/>
        <v>1</v>
      </c>
      <c r="M2219">
        <f t="shared" si="176"/>
        <v>1984</v>
      </c>
      <c r="N2219">
        <f t="shared" si="177"/>
        <v>2355.4749999999999</v>
      </c>
      <c r="O2219" t="str">
        <f t="shared" si="178"/>
        <v/>
      </c>
      <c r="P2219" t="str">
        <f t="shared" si="179"/>
        <v>1_1984</v>
      </c>
    </row>
    <row r="2220" spans="1:16">
      <c r="A2220" s="35">
        <v>30708</v>
      </c>
      <c r="H2220" s="43">
        <v>2352.6999999999998</v>
      </c>
      <c r="I2220" s="43">
        <v>2364.46</v>
      </c>
      <c r="J2220" s="37"/>
      <c r="K2220" s="37"/>
      <c r="L2220">
        <f t="shared" si="175"/>
        <v>1</v>
      </c>
      <c r="M2220">
        <f t="shared" si="176"/>
        <v>1984</v>
      </c>
      <c r="N2220">
        <f t="shared" si="177"/>
        <v>2358.58</v>
      </c>
      <c r="O2220" t="str">
        <f t="shared" si="178"/>
        <v/>
      </c>
      <c r="P2220" t="str">
        <f t="shared" si="179"/>
        <v>1_1984</v>
      </c>
    </row>
    <row r="2221" spans="1:16">
      <c r="A2221" s="35">
        <v>30709</v>
      </c>
      <c r="H2221" s="44"/>
      <c r="I2221" s="44"/>
      <c r="J2221" s="37"/>
      <c r="K2221" s="37"/>
      <c r="L2221">
        <f t="shared" si="175"/>
        <v>1</v>
      </c>
      <c r="M2221">
        <f t="shared" si="176"/>
        <v>1984</v>
      </c>
      <c r="N2221" t="str">
        <f t="shared" si="177"/>
        <v/>
      </c>
      <c r="O2221" t="str">
        <f t="shared" si="178"/>
        <v/>
      </c>
      <c r="P2221" t="str">
        <f t="shared" si="179"/>
        <v>1_1984</v>
      </c>
    </row>
    <row r="2222" spans="1:16">
      <c r="A2222" s="35">
        <v>30710</v>
      </c>
      <c r="H2222" s="44"/>
      <c r="I2222" s="44"/>
      <c r="J2222" s="37"/>
      <c r="K2222" s="37"/>
      <c r="L2222">
        <f t="shared" si="175"/>
        <v>1</v>
      </c>
      <c r="M2222">
        <f t="shared" si="176"/>
        <v>1984</v>
      </c>
      <c r="N2222" t="str">
        <f t="shared" si="177"/>
        <v/>
      </c>
      <c r="O2222" t="str">
        <f t="shared" si="178"/>
        <v/>
      </c>
      <c r="P2222" t="str">
        <f t="shared" si="179"/>
        <v>1_1984</v>
      </c>
    </row>
    <row r="2223" spans="1:16">
      <c r="A2223" s="35">
        <v>30711</v>
      </c>
      <c r="H2223" s="43">
        <v>2362.1</v>
      </c>
      <c r="I2223" s="43">
        <v>2373.91</v>
      </c>
      <c r="J2223" s="37"/>
      <c r="K2223" s="37"/>
      <c r="L2223">
        <f t="shared" si="175"/>
        <v>1</v>
      </c>
      <c r="M2223">
        <f t="shared" si="176"/>
        <v>1984</v>
      </c>
      <c r="N2223">
        <f t="shared" si="177"/>
        <v>2368.0050000000001</v>
      </c>
      <c r="O2223" t="str">
        <f t="shared" si="178"/>
        <v/>
      </c>
      <c r="P2223" t="str">
        <f t="shared" si="179"/>
        <v>1_1984</v>
      </c>
    </row>
    <row r="2224" spans="1:16">
      <c r="A2224" s="35">
        <v>30712</v>
      </c>
      <c r="H2224" s="43">
        <v>2365.1999999999998</v>
      </c>
      <c r="I2224" s="43">
        <v>2377.0300000000002</v>
      </c>
      <c r="J2224" s="37"/>
      <c r="K2224" s="37"/>
      <c r="L2224">
        <f t="shared" si="175"/>
        <v>1</v>
      </c>
      <c r="M2224">
        <f t="shared" si="176"/>
        <v>1984</v>
      </c>
      <c r="N2224">
        <f t="shared" si="177"/>
        <v>2371.1149999999998</v>
      </c>
      <c r="O2224" t="str">
        <f t="shared" si="178"/>
        <v/>
      </c>
      <c r="P2224" t="str">
        <f t="shared" si="179"/>
        <v>1_1984</v>
      </c>
    </row>
    <row r="2225" spans="1:16">
      <c r="A2225" s="35">
        <v>30713</v>
      </c>
      <c r="H2225" s="43">
        <v>2368.9499999999998</v>
      </c>
      <c r="I2225" s="43">
        <v>2380.79</v>
      </c>
      <c r="J2225" s="37"/>
      <c r="K2225" s="37"/>
      <c r="L2225">
        <f t="shared" si="175"/>
        <v>2</v>
      </c>
      <c r="M2225">
        <f t="shared" si="176"/>
        <v>1984</v>
      </c>
      <c r="N2225">
        <f t="shared" si="177"/>
        <v>2374.87</v>
      </c>
      <c r="O2225" t="str">
        <f t="shared" si="178"/>
        <v/>
      </c>
      <c r="P2225" t="str">
        <f t="shared" si="179"/>
        <v>2_1984</v>
      </c>
    </row>
    <row r="2226" spans="1:16">
      <c r="A2226" s="35">
        <v>30714</v>
      </c>
      <c r="H2226" s="43">
        <v>2372.6999999999998</v>
      </c>
      <c r="I2226" s="43">
        <v>2384.56</v>
      </c>
      <c r="J2226" s="37"/>
      <c r="K2226" s="37"/>
      <c r="L2226">
        <f t="shared" si="175"/>
        <v>2</v>
      </c>
      <c r="M2226">
        <f t="shared" si="176"/>
        <v>1984</v>
      </c>
      <c r="N2226">
        <f t="shared" si="177"/>
        <v>2378.63</v>
      </c>
      <c r="O2226" t="str">
        <f t="shared" si="178"/>
        <v/>
      </c>
      <c r="P2226" t="str">
        <f t="shared" si="179"/>
        <v>2_1984</v>
      </c>
    </row>
    <row r="2227" spans="1:16">
      <c r="A2227" s="35">
        <v>30715</v>
      </c>
      <c r="H2227" s="43">
        <v>2376.4499999999998</v>
      </c>
      <c r="I2227" s="43">
        <v>2388.33</v>
      </c>
      <c r="J2227" s="37"/>
      <c r="K2227" s="37"/>
      <c r="L2227">
        <f t="shared" si="175"/>
        <v>2</v>
      </c>
      <c r="M2227">
        <f t="shared" si="176"/>
        <v>1984</v>
      </c>
      <c r="N2227">
        <f t="shared" si="177"/>
        <v>2382.39</v>
      </c>
      <c r="O2227" t="str">
        <f t="shared" si="178"/>
        <v/>
      </c>
      <c r="P2227" t="str">
        <f t="shared" si="179"/>
        <v>2_1984</v>
      </c>
    </row>
    <row r="2228" spans="1:16">
      <c r="A2228" s="35">
        <v>30716</v>
      </c>
      <c r="H2228" s="44"/>
      <c r="I2228" s="44"/>
      <c r="J2228" s="37"/>
      <c r="K2228" s="37"/>
      <c r="L2228">
        <f t="shared" si="175"/>
        <v>2</v>
      </c>
      <c r="M2228">
        <f t="shared" si="176"/>
        <v>1984</v>
      </c>
      <c r="N2228" t="str">
        <f t="shared" si="177"/>
        <v/>
      </c>
      <c r="O2228" t="str">
        <f t="shared" si="178"/>
        <v/>
      </c>
      <c r="P2228" t="str">
        <f t="shared" si="179"/>
        <v>2_1984</v>
      </c>
    </row>
    <row r="2229" spans="1:16">
      <c r="A2229" s="35">
        <v>30717</v>
      </c>
      <c r="H2229" s="44"/>
      <c r="I2229" s="44"/>
      <c r="J2229" s="37"/>
      <c r="K2229" s="37"/>
      <c r="L2229">
        <f t="shared" si="175"/>
        <v>2</v>
      </c>
      <c r="M2229">
        <f t="shared" si="176"/>
        <v>1984</v>
      </c>
      <c r="N2229" t="str">
        <f t="shared" si="177"/>
        <v/>
      </c>
      <c r="O2229" t="str">
        <f t="shared" si="178"/>
        <v/>
      </c>
      <c r="P2229" t="str">
        <f t="shared" si="179"/>
        <v>2_1984</v>
      </c>
    </row>
    <row r="2230" spans="1:16">
      <c r="A2230" s="35">
        <v>30718</v>
      </c>
      <c r="H2230" s="43">
        <v>2388.3000000000002</v>
      </c>
      <c r="I2230" s="43">
        <v>2400.2399999999998</v>
      </c>
      <c r="J2230" s="37"/>
      <c r="K2230" s="37"/>
      <c r="L2230">
        <f t="shared" si="175"/>
        <v>2</v>
      </c>
      <c r="M2230">
        <f t="shared" si="176"/>
        <v>1984</v>
      </c>
      <c r="N2230">
        <f t="shared" si="177"/>
        <v>2394.27</v>
      </c>
      <c r="O2230" t="str">
        <f t="shared" si="178"/>
        <v/>
      </c>
      <c r="P2230" t="str">
        <f t="shared" si="179"/>
        <v>2_1984</v>
      </c>
    </row>
    <row r="2231" spans="1:16">
      <c r="A2231" s="35">
        <v>30719</v>
      </c>
      <c r="H2231" s="43">
        <v>2392.0500000000002</v>
      </c>
      <c r="I2231" s="43">
        <v>2404.0100000000002</v>
      </c>
      <c r="J2231" s="37"/>
      <c r="K2231" s="37"/>
      <c r="L2231">
        <f t="shared" si="175"/>
        <v>2</v>
      </c>
      <c r="M2231">
        <f t="shared" si="176"/>
        <v>1984</v>
      </c>
      <c r="N2231">
        <f t="shared" si="177"/>
        <v>2398.0300000000002</v>
      </c>
      <c r="O2231" t="str">
        <f t="shared" si="178"/>
        <v/>
      </c>
      <c r="P2231" t="str">
        <f t="shared" si="179"/>
        <v>2_1984</v>
      </c>
    </row>
    <row r="2232" spans="1:16">
      <c r="A2232" s="35">
        <v>30720</v>
      </c>
      <c r="H2232" s="43">
        <v>2395.8000000000002</v>
      </c>
      <c r="I2232" s="43">
        <v>2407.7800000000002</v>
      </c>
      <c r="J2232" s="37"/>
      <c r="K2232" s="37"/>
      <c r="L2232">
        <f t="shared" si="175"/>
        <v>2</v>
      </c>
      <c r="M2232">
        <f t="shared" si="176"/>
        <v>1984</v>
      </c>
      <c r="N2232">
        <f t="shared" si="177"/>
        <v>2401.79</v>
      </c>
      <c r="O2232" t="str">
        <f t="shared" si="178"/>
        <v/>
      </c>
      <c r="P2232" t="str">
        <f t="shared" si="179"/>
        <v>2_1984</v>
      </c>
    </row>
    <row r="2233" spans="1:16">
      <c r="A2233" s="35">
        <v>30721</v>
      </c>
      <c r="H2233" s="43">
        <v>2399.5500000000002</v>
      </c>
      <c r="I2233" s="43">
        <v>2411.5500000000002</v>
      </c>
      <c r="J2233" s="37"/>
      <c r="K2233" s="37"/>
      <c r="L2233">
        <f t="shared" si="175"/>
        <v>2</v>
      </c>
      <c r="M2233">
        <f t="shared" si="176"/>
        <v>1984</v>
      </c>
      <c r="N2233">
        <f t="shared" si="177"/>
        <v>2405.5500000000002</v>
      </c>
      <c r="O2233" t="str">
        <f t="shared" si="178"/>
        <v/>
      </c>
      <c r="P2233" t="str">
        <f t="shared" si="179"/>
        <v>2_1984</v>
      </c>
    </row>
    <row r="2234" spans="1:16">
      <c r="A2234" s="35">
        <v>30722</v>
      </c>
      <c r="H2234" s="43">
        <v>2403.3000000000002</v>
      </c>
      <c r="I2234" s="43">
        <v>2415.3200000000002</v>
      </c>
      <c r="J2234" s="37"/>
      <c r="K2234" s="37"/>
      <c r="L2234">
        <f t="shared" si="175"/>
        <v>2</v>
      </c>
      <c r="M2234">
        <f t="shared" si="176"/>
        <v>1984</v>
      </c>
      <c r="N2234">
        <f t="shared" si="177"/>
        <v>2409.3100000000004</v>
      </c>
      <c r="O2234" t="str">
        <f t="shared" si="178"/>
        <v/>
      </c>
      <c r="P2234" t="str">
        <f t="shared" si="179"/>
        <v>2_1984</v>
      </c>
    </row>
    <row r="2235" spans="1:16">
      <c r="A2235" s="35">
        <v>30723</v>
      </c>
      <c r="H2235" s="44"/>
      <c r="I2235" s="44"/>
      <c r="J2235" s="37"/>
      <c r="K2235" s="37"/>
      <c r="L2235">
        <f t="shared" si="175"/>
        <v>2</v>
      </c>
      <c r="M2235">
        <f t="shared" si="176"/>
        <v>1984</v>
      </c>
      <c r="N2235" t="str">
        <f t="shared" si="177"/>
        <v/>
      </c>
      <c r="O2235" t="str">
        <f t="shared" si="178"/>
        <v/>
      </c>
      <c r="P2235" t="str">
        <f t="shared" si="179"/>
        <v>2_1984</v>
      </c>
    </row>
    <row r="2236" spans="1:16">
      <c r="A2236" s="35">
        <v>30724</v>
      </c>
      <c r="H2236" s="44"/>
      <c r="I2236" s="44"/>
      <c r="J2236" s="37"/>
      <c r="K2236" s="37"/>
      <c r="L2236">
        <f t="shared" si="175"/>
        <v>2</v>
      </c>
      <c r="M2236">
        <f t="shared" si="176"/>
        <v>1984</v>
      </c>
      <c r="N2236" t="str">
        <f t="shared" si="177"/>
        <v/>
      </c>
      <c r="O2236" t="str">
        <f t="shared" si="178"/>
        <v/>
      </c>
      <c r="P2236" t="str">
        <f t="shared" si="179"/>
        <v>2_1984</v>
      </c>
    </row>
    <row r="2237" spans="1:16">
      <c r="A2237" s="35">
        <v>30725</v>
      </c>
      <c r="H2237" s="43">
        <v>2415.15</v>
      </c>
      <c r="I2237" s="43">
        <v>2427.23</v>
      </c>
      <c r="J2237" s="37"/>
      <c r="K2237" s="37"/>
      <c r="L2237">
        <f t="shared" si="175"/>
        <v>2</v>
      </c>
      <c r="M2237">
        <f t="shared" si="176"/>
        <v>1984</v>
      </c>
      <c r="N2237">
        <f t="shared" si="177"/>
        <v>2421.19</v>
      </c>
      <c r="O2237" t="str">
        <f t="shared" si="178"/>
        <v/>
      </c>
      <c r="P2237" t="str">
        <f t="shared" si="179"/>
        <v>2_1984</v>
      </c>
    </row>
    <row r="2238" spans="1:16">
      <c r="A2238" s="35">
        <v>30726</v>
      </c>
      <c r="H2238" s="43">
        <v>2418.9</v>
      </c>
      <c r="I2238" s="43">
        <v>2430.9899999999998</v>
      </c>
      <c r="J2238" s="37"/>
      <c r="K2238" s="37"/>
      <c r="L2238">
        <f t="shared" si="175"/>
        <v>2</v>
      </c>
      <c r="M2238">
        <f t="shared" si="176"/>
        <v>1984</v>
      </c>
      <c r="N2238">
        <f t="shared" si="177"/>
        <v>2424.9449999999997</v>
      </c>
      <c r="O2238" t="str">
        <f t="shared" si="178"/>
        <v/>
      </c>
      <c r="P2238" t="str">
        <f t="shared" si="179"/>
        <v>2_1984</v>
      </c>
    </row>
    <row r="2239" spans="1:16">
      <c r="A2239" s="35">
        <v>30727</v>
      </c>
      <c r="H2239" s="43">
        <v>2422.65</v>
      </c>
      <c r="I2239" s="43">
        <v>2434.7600000000002</v>
      </c>
      <c r="J2239" s="37"/>
      <c r="K2239" s="37"/>
      <c r="L2239">
        <f t="shared" si="175"/>
        <v>2</v>
      </c>
      <c r="M2239">
        <f t="shared" si="176"/>
        <v>1984</v>
      </c>
      <c r="N2239">
        <f t="shared" si="177"/>
        <v>2428.7049999999999</v>
      </c>
      <c r="O2239" t="str">
        <f t="shared" si="178"/>
        <v/>
      </c>
      <c r="P2239" t="str">
        <f t="shared" si="179"/>
        <v>2_1984</v>
      </c>
    </row>
    <row r="2240" spans="1:16">
      <c r="A2240" s="35">
        <v>30728</v>
      </c>
      <c r="H2240" s="43">
        <v>2426.4</v>
      </c>
      <c r="I2240" s="43">
        <v>2438.5300000000002</v>
      </c>
      <c r="J2240" s="37"/>
      <c r="K2240" s="37"/>
      <c r="L2240">
        <f t="shared" si="175"/>
        <v>2</v>
      </c>
      <c r="M2240">
        <f t="shared" si="176"/>
        <v>1984</v>
      </c>
      <c r="N2240">
        <f t="shared" si="177"/>
        <v>2432.4650000000001</v>
      </c>
      <c r="O2240" t="str">
        <f t="shared" si="178"/>
        <v/>
      </c>
      <c r="P2240" t="str">
        <f t="shared" si="179"/>
        <v>2_1984</v>
      </c>
    </row>
    <row r="2241" spans="1:16">
      <c r="A2241" s="35">
        <v>30729</v>
      </c>
      <c r="H2241" s="43">
        <v>2430.15</v>
      </c>
      <c r="I2241" s="43">
        <v>2442.3000000000002</v>
      </c>
      <c r="J2241" s="37"/>
      <c r="K2241" s="37"/>
      <c r="L2241">
        <f t="shared" si="175"/>
        <v>2</v>
      </c>
      <c r="M2241">
        <f t="shared" si="176"/>
        <v>1984</v>
      </c>
      <c r="N2241">
        <f t="shared" si="177"/>
        <v>2436.2250000000004</v>
      </c>
      <c r="O2241" t="str">
        <f t="shared" si="178"/>
        <v/>
      </c>
      <c r="P2241" t="str">
        <f t="shared" si="179"/>
        <v>2_1984</v>
      </c>
    </row>
    <row r="2242" spans="1:16">
      <c r="A2242" s="35">
        <v>30730</v>
      </c>
      <c r="H2242" s="44"/>
      <c r="I2242" s="44"/>
      <c r="J2242" s="37"/>
      <c r="K2242" s="37"/>
      <c r="L2242">
        <f t="shared" si="175"/>
        <v>2</v>
      </c>
      <c r="M2242">
        <f t="shared" si="176"/>
        <v>1984</v>
      </c>
      <c r="N2242" t="str">
        <f t="shared" si="177"/>
        <v/>
      </c>
      <c r="O2242" t="str">
        <f t="shared" si="178"/>
        <v/>
      </c>
      <c r="P2242" t="str">
        <f t="shared" si="179"/>
        <v>2_1984</v>
      </c>
    </row>
    <row r="2243" spans="1:16">
      <c r="A2243" s="35">
        <v>30731</v>
      </c>
      <c r="H2243" s="44"/>
      <c r="I2243" s="44"/>
      <c r="J2243" s="37"/>
      <c r="K2243" s="37"/>
      <c r="L2243">
        <f t="shared" si="175"/>
        <v>2</v>
      </c>
      <c r="M2243">
        <f t="shared" si="176"/>
        <v>1984</v>
      </c>
      <c r="N2243" t="str">
        <f t="shared" si="177"/>
        <v/>
      </c>
      <c r="O2243" t="str">
        <f t="shared" si="178"/>
        <v/>
      </c>
      <c r="P2243" t="str">
        <f t="shared" si="179"/>
        <v>2_1984</v>
      </c>
    </row>
    <row r="2244" spans="1:16">
      <c r="A2244" s="35">
        <v>30732</v>
      </c>
      <c r="H2244" s="43">
        <v>2442</v>
      </c>
      <c r="I2244" s="43">
        <v>2454.21</v>
      </c>
      <c r="J2244" s="37"/>
      <c r="K2244" s="37"/>
      <c r="L2244">
        <f t="shared" ref="L2244:L2307" si="180">+MONTH(A2244)</f>
        <v>2</v>
      </c>
      <c r="M2244">
        <f t="shared" ref="M2244:M2307" si="181">+YEAR(A2244)</f>
        <v>1984</v>
      </c>
      <c r="N2244">
        <f t="shared" ref="N2244:N2307" si="182">+IF(H2244="","",AVERAGE(H2244:I2244))</f>
        <v>2448.105</v>
      </c>
      <c r="O2244" t="str">
        <f t="shared" ref="O2244:O2307" si="183">+IF(J2244="","",AVERAGE(J2244:K2244))</f>
        <v/>
      </c>
      <c r="P2244" t="str">
        <f t="shared" ref="P2244:P2307" si="184">+L2244&amp;"_"&amp;M2244</f>
        <v>2_1984</v>
      </c>
    </row>
    <row r="2245" spans="1:16">
      <c r="A2245" s="35">
        <v>30733</v>
      </c>
      <c r="H2245" s="43">
        <v>2445.75</v>
      </c>
      <c r="I2245" s="43">
        <v>2457.98</v>
      </c>
      <c r="J2245" s="37"/>
      <c r="K2245" s="37"/>
      <c r="L2245">
        <f t="shared" si="180"/>
        <v>2</v>
      </c>
      <c r="M2245">
        <f t="shared" si="181"/>
        <v>1984</v>
      </c>
      <c r="N2245">
        <f t="shared" si="182"/>
        <v>2451.8649999999998</v>
      </c>
      <c r="O2245" t="str">
        <f t="shared" si="183"/>
        <v/>
      </c>
      <c r="P2245" t="str">
        <f t="shared" si="184"/>
        <v>2_1984</v>
      </c>
    </row>
    <row r="2246" spans="1:16">
      <c r="A2246" s="35">
        <v>30734</v>
      </c>
      <c r="H2246" s="43">
        <v>2449.5</v>
      </c>
      <c r="I2246" s="43">
        <v>2461.75</v>
      </c>
      <c r="J2246" s="37"/>
      <c r="K2246" s="37"/>
      <c r="L2246">
        <f t="shared" si="180"/>
        <v>2</v>
      </c>
      <c r="M2246">
        <f t="shared" si="181"/>
        <v>1984</v>
      </c>
      <c r="N2246">
        <f t="shared" si="182"/>
        <v>2455.625</v>
      </c>
      <c r="O2246" t="str">
        <f t="shared" si="183"/>
        <v/>
      </c>
      <c r="P2246" t="str">
        <f t="shared" si="184"/>
        <v>2_1984</v>
      </c>
    </row>
    <row r="2247" spans="1:16">
      <c r="A2247" s="35">
        <v>30735</v>
      </c>
      <c r="H2247" s="43">
        <v>2453.25</v>
      </c>
      <c r="I2247" s="43">
        <v>2465.52</v>
      </c>
      <c r="J2247" s="37"/>
      <c r="K2247" s="37"/>
      <c r="L2247">
        <f t="shared" si="180"/>
        <v>2</v>
      </c>
      <c r="M2247">
        <f t="shared" si="181"/>
        <v>1984</v>
      </c>
      <c r="N2247">
        <f t="shared" si="182"/>
        <v>2459.3850000000002</v>
      </c>
      <c r="O2247" t="str">
        <f t="shared" si="183"/>
        <v/>
      </c>
      <c r="P2247" t="str">
        <f t="shared" si="184"/>
        <v>2_1984</v>
      </c>
    </row>
    <row r="2248" spans="1:16">
      <c r="A2248" s="35">
        <v>30736</v>
      </c>
      <c r="H2248" s="43">
        <v>2457</v>
      </c>
      <c r="I2248" s="43">
        <v>2469.29</v>
      </c>
      <c r="J2248" s="37"/>
      <c r="K2248" s="37"/>
      <c r="L2248">
        <f t="shared" si="180"/>
        <v>2</v>
      </c>
      <c r="M2248">
        <f t="shared" si="181"/>
        <v>1984</v>
      </c>
      <c r="N2248">
        <f t="shared" si="182"/>
        <v>2463.145</v>
      </c>
      <c r="O2248" t="str">
        <f t="shared" si="183"/>
        <v/>
      </c>
      <c r="P2248" t="str">
        <f t="shared" si="184"/>
        <v>2_1984</v>
      </c>
    </row>
    <row r="2249" spans="1:16">
      <c r="A2249" s="35">
        <v>30737</v>
      </c>
      <c r="H2249" s="44"/>
      <c r="I2249" s="44"/>
      <c r="J2249" s="37"/>
      <c r="K2249" s="37"/>
      <c r="L2249">
        <f t="shared" si="180"/>
        <v>2</v>
      </c>
      <c r="M2249">
        <f t="shared" si="181"/>
        <v>1984</v>
      </c>
      <c r="N2249" t="str">
        <f t="shared" si="182"/>
        <v/>
      </c>
      <c r="O2249" t="str">
        <f t="shared" si="183"/>
        <v/>
      </c>
      <c r="P2249" t="str">
        <f t="shared" si="184"/>
        <v>2_1984</v>
      </c>
    </row>
    <row r="2250" spans="1:16">
      <c r="A2250" s="35">
        <v>30738</v>
      </c>
      <c r="H2250" s="44"/>
      <c r="I2250" s="44"/>
      <c r="J2250" s="37"/>
      <c r="K2250" s="37"/>
      <c r="L2250">
        <f t="shared" si="180"/>
        <v>2</v>
      </c>
      <c r="M2250">
        <f t="shared" si="181"/>
        <v>1984</v>
      </c>
      <c r="N2250" t="str">
        <f t="shared" si="182"/>
        <v/>
      </c>
      <c r="O2250" t="str">
        <f t="shared" si="183"/>
        <v/>
      </c>
      <c r="P2250" t="str">
        <f t="shared" si="184"/>
        <v>2_1984</v>
      </c>
    </row>
    <row r="2251" spans="1:16">
      <c r="A2251" s="35">
        <v>30739</v>
      </c>
      <c r="H2251" s="43">
        <v>2468.85</v>
      </c>
      <c r="I2251" s="43">
        <v>2481.19</v>
      </c>
      <c r="J2251" s="37"/>
      <c r="K2251" s="37"/>
      <c r="L2251">
        <f t="shared" si="180"/>
        <v>2</v>
      </c>
      <c r="M2251">
        <f t="shared" si="181"/>
        <v>1984</v>
      </c>
      <c r="N2251">
        <f t="shared" si="182"/>
        <v>2475.02</v>
      </c>
      <c r="O2251" t="str">
        <f t="shared" si="183"/>
        <v/>
      </c>
      <c r="P2251" t="str">
        <f t="shared" si="184"/>
        <v>2_1984</v>
      </c>
    </row>
    <row r="2252" spans="1:16">
      <c r="A2252" s="35">
        <v>30740</v>
      </c>
      <c r="H2252" s="43">
        <v>2472.6</v>
      </c>
      <c r="I2252" s="43">
        <v>2484.96</v>
      </c>
      <c r="J2252" s="37"/>
      <c r="K2252" s="37"/>
      <c r="L2252">
        <f t="shared" si="180"/>
        <v>2</v>
      </c>
      <c r="M2252">
        <f t="shared" si="181"/>
        <v>1984</v>
      </c>
      <c r="N2252">
        <f t="shared" si="182"/>
        <v>2478.7799999999997</v>
      </c>
      <c r="O2252" t="str">
        <f t="shared" si="183"/>
        <v/>
      </c>
      <c r="P2252" t="str">
        <f t="shared" si="184"/>
        <v>2_1984</v>
      </c>
    </row>
    <row r="2253" spans="1:16">
      <c r="A2253" s="35">
        <v>30741</v>
      </c>
      <c r="H2253" s="43">
        <v>2476.36</v>
      </c>
      <c r="I2253" s="43">
        <v>2488.7399999999998</v>
      </c>
      <c r="J2253" s="37"/>
      <c r="K2253" s="37"/>
      <c r="L2253">
        <f t="shared" si="180"/>
        <v>2</v>
      </c>
      <c r="M2253">
        <f t="shared" si="181"/>
        <v>1984</v>
      </c>
      <c r="N2253">
        <f t="shared" si="182"/>
        <v>2482.5500000000002</v>
      </c>
      <c r="O2253" t="str">
        <f t="shared" si="183"/>
        <v/>
      </c>
      <c r="P2253" t="str">
        <f t="shared" si="184"/>
        <v>2_1984</v>
      </c>
    </row>
    <row r="2254" spans="1:16">
      <c r="A2254" s="35">
        <v>30742</v>
      </c>
      <c r="H2254" s="43">
        <v>2480.11</v>
      </c>
      <c r="I2254" s="43">
        <v>2492.5100000000002</v>
      </c>
      <c r="J2254" s="37"/>
      <c r="K2254" s="37"/>
      <c r="L2254">
        <f t="shared" si="180"/>
        <v>3</v>
      </c>
      <c r="M2254">
        <f t="shared" si="181"/>
        <v>1984</v>
      </c>
      <c r="N2254">
        <f t="shared" si="182"/>
        <v>2486.3100000000004</v>
      </c>
      <c r="O2254" t="str">
        <f t="shared" si="183"/>
        <v/>
      </c>
      <c r="P2254" t="str">
        <f t="shared" si="184"/>
        <v>3_1984</v>
      </c>
    </row>
    <row r="2255" spans="1:16">
      <c r="A2255" s="35">
        <v>30743</v>
      </c>
      <c r="H2255" s="43">
        <v>2486.7600000000002</v>
      </c>
      <c r="I2255" s="43">
        <v>2499.19</v>
      </c>
      <c r="J2255" s="37"/>
      <c r="K2255" s="37"/>
      <c r="L2255">
        <f t="shared" si="180"/>
        <v>3</v>
      </c>
      <c r="M2255">
        <f t="shared" si="181"/>
        <v>1984</v>
      </c>
      <c r="N2255">
        <f t="shared" si="182"/>
        <v>2492.9750000000004</v>
      </c>
      <c r="O2255" t="str">
        <f t="shared" si="183"/>
        <v/>
      </c>
      <c r="P2255" t="str">
        <f t="shared" si="184"/>
        <v>3_1984</v>
      </c>
    </row>
    <row r="2256" spans="1:16">
      <c r="A2256" s="35">
        <v>30744</v>
      </c>
      <c r="H2256" s="44"/>
      <c r="I2256" s="44"/>
      <c r="J2256" s="37"/>
      <c r="K2256" s="37"/>
      <c r="L2256">
        <f t="shared" si="180"/>
        <v>3</v>
      </c>
      <c r="M2256">
        <f t="shared" si="181"/>
        <v>1984</v>
      </c>
      <c r="N2256" t="str">
        <f t="shared" si="182"/>
        <v/>
      </c>
      <c r="O2256" t="str">
        <f t="shared" si="183"/>
        <v/>
      </c>
      <c r="P2256" t="str">
        <f t="shared" si="184"/>
        <v>3_1984</v>
      </c>
    </row>
    <row r="2257" spans="1:16">
      <c r="A2257" s="35">
        <v>30745</v>
      </c>
      <c r="H2257" s="44"/>
      <c r="I2257" s="44"/>
      <c r="J2257" s="37"/>
      <c r="K2257" s="37"/>
      <c r="L2257">
        <f t="shared" si="180"/>
        <v>3</v>
      </c>
      <c r="M2257">
        <f t="shared" si="181"/>
        <v>1984</v>
      </c>
      <c r="N2257" t="str">
        <f t="shared" si="182"/>
        <v/>
      </c>
      <c r="O2257" t="str">
        <f t="shared" si="183"/>
        <v/>
      </c>
      <c r="P2257" t="str">
        <f t="shared" si="184"/>
        <v>3_1984</v>
      </c>
    </row>
    <row r="2258" spans="1:16">
      <c r="A2258" s="35">
        <v>30746</v>
      </c>
      <c r="H2258" s="43">
        <v>2507.5100000000002</v>
      </c>
      <c r="I2258" s="43">
        <v>2520.0500000000002</v>
      </c>
      <c r="J2258" s="37"/>
      <c r="K2258" s="37"/>
      <c r="L2258">
        <f t="shared" si="180"/>
        <v>3</v>
      </c>
      <c r="M2258">
        <f t="shared" si="181"/>
        <v>1984</v>
      </c>
      <c r="N2258">
        <f t="shared" si="182"/>
        <v>2513.7800000000002</v>
      </c>
      <c r="O2258" t="str">
        <f t="shared" si="183"/>
        <v/>
      </c>
      <c r="P2258" t="str">
        <f t="shared" si="184"/>
        <v>3_1984</v>
      </c>
    </row>
    <row r="2259" spans="1:16">
      <c r="A2259" s="35">
        <v>30747</v>
      </c>
      <c r="H2259" s="43">
        <v>2514.36</v>
      </c>
      <c r="I2259" s="43">
        <v>2526.9299999999998</v>
      </c>
      <c r="J2259" s="37"/>
      <c r="K2259" s="37"/>
      <c r="L2259">
        <f t="shared" si="180"/>
        <v>3</v>
      </c>
      <c r="M2259">
        <f t="shared" si="181"/>
        <v>1984</v>
      </c>
      <c r="N2259">
        <f t="shared" si="182"/>
        <v>2520.645</v>
      </c>
      <c r="O2259" t="str">
        <f t="shared" si="183"/>
        <v/>
      </c>
      <c r="P2259" t="str">
        <f t="shared" si="184"/>
        <v>3_1984</v>
      </c>
    </row>
    <row r="2260" spans="1:16">
      <c r="A2260" s="35">
        <v>30748</v>
      </c>
      <c r="H2260" s="43">
        <v>2521.21</v>
      </c>
      <c r="I2260" s="43">
        <v>2533.8200000000002</v>
      </c>
      <c r="J2260" s="37"/>
      <c r="K2260" s="37"/>
      <c r="L2260">
        <f t="shared" si="180"/>
        <v>3</v>
      </c>
      <c r="M2260">
        <f t="shared" si="181"/>
        <v>1984</v>
      </c>
      <c r="N2260">
        <f t="shared" si="182"/>
        <v>2527.5150000000003</v>
      </c>
      <c r="O2260" t="str">
        <f t="shared" si="183"/>
        <v/>
      </c>
      <c r="P2260" t="str">
        <f t="shared" si="184"/>
        <v>3_1984</v>
      </c>
    </row>
    <row r="2261" spans="1:16">
      <c r="A2261" s="35">
        <v>30749</v>
      </c>
      <c r="H2261" s="43">
        <v>2528.06</v>
      </c>
      <c r="I2261" s="43">
        <v>2540.6999999999998</v>
      </c>
      <c r="J2261" s="37"/>
      <c r="K2261" s="37"/>
      <c r="L2261">
        <f t="shared" si="180"/>
        <v>3</v>
      </c>
      <c r="M2261">
        <f t="shared" si="181"/>
        <v>1984</v>
      </c>
      <c r="N2261">
        <f t="shared" si="182"/>
        <v>2534.38</v>
      </c>
      <c r="O2261" t="str">
        <f t="shared" si="183"/>
        <v/>
      </c>
      <c r="P2261" t="str">
        <f t="shared" si="184"/>
        <v>3_1984</v>
      </c>
    </row>
    <row r="2262" spans="1:16">
      <c r="A2262" s="35">
        <v>30750</v>
      </c>
      <c r="H2262" s="43">
        <v>2534.91</v>
      </c>
      <c r="I2262" s="43">
        <v>2547.58</v>
      </c>
      <c r="J2262" s="37"/>
      <c r="K2262" s="37"/>
      <c r="L2262">
        <f t="shared" si="180"/>
        <v>3</v>
      </c>
      <c r="M2262">
        <f t="shared" si="181"/>
        <v>1984</v>
      </c>
      <c r="N2262">
        <f t="shared" si="182"/>
        <v>2541.2449999999999</v>
      </c>
      <c r="O2262" t="str">
        <f t="shared" si="183"/>
        <v/>
      </c>
      <c r="P2262" t="str">
        <f t="shared" si="184"/>
        <v>3_1984</v>
      </c>
    </row>
    <row r="2263" spans="1:16">
      <c r="A2263" s="35">
        <v>30751</v>
      </c>
      <c r="H2263" s="44"/>
      <c r="I2263" s="44"/>
      <c r="J2263" s="37"/>
      <c r="K2263" s="37"/>
      <c r="L2263">
        <f t="shared" si="180"/>
        <v>3</v>
      </c>
      <c r="M2263">
        <f t="shared" si="181"/>
        <v>1984</v>
      </c>
      <c r="N2263" t="str">
        <f t="shared" si="182"/>
        <v/>
      </c>
      <c r="O2263" t="str">
        <f t="shared" si="183"/>
        <v/>
      </c>
      <c r="P2263" t="str">
        <f t="shared" si="184"/>
        <v>3_1984</v>
      </c>
    </row>
    <row r="2264" spans="1:16">
      <c r="A2264" s="35">
        <v>30752</v>
      </c>
      <c r="H2264" s="44"/>
      <c r="I2264" s="44"/>
      <c r="J2264" s="37"/>
      <c r="K2264" s="37"/>
      <c r="L2264">
        <f t="shared" si="180"/>
        <v>3</v>
      </c>
      <c r="M2264">
        <f t="shared" si="181"/>
        <v>1984</v>
      </c>
      <c r="N2264" t="str">
        <f t="shared" si="182"/>
        <v/>
      </c>
      <c r="O2264" t="str">
        <f t="shared" si="183"/>
        <v/>
      </c>
      <c r="P2264" t="str">
        <f t="shared" si="184"/>
        <v>3_1984</v>
      </c>
    </row>
    <row r="2265" spans="1:16">
      <c r="A2265" s="35">
        <v>30753</v>
      </c>
      <c r="H2265" s="43">
        <v>2555.46</v>
      </c>
      <c r="I2265" s="43">
        <v>2568.2399999999998</v>
      </c>
      <c r="J2265" s="37"/>
      <c r="K2265" s="37"/>
      <c r="L2265">
        <f t="shared" si="180"/>
        <v>3</v>
      </c>
      <c r="M2265">
        <f t="shared" si="181"/>
        <v>1984</v>
      </c>
      <c r="N2265">
        <f t="shared" si="182"/>
        <v>2561.85</v>
      </c>
      <c r="O2265" t="str">
        <f t="shared" si="183"/>
        <v/>
      </c>
      <c r="P2265" t="str">
        <f t="shared" si="184"/>
        <v>3_1984</v>
      </c>
    </row>
    <row r="2266" spans="1:16">
      <c r="A2266" s="35">
        <v>30754</v>
      </c>
      <c r="H2266" s="43">
        <v>2562.31</v>
      </c>
      <c r="I2266" s="43">
        <v>2575.12</v>
      </c>
      <c r="J2266" s="37"/>
      <c r="K2266" s="37"/>
      <c r="L2266">
        <f t="shared" si="180"/>
        <v>3</v>
      </c>
      <c r="M2266">
        <f t="shared" si="181"/>
        <v>1984</v>
      </c>
      <c r="N2266">
        <f t="shared" si="182"/>
        <v>2568.7150000000001</v>
      </c>
      <c r="O2266" t="str">
        <f t="shared" si="183"/>
        <v/>
      </c>
      <c r="P2266" t="str">
        <f t="shared" si="184"/>
        <v>3_1984</v>
      </c>
    </row>
    <row r="2267" spans="1:16">
      <c r="A2267" s="35">
        <v>30755</v>
      </c>
      <c r="H2267" s="43">
        <v>2569.16</v>
      </c>
      <c r="I2267" s="43">
        <v>2582.0100000000002</v>
      </c>
      <c r="J2267" s="37"/>
      <c r="K2267" s="37"/>
      <c r="L2267">
        <f t="shared" si="180"/>
        <v>3</v>
      </c>
      <c r="M2267">
        <f t="shared" si="181"/>
        <v>1984</v>
      </c>
      <c r="N2267">
        <f t="shared" si="182"/>
        <v>2575.585</v>
      </c>
      <c r="O2267" t="str">
        <f t="shared" si="183"/>
        <v/>
      </c>
      <c r="P2267" t="str">
        <f t="shared" si="184"/>
        <v>3_1984</v>
      </c>
    </row>
    <row r="2268" spans="1:16">
      <c r="A2268" s="35">
        <v>30756</v>
      </c>
      <c r="H2268" s="43">
        <v>2576.0100000000002</v>
      </c>
      <c r="I2268" s="43">
        <v>2588.89</v>
      </c>
      <c r="J2268" s="37"/>
      <c r="K2268" s="37"/>
      <c r="L2268">
        <f t="shared" si="180"/>
        <v>3</v>
      </c>
      <c r="M2268">
        <f t="shared" si="181"/>
        <v>1984</v>
      </c>
      <c r="N2268">
        <f t="shared" si="182"/>
        <v>2582.4499999999998</v>
      </c>
      <c r="O2268" t="str">
        <f t="shared" si="183"/>
        <v/>
      </c>
      <c r="P2268" t="str">
        <f t="shared" si="184"/>
        <v>3_1984</v>
      </c>
    </row>
    <row r="2269" spans="1:16">
      <c r="A2269" s="35">
        <v>30757</v>
      </c>
      <c r="H2269" s="43">
        <v>2582.86</v>
      </c>
      <c r="I2269" s="43">
        <v>2595.77</v>
      </c>
      <c r="J2269" s="37"/>
      <c r="K2269" s="37"/>
      <c r="L2269">
        <f t="shared" si="180"/>
        <v>3</v>
      </c>
      <c r="M2269">
        <f t="shared" si="181"/>
        <v>1984</v>
      </c>
      <c r="N2269">
        <f t="shared" si="182"/>
        <v>2589.3150000000001</v>
      </c>
      <c r="O2269" t="str">
        <f t="shared" si="183"/>
        <v/>
      </c>
      <c r="P2269" t="str">
        <f t="shared" si="184"/>
        <v>3_1984</v>
      </c>
    </row>
    <row r="2270" spans="1:16">
      <c r="A2270" s="35">
        <v>30758</v>
      </c>
      <c r="H2270" s="44"/>
      <c r="I2270" s="44"/>
      <c r="J2270" s="37"/>
      <c r="K2270" s="37"/>
      <c r="L2270">
        <f t="shared" si="180"/>
        <v>3</v>
      </c>
      <c r="M2270">
        <f t="shared" si="181"/>
        <v>1984</v>
      </c>
      <c r="N2270" t="str">
        <f t="shared" si="182"/>
        <v/>
      </c>
      <c r="O2270" t="str">
        <f t="shared" si="183"/>
        <v/>
      </c>
      <c r="P2270" t="str">
        <f t="shared" si="184"/>
        <v>3_1984</v>
      </c>
    </row>
    <row r="2271" spans="1:16">
      <c r="A2271" s="35">
        <v>30759</v>
      </c>
      <c r="H2271" s="44"/>
      <c r="I2271" s="44"/>
      <c r="J2271" s="37"/>
      <c r="K2271" s="37"/>
      <c r="L2271">
        <f t="shared" si="180"/>
        <v>3</v>
      </c>
      <c r="M2271">
        <f t="shared" si="181"/>
        <v>1984</v>
      </c>
      <c r="N2271" t="str">
        <f t="shared" si="182"/>
        <v/>
      </c>
      <c r="O2271" t="str">
        <f t="shared" si="183"/>
        <v/>
      </c>
      <c r="P2271" t="str">
        <f t="shared" si="184"/>
        <v>3_1984</v>
      </c>
    </row>
    <row r="2272" spans="1:16">
      <c r="A2272" s="35">
        <v>30760</v>
      </c>
      <c r="H2272" s="43">
        <v>2603.41</v>
      </c>
      <c r="I2272" s="43">
        <v>2616.4299999999998</v>
      </c>
      <c r="J2272" s="37"/>
      <c r="K2272" s="37"/>
      <c r="L2272">
        <f t="shared" si="180"/>
        <v>3</v>
      </c>
      <c r="M2272">
        <f t="shared" si="181"/>
        <v>1984</v>
      </c>
      <c r="N2272">
        <f t="shared" si="182"/>
        <v>2609.92</v>
      </c>
      <c r="O2272" t="str">
        <f t="shared" si="183"/>
        <v/>
      </c>
      <c r="P2272" t="str">
        <f t="shared" si="184"/>
        <v>3_1984</v>
      </c>
    </row>
    <row r="2273" spans="1:16">
      <c r="A2273" s="35">
        <v>30761</v>
      </c>
      <c r="H2273" s="43">
        <v>2610.2600000000002</v>
      </c>
      <c r="I2273" s="43">
        <v>2623.31</v>
      </c>
      <c r="J2273" s="37"/>
      <c r="K2273" s="37"/>
      <c r="L2273">
        <f t="shared" si="180"/>
        <v>3</v>
      </c>
      <c r="M2273">
        <f t="shared" si="181"/>
        <v>1984</v>
      </c>
      <c r="N2273">
        <f t="shared" si="182"/>
        <v>2616.7849999999999</v>
      </c>
      <c r="O2273" t="str">
        <f t="shared" si="183"/>
        <v/>
      </c>
      <c r="P2273" t="str">
        <f t="shared" si="184"/>
        <v>3_1984</v>
      </c>
    </row>
    <row r="2274" spans="1:16">
      <c r="A2274" s="35">
        <v>30762</v>
      </c>
      <c r="H2274" s="43">
        <v>2617.11</v>
      </c>
      <c r="I2274" s="43">
        <v>2630.2</v>
      </c>
      <c r="J2274" s="37"/>
      <c r="K2274" s="37"/>
      <c r="L2274">
        <f t="shared" si="180"/>
        <v>3</v>
      </c>
      <c r="M2274">
        <f t="shared" si="181"/>
        <v>1984</v>
      </c>
      <c r="N2274">
        <f t="shared" si="182"/>
        <v>2623.6549999999997</v>
      </c>
      <c r="O2274" t="str">
        <f t="shared" si="183"/>
        <v/>
      </c>
      <c r="P2274" t="str">
        <f t="shared" si="184"/>
        <v>3_1984</v>
      </c>
    </row>
    <row r="2275" spans="1:16">
      <c r="A2275" s="35">
        <v>30763</v>
      </c>
      <c r="H2275" s="43">
        <v>2623.96</v>
      </c>
      <c r="I2275" s="43">
        <v>2637.08</v>
      </c>
      <c r="J2275" s="37"/>
      <c r="K2275" s="37"/>
      <c r="L2275">
        <f t="shared" si="180"/>
        <v>3</v>
      </c>
      <c r="M2275">
        <f t="shared" si="181"/>
        <v>1984</v>
      </c>
      <c r="N2275">
        <f t="shared" si="182"/>
        <v>2630.52</v>
      </c>
      <c r="O2275" t="str">
        <f t="shared" si="183"/>
        <v/>
      </c>
      <c r="P2275" t="str">
        <f t="shared" si="184"/>
        <v>3_1984</v>
      </c>
    </row>
    <row r="2276" spans="1:16">
      <c r="A2276" s="35">
        <v>30764</v>
      </c>
      <c r="H2276" s="43">
        <v>2630.81</v>
      </c>
      <c r="I2276" s="43">
        <v>2643.96</v>
      </c>
      <c r="J2276" s="37"/>
      <c r="K2276" s="37"/>
      <c r="L2276">
        <f t="shared" si="180"/>
        <v>3</v>
      </c>
      <c r="M2276">
        <f t="shared" si="181"/>
        <v>1984</v>
      </c>
      <c r="N2276">
        <f t="shared" si="182"/>
        <v>2637.3850000000002</v>
      </c>
      <c r="O2276" t="str">
        <f t="shared" si="183"/>
        <v/>
      </c>
      <c r="P2276" t="str">
        <f t="shared" si="184"/>
        <v>3_1984</v>
      </c>
    </row>
    <row r="2277" spans="1:16">
      <c r="A2277" s="35">
        <v>30765</v>
      </c>
      <c r="H2277" s="44"/>
      <c r="I2277" s="44"/>
      <c r="J2277" s="37"/>
      <c r="K2277" s="37"/>
      <c r="L2277">
        <f t="shared" si="180"/>
        <v>3</v>
      </c>
      <c r="M2277">
        <f t="shared" si="181"/>
        <v>1984</v>
      </c>
      <c r="N2277" t="str">
        <f t="shared" si="182"/>
        <v/>
      </c>
      <c r="O2277" t="str">
        <f t="shared" si="183"/>
        <v/>
      </c>
      <c r="P2277" t="str">
        <f t="shared" si="184"/>
        <v>3_1984</v>
      </c>
    </row>
    <row r="2278" spans="1:16">
      <c r="A2278" s="35">
        <v>30766</v>
      </c>
      <c r="H2278" s="44"/>
      <c r="I2278" s="44"/>
      <c r="J2278" s="37"/>
      <c r="K2278" s="37"/>
      <c r="L2278">
        <f t="shared" si="180"/>
        <v>3</v>
      </c>
      <c r="M2278">
        <f t="shared" si="181"/>
        <v>1984</v>
      </c>
      <c r="N2278" t="str">
        <f t="shared" si="182"/>
        <v/>
      </c>
      <c r="O2278" t="str">
        <f t="shared" si="183"/>
        <v/>
      </c>
      <c r="P2278" t="str">
        <f t="shared" si="184"/>
        <v>3_1984</v>
      </c>
    </row>
    <row r="2279" spans="1:16">
      <c r="A2279" s="35">
        <v>30767</v>
      </c>
      <c r="H2279" s="43">
        <v>2651.36</v>
      </c>
      <c r="I2279" s="43">
        <v>2664.62</v>
      </c>
      <c r="J2279" s="37"/>
      <c r="K2279" s="37"/>
      <c r="L2279">
        <f t="shared" si="180"/>
        <v>3</v>
      </c>
      <c r="M2279">
        <f t="shared" si="181"/>
        <v>1984</v>
      </c>
      <c r="N2279">
        <f t="shared" si="182"/>
        <v>2657.99</v>
      </c>
      <c r="O2279" t="str">
        <f t="shared" si="183"/>
        <v/>
      </c>
      <c r="P2279" t="str">
        <f t="shared" si="184"/>
        <v>3_1984</v>
      </c>
    </row>
    <row r="2280" spans="1:16">
      <c r="A2280" s="35">
        <v>30768</v>
      </c>
      <c r="H2280" s="43">
        <v>2658.21</v>
      </c>
      <c r="I2280" s="43">
        <v>2671.5</v>
      </c>
      <c r="J2280" s="37"/>
      <c r="K2280" s="37"/>
      <c r="L2280">
        <f t="shared" si="180"/>
        <v>3</v>
      </c>
      <c r="M2280">
        <f t="shared" si="181"/>
        <v>1984</v>
      </c>
      <c r="N2280">
        <f t="shared" si="182"/>
        <v>2664.855</v>
      </c>
      <c r="O2280" t="str">
        <f t="shared" si="183"/>
        <v/>
      </c>
      <c r="P2280" t="str">
        <f t="shared" si="184"/>
        <v>3_1984</v>
      </c>
    </row>
    <row r="2281" spans="1:16">
      <c r="A2281" s="35">
        <v>30769</v>
      </c>
      <c r="H2281" s="43">
        <v>2665.06</v>
      </c>
      <c r="I2281" s="43">
        <v>2678.39</v>
      </c>
      <c r="J2281" s="37"/>
      <c r="K2281" s="37"/>
      <c r="L2281">
        <f t="shared" si="180"/>
        <v>3</v>
      </c>
      <c r="M2281">
        <f t="shared" si="181"/>
        <v>1984</v>
      </c>
      <c r="N2281">
        <f t="shared" si="182"/>
        <v>2671.7249999999999</v>
      </c>
      <c r="O2281" t="str">
        <f t="shared" si="183"/>
        <v/>
      </c>
      <c r="P2281" t="str">
        <f t="shared" si="184"/>
        <v>3_1984</v>
      </c>
    </row>
    <row r="2282" spans="1:16">
      <c r="A2282" s="35">
        <v>30770</v>
      </c>
      <c r="H2282" s="43">
        <v>2671.91</v>
      </c>
      <c r="I2282" s="43">
        <v>2685.27</v>
      </c>
      <c r="J2282" s="37"/>
      <c r="K2282" s="37"/>
      <c r="L2282">
        <f t="shared" si="180"/>
        <v>3</v>
      </c>
      <c r="M2282">
        <f t="shared" si="181"/>
        <v>1984</v>
      </c>
      <c r="N2282">
        <f t="shared" si="182"/>
        <v>2678.59</v>
      </c>
      <c r="O2282" t="str">
        <f t="shared" si="183"/>
        <v/>
      </c>
      <c r="P2282" t="str">
        <f t="shared" si="184"/>
        <v>3_1984</v>
      </c>
    </row>
    <row r="2283" spans="1:16">
      <c r="A2283" s="35">
        <v>30771</v>
      </c>
      <c r="H2283" s="43">
        <v>2678.76</v>
      </c>
      <c r="I2283" s="43">
        <v>2692.15</v>
      </c>
      <c r="J2283" s="37"/>
      <c r="K2283" s="37"/>
      <c r="L2283">
        <f t="shared" si="180"/>
        <v>3</v>
      </c>
      <c r="M2283">
        <f t="shared" si="181"/>
        <v>1984</v>
      </c>
      <c r="N2283">
        <f t="shared" si="182"/>
        <v>2685.4549999999999</v>
      </c>
      <c r="O2283" t="str">
        <f t="shared" si="183"/>
        <v/>
      </c>
      <c r="P2283" t="str">
        <f t="shared" si="184"/>
        <v>3_1984</v>
      </c>
    </row>
    <row r="2284" spans="1:16">
      <c r="A2284" s="35">
        <v>30772</v>
      </c>
      <c r="H2284" s="44"/>
      <c r="I2284" s="44"/>
      <c r="J2284" s="37"/>
      <c r="K2284" s="37"/>
      <c r="L2284">
        <f t="shared" si="180"/>
        <v>3</v>
      </c>
      <c r="M2284">
        <f t="shared" si="181"/>
        <v>1984</v>
      </c>
      <c r="N2284" t="str">
        <f t="shared" si="182"/>
        <v/>
      </c>
      <c r="O2284" t="str">
        <f t="shared" si="183"/>
        <v/>
      </c>
      <c r="P2284" t="str">
        <f t="shared" si="184"/>
        <v>3_1984</v>
      </c>
    </row>
    <row r="2285" spans="1:16">
      <c r="A2285" s="35">
        <v>30773</v>
      </c>
      <c r="H2285" s="44"/>
      <c r="I2285" s="44"/>
      <c r="J2285" s="37"/>
      <c r="K2285" s="37"/>
      <c r="L2285">
        <f t="shared" si="180"/>
        <v>4</v>
      </c>
      <c r="M2285">
        <f t="shared" si="181"/>
        <v>1984</v>
      </c>
      <c r="N2285" t="str">
        <f t="shared" si="182"/>
        <v/>
      </c>
      <c r="O2285" t="str">
        <f t="shared" si="183"/>
        <v/>
      </c>
      <c r="P2285" t="str">
        <f t="shared" si="184"/>
        <v>4_1984</v>
      </c>
    </row>
    <row r="2286" spans="1:16">
      <c r="A2286" s="35">
        <v>30774</v>
      </c>
      <c r="H2286" s="43">
        <v>2700.36</v>
      </c>
      <c r="I2286" s="43">
        <v>2713.86</v>
      </c>
      <c r="J2286" s="37"/>
      <c r="K2286" s="37"/>
      <c r="L2286">
        <f t="shared" si="180"/>
        <v>4</v>
      </c>
      <c r="M2286">
        <f t="shared" si="181"/>
        <v>1984</v>
      </c>
      <c r="N2286">
        <f t="shared" si="182"/>
        <v>2707.11</v>
      </c>
      <c r="O2286" t="str">
        <f t="shared" si="183"/>
        <v/>
      </c>
      <c r="P2286" t="str">
        <f t="shared" si="184"/>
        <v>4_1984</v>
      </c>
    </row>
    <row r="2287" spans="1:16">
      <c r="A2287" s="35">
        <v>30775</v>
      </c>
      <c r="H2287" s="43">
        <v>2707.56</v>
      </c>
      <c r="I2287" s="43">
        <v>2721.1</v>
      </c>
      <c r="J2287" s="37"/>
      <c r="K2287" s="37"/>
      <c r="L2287">
        <f t="shared" si="180"/>
        <v>4</v>
      </c>
      <c r="M2287">
        <f t="shared" si="181"/>
        <v>1984</v>
      </c>
      <c r="N2287">
        <f t="shared" si="182"/>
        <v>2714.33</v>
      </c>
      <c r="O2287" t="str">
        <f t="shared" si="183"/>
        <v/>
      </c>
      <c r="P2287" t="str">
        <f t="shared" si="184"/>
        <v>4_1984</v>
      </c>
    </row>
    <row r="2288" spans="1:16">
      <c r="A2288" s="35">
        <v>30776</v>
      </c>
      <c r="H2288" s="43">
        <v>2714.76</v>
      </c>
      <c r="I2288" s="43">
        <v>2728.33</v>
      </c>
      <c r="J2288" s="37"/>
      <c r="K2288" s="37"/>
      <c r="L2288">
        <f t="shared" si="180"/>
        <v>4</v>
      </c>
      <c r="M2288">
        <f t="shared" si="181"/>
        <v>1984</v>
      </c>
      <c r="N2288">
        <f t="shared" si="182"/>
        <v>2721.5450000000001</v>
      </c>
      <c r="O2288" t="str">
        <f t="shared" si="183"/>
        <v/>
      </c>
      <c r="P2288" t="str">
        <f t="shared" si="184"/>
        <v>4_1984</v>
      </c>
    </row>
    <row r="2289" spans="1:16">
      <c r="A2289" s="35">
        <v>30777</v>
      </c>
      <c r="H2289" s="43">
        <v>2721.96</v>
      </c>
      <c r="I2289" s="43">
        <v>2735.57</v>
      </c>
      <c r="J2289" s="37"/>
      <c r="K2289" s="37"/>
      <c r="L2289">
        <f t="shared" si="180"/>
        <v>4</v>
      </c>
      <c r="M2289">
        <f t="shared" si="181"/>
        <v>1984</v>
      </c>
      <c r="N2289">
        <f t="shared" si="182"/>
        <v>2728.7650000000003</v>
      </c>
      <c r="O2289" t="str">
        <f t="shared" si="183"/>
        <v/>
      </c>
      <c r="P2289" t="str">
        <f t="shared" si="184"/>
        <v>4_1984</v>
      </c>
    </row>
    <row r="2290" spans="1:16">
      <c r="A2290" s="35">
        <v>30778</v>
      </c>
      <c r="H2290" s="43">
        <v>2729.16</v>
      </c>
      <c r="I2290" s="43">
        <v>2742.81</v>
      </c>
      <c r="J2290" s="37"/>
      <c r="K2290" s="37"/>
      <c r="L2290">
        <f t="shared" si="180"/>
        <v>4</v>
      </c>
      <c r="M2290">
        <f t="shared" si="181"/>
        <v>1984</v>
      </c>
      <c r="N2290">
        <f t="shared" si="182"/>
        <v>2735.9849999999997</v>
      </c>
      <c r="O2290" t="str">
        <f t="shared" si="183"/>
        <v/>
      </c>
      <c r="P2290" t="str">
        <f t="shared" si="184"/>
        <v>4_1984</v>
      </c>
    </row>
    <row r="2291" spans="1:16">
      <c r="A2291" s="35">
        <v>30779</v>
      </c>
      <c r="H2291" s="44"/>
      <c r="I2291" s="44"/>
      <c r="J2291" s="37"/>
      <c r="K2291" s="37"/>
      <c r="L2291">
        <f t="shared" si="180"/>
        <v>4</v>
      </c>
      <c r="M2291">
        <f t="shared" si="181"/>
        <v>1984</v>
      </c>
      <c r="N2291" t="str">
        <f t="shared" si="182"/>
        <v/>
      </c>
      <c r="O2291" t="str">
        <f t="shared" si="183"/>
        <v/>
      </c>
      <c r="P2291" t="str">
        <f t="shared" si="184"/>
        <v>4_1984</v>
      </c>
    </row>
    <row r="2292" spans="1:16">
      <c r="A2292" s="35">
        <v>30780</v>
      </c>
      <c r="H2292" s="44"/>
      <c r="I2292" s="44"/>
      <c r="J2292" s="37"/>
      <c r="K2292" s="37"/>
      <c r="L2292">
        <f t="shared" si="180"/>
        <v>4</v>
      </c>
      <c r="M2292">
        <f t="shared" si="181"/>
        <v>1984</v>
      </c>
      <c r="N2292" t="str">
        <f t="shared" si="182"/>
        <v/>
      </c>
      <c r="O2292" t="str">
        <f t="shared" si="183"/>
        <v/>
      </c>
      <c r="P2292" t="str">
        <f t="shared" si="184"/>
        <v>4_1984</v>
      </c>
    </row>
    <row r="2293" spans="1:16">
      <c r="A2293" s="35">
        <v>30781</v>
      </c>
      <c r="H2293" s="43">
        <v>2750.76</v>
      </c>
      <c r="I2293" s="43">
        <v>2764.51</v>
      </c>
      <c r="J2293" s="37"/>
      <c r="K2293" s="37"/>
      <c r="L2293">
        <f t="shared" si="180"/>
        <v>4</v>
      </c>
      <c r="M2293">
        <f t="shared" si="181"/>
        <v>1984</v>
      </c>
      <c r="N2293">
        <f t="shared" si="182"/>
        <v>2757.6350000000002</v>
      </c>
      <c r="O2293" t="str">
        <f t="shared" si="183"/>
        <v/>
      </c>
      <c r="P2293" t="str">
        <f t="shared" si="184"/>
        <v>4_1984</v>
      </c>
    </row>
    <row r="2294" spans="1:16">
      <c r="A2294" s="35">
        <v>30782</v>
      </c>
      <c r="H2294" s="43">
        <v>2757.96</v>
      </c>
      <c r="I2294" s="43">
        <v>2771.75</v>
      </c>
      <c r="J2294" s="37"/>
      <c r="K2294" s="37"/>
      <c r="L2294">
        <f t="shared" si="180"/>
        <v>4</v>
      </c>
      <c r="M2294">
        <f t="shared" si="181"/>
        <v>1984</v>
      </c>
      <c r="N2294">
        <f t="shared" si="182"/>
        <v>2764.855</v>
      </c>
      <c r="O2294" t="str">
        <f t="shared" si="183"/>
        <v/>
      </c>
      <c r="P2294" t="str">
        <f t="shared" si="184"/>
        <v>4_1984</v>
      </c>
    </row>
    <row r="2295" spans="1:16">
      <c r="A2295" s="35">
        <v>30783</v>
      </c>
      <c r="H2295" s="43">
        <v>2765.16</v>
      </c>
      <c r="I2295" s="43">
        <v>2778.99</v>
      </c>
      <c r="J2295" s="37"/>
      <c r="K2295" s="37"/>
      <c r="L2295">
        <f t="shared" si="180"/>
        <v>4</v>
      </c>
      <c r="M2295">
        <f t="shared" si="181"/>
        <v>1984</v>
      </c>
      <c r="N2295">
        <f t="shared" si="182"/>
        <v>2772.0749999999998</v>
      </c>
      <c r="O2295" t="str">
        <f t="shared" si="183"/>
        <v/>
      </c>
      <c r="P2295" t="str">
        <f t="shared" si="184"/>
        <v>4_1984</v>
      </c>
    </row>
    <row r="2296" spans="1:16">
      <c r="A2296" s="35">
        <v>30784</v>
      </c>
      <c r="H2296" s="43">
        <v>2772.36</v>
      </c>
      <c r="I2296" s="43">
        <v>2786.22</v>
      </c>
      <c r="J2296" s="37"/>
      <c r="K2296" s="37"/>
      <c r="L2296">
        <f t="shared" si="180"/>
        <v>4</v>
      </c>
      <c r="M2296">
        <f t="shared" si="181"/>
        <v>1984</v>
      </c>
      <c r="N2296">
        <f t="shared" si="182"/>
        <v>2779.29</v>
      </c>
      <c r="O2296" t="str">
        <f t="shared" si="183"/>
        <v/>
      </c>
      <c r="P2296" t="str">
        <f t="shared" si="184"/>
        <v>4_1984</v>
      </c>
    </row>
    <row r="2297" spans="1:16">
      <c r="A2297" s="35">
        <v>30785</v>
      </c>
      <c r="H2297" s="43">
        <v>2779.56</v>
      </c>
      <c r="I2297" s="43">
        <v>2793.46</v>
      </c>
      <c r="J2297" s="37"/>
      <c r="K2297" s="37"/>
      <c r="L2297">
        <f t="shared" si="180"/>
        <v>4</v>
      </c>
      <c r="M2297">
        <f t="shared" si="181"/>
        <v>1984</v>
      </c>
      <c r="N2297">
        <f t="shared" si="182"/>
        <v>2786.51</v>
      </c>
      <c r="O2297" t="str">
        <f t="shared" si="183"/>
        <v/>
      </c>
      <c r="P2297" t="str">
        <f t="shared" si="184"/>
        <v>4_1984</v>
      </c>
    </row>
    <row r="2298" spans="1:16">
      <c r="A2298" s="35">
        <v>30786</v>
      </c>
      <c r="H2298" s="44"/>
      <c r="I2298" s="44"/>
      <c r="J2298" s="37"/>
      <c r="K2298" s="37"/>
      <c r="L2298">
        <f t="shared" si="180"/>
        <v>4</v>
      </c>
      <c r="M2298">
        <f t="shared" si="181"/>
        <v>1984</v>
      </c>
      <c r="N2298" t="str">
        <f t="shared" si="182"/>
        <v/>
      </c>
      <c r="O2298" t="str">
        <f t="shared" si="183"/>
        <v/>
      </c>
      <c r="P2298" t="str">
        <f t="shared" si="184"/>
        <v>4_1984</v>
      </c>
    </row>
    <row r="2299" spans="1:16">
      <c r="A2299" s="35">
        <v>30787</v>
      </c>
      <c r="H2299" s="44"/>
      <c r="I2299" s="44"/>
      <c r="J2299" s="37"/>
      <c r="K2299" s="37"/>
      <c r="L2299">
        <f t="shared" si="180"/>
        <v>4</v>
      </c>
      <c r="M2299">
        <f t="shared" si="181"/>
        <v>1984</v>
      </c>
      <c r="N2299" t="str">
        <f t="shared" si="182"/>
        <v/>
      </c>
      <c r="O2299" t="str">
        <f t="shared" si="183"/>
        <v/>
      </c>
      <c r="P2299" t="str">
        <f t="shared" si="184"/>
        <v>4_1984</v>
      </c>
    </row>
    <row r="2300" spans="1:16">
      <c r="A2300" s="35">
        <v>30788</v>
      </c>
      <c r="H2300" s="43">
        <v>2801.16</v>
      </c>
      <c r="I2300" s="43">
        <v>2815.17</v>
      </c>
      <c r="J2300" s="37"/>
      <c r="K2300" s="37"/>
      <c r="L2300">
        <f t="shared" si="180"/>
        <v>4</v>
      </c>
      <c r="M2300">
        <f t="shared" si="181"/>
        <v>1984</v>
      </c>
      <c r="N2300">
        <f t="shared" si="182"/>
        <v>2808.165</v>
      </c>
      <c r="O2300" t="str">
        <f t="shared" si="183"/>
        <v/>
      </c>
      <c r="P2300" t="str">
        <f t="shared" si="184"/>
        <v>4_1984</v>
      </c>
    </row>
    <row r="2301" spans="1:16">
      <c r="A2301" s="35">
        <v>30789</v>
      </c>
      <c r="H2301" s="43">
        <v>2808.36</v>
      </c>
      <c r="I2301" s="43">
        <v>2822.4</v>
      </c>
      <c r="J2301" s="37"/>
      <c r="K2301" s="37"/>
      <c r="L2301">
        <f t="shared" si="180"/>
        <v>4</v>
      </c>
      <c r="M2301">
        <f t="shared" si="181"/>
        <v>1984</v>
      </c>
      <c r="N2301">
        <f t="shared" si="182"/>
        <v>2815.38</v>
      </c>
      <c r="O2301" t="str">
        <f t="shared" si="183"/>
        <v/>
      </c>
      <c r="P2301" t="str">
        <f t="shared" si="184"/>
        <v>4_1984</v>
      </c>
    </row>
    <row r="2302" spans="1:16">
      <c r="A2302" s="35">
        <v>30790</v>
      </c>
      <c r="H2302" s="43">
        <v>2815.56</v>
      </c>
      <c r="I2302" s="43">
        <v>2829.64</v>
      </c>
      <c r="J2302" s="37"/>
      <c r="K2302" s="37"/>
      <c r="L2302">
        <f t="shared" si="180"/>
        <v>4</v>
      </c>
      <c r="M2302">
        <f t="shared" si="181"/>
        <v>1984</v>
      </c>
      <c r="N2302">
        <f t="shared" si="182"/>
        <v>2822.6</v>
      </c>
      <c r="O2302" t="str">
        <f t="shared" si="183"/>
        <v/>
      </c>
      <c r="P2302" t="str">
        <f t="shared" si="184"/>
        <v>4_1984</v>
      </c>
    </row>
    <row r="2303" spans="1:16">
      <c r="A2303" s="35">
        <v>30791</v>
      </c>
      <c r="H2303" s="43">
        <v>2822.76</v>
      </c>
      <c r="I2303" s="43">
        <v>2836.87</v>
      </c>
      <c r="J2303" s="37"/>
      <c r="K2303" s="37"/>
      <c r="L2303">
        <f t="shared" si="180"/>
        <v>4</v>
      </c>
      <c r="M2303">
        <f t="shared" si="181"/>
        <v>1984</v>
      </c>
      <c r="N2303">
        <f t="shared" si="182"/>
        <v>2829.8150000000001</v>
      </c>
      <c r="O2303" t="str">
        <f t="shared" si="183"/>
        <v/>
      </c>
      <c r="P2303" t="str">
        <f t="shared" si="184"/>
        <v>4_1984</v>
      </c>
    </row>
    <row r="2304" spans="1:16">
      <c r="A2304" s="35">
        <v>30792</v>
      </c>
      <c r="H2304" s="44"/>
      <c r="I2304" s="44"/>
      <c r="J2304" s="37"/>
      <c r="K2304" s="37"/>
      <c r="L2304">
        <f t="shared" si="180"/>
        <v>4</v>
      </c>
      <c r="M2304">
        <f t="shared" si="181"/>
        <v>1984</v>
      </c>
      <c r="N2304" t="str">
        <f t="shared" si="182"/>
        <v/>
      </c>
      <c r="O2304" t="str">
        <f t="shared" si="183"/>
        <v/>
      </c>
      <c r="P2304" t="str">
        <f t="shared" si="184"/>
        <v>4_1984</v>
      </c>
    </row>
    <row r="2305" spans="1:16">
      <c r="A2305" s="35">
        <v>30793</v>
      </c>
      <c r="H2305" s="44"/>
      <c r="I2305" s="44"/>
      <c r="J2305" s="37"/>
      <c r="K2305" s="37"/>
      <c r="L2305">
        <f t="shared" si="180"/>
        <v>4</v>
      </c>
      <c r="M2305">
        <f t="shared" si="181"/>
        <v>1984</v>
      </c>
      <c r="N2305" t="str">
        <f t="shared" si="182"/>
        <v/>
      </c>
      <c r="O2305" t="str">
        <f t="shared" si="183"/>
        <v/>
      </c>
      <c r="P2305" t="str">
        <f t="shared" si="184"/>
        <v>4_1984</v>
      </c>
    </row>
    <row r="2306" spans="1:16">
      <c r="A2306" s="35">
        <v>30794</v>
      </c>
      <c r="H2306" s="44"/>
      <c r="I2306" s="44"/>
      <c r="J2306" s="37"/>
      <c r="K2306" s="37"/>
      <c r="L2306">
        <f t="shared" si="180"/>
        <v>4</v>
      </c>
      <c r="M2306">
        <f t="shared" si="181"/>
        <v>1984</v>
      </c>
      <c r="N2306" t="str">
        <f t="shared" si="182"/>
        <v/>
      </c>
      <c r="O2306" t="str">
        <f t="shared" si="183"/>
        <v/>
      </c>
      <c r="P2306" t="str">
        <f t="shared" si="184"/>
        <v>4_1984</v>
      </c>
    </row>
    <row r="2307" spans="1:16">
      <c r="A2307" s="35">
        <v>30795</v>
      </c>
      <c r="H2307" s="43">
        <v>2851.56</v>
      </c>
      <c r="I2307" s="43">
        <v>2865.82</v>
      </c>
      <c r="J2307" s="37"/>
      <c r="K2307" s="37"/>
      <c r="L2307">
        <f t="shared" si="180"/>
        <v>4</v>
      </c>
      <c r="M2307">
        <f t="shared" si="181"/>
        <v>1984</v>
      </c>
      <c r="N2307">
        <f t="shared" si="182"/>
        <v>2858.69</v>
      </c>
      <c r="O2307" t="str">
        <f t="shared" si="183"/>
        <v/>
      </c>
      <c r="P2307" t="str">
        <f t="shared" si="184"/>
        <v>4_1984</v>
      </c>
    </row>
    <row r="2308" spans="1:16">
      <c r="A2308" s="35">
        <v>30796</v>
      </c>
      <c r="H2308" s="43">
        <v>2858.76</v>
      </c>
      <c r="I2308" s="43">
        <v>2873.05</v>
      </c>
      <c r="J2308" s="37"/>
      <c r="K2308" s="37"/>
      <c r="L2308">
        <f t="shared" ref="L2308:L2371" si="185">+MONTH(A2308)</f>
        <v>4</v>
      </c>
      <c r="M2308">
        <f t="shared" ref="M2308:M2371" si="186">+YEAR(A2308)</f>
        <v>1984</v>
      </c>
      <c r="N2308">
        <f t="shared" ref="N2308:N2371" si="187">+IF(H2308="","",AVERAGE(H2308:I2308))</f>
        <v>2865.9050000000002</v>
      </c>
      <c r="O2308" t="str">
        <f t="shared" ref="O2308:O2371" si="188">+IF(J2308="","",AVERAGE(J2308:K2308))</f>
        <v/>
      </c>
      <c r="P2308" t="str">
        <f t="shared" ref="P2308:P2371" si="189">+L2308&amp;"_"&amp;M2308</f>
        <v>4_1984</v>
      </c>
    </row>
    <row r="2309" spans="1:16">
      <c r="A2309" s="35">
        <v>30797</v>
      </c>
      <c r="H2309" s="43">
        <v>2865.96</v>
      </c>
      <c r="I2309" s="43">
        <v>2880.29</v>
      </c>
      <c r="J2309" s="37"/>
      <c r="K2309" s="37"/>
      <c r="L2309">
        <f t="shared" si="185"/>
        <v>4</v>
      </c>
      <c r="M2309">
        <f t="shared" si="186"/>
        <v>1984</v>
      </c>
      <c r="N2309">
        <f t="shared" si="187"/>
        <v>2873.125</v>
      </c>
      <c r="O2309" t="str">
        <f t="shared" si="188"/>
        <v/>
      </c>
      <c r="P2309" t="str">
        <f t="shared" si="189"/>
        <v>4_1984</v>
      </c>
    </row>
    <row r="2310" spans="1:16">
      <c r="A2310" s="35">
        <v>30798</v>
      </c>
      <c r="H2310" s="43">
        <v>2873.16</v>
      </c>
      <c r="I2310" s="43">
        <v>2887.53</v>
      </c>
      <c r="J2310" s="37"/>
      <c r="K2310" s="37"/>
      <c r="L2310">
        <f t="shared" si="185"/>
        <v>4</v>
      </c>
      <c r="M2310">
        <f t="shared" si="186"/>
        <v>1984</v>
      </c>
      <c r="N2310">
        <f t="shared" si="187"/>
        <v>2880.3450000000003</v>
      </c>
      <c r="O2310" t="str">
        <f t="shared" si="188"/>
        <v/>
      </c>
      <c r="P2310" t="str">
        <f t="shared" si="189"/>
        <v>4_1984</v>
      </c>
    </row>
    <row r="2311" spans="1:16">
      <c r="A2311" s="35">
        <v>30799</v>
      </c>
      <c r="H2311" s="43">
        <v>2880.36</v>
      </c>
      <c r="I2311" s="43">
        <v>2894.76</v>
      </c>
      <c r="J2311" s="37"/>
      <c r="K2311" s="37"/>
      <c r="L2311">
        <f t="shared" si="185"/>
        <v>4</v>
      </c>
      <c r="M2311">
        <f t="shared" si="186"/>
        <v>1984</v>
      </c>
      <c r="N2311">
        <f t="shared" si="187"/>
        <v>2887.5600000000004</v>
      </c>
      <c r="O2311" t="str">
        <f t="shared" si="188"/>
        <v/>
      </c>
      <c r="P2311" t="str">
        <f t="shared" si="189"/>
        <v>4_1984</v>
      </c>
    </row>
    <row r="2312" spans="1:16">
      <c r="A2312" s="35">
        <v>30800</v>
      </c>
      <c r="H2312" s="44"/>
      <c r="I2312" s="44"/>
      <c r="J2312" s="37"/>
      <c r="K2312" s="37"/>
      <c r="L2312">
        <f t="shared" si="185"/>
        <v>4</v>
      </c>
      <c r="M2312">
        <f t="shared" si="186"/>
        <v>1984</v>
      </c>
      <c r="N2312" t="str">
        <f t="shared" si="187"/>
        <v/>
      </c>
      <c r="O2312" t="str">
        <f t="shared" si="188"/>
        <v/>
      </c>
      <c r="P2312" t="str">
        <f t="shared" si="189"/>
        <v>4_1984</v>
      </c>
    </row>
    <row r="2313" spans="1:16">
      <c r="A2313" s="35">
        <v>30801</v>
      </c>
      <c r="H2313" s="44"/>
      <c r="I2313" s="44"/>
      <c r="J2313" s="37"/>
      <c r="K2313" s="37"/>
      <c r="L2313">
        <f t="shared" si="185"/>
        <v>4</v>
      </c>
      <c r="M2313">
        <f t="shared" si="186"/>
        <v>1984</v>
      </c>
      <c r="N2313" t="str">
        <f t="shared" si="187"/>
        <v/>
      </c>
      <c r="O2313" t="str">
        <f t="shared" si="188"/>
        <v/>
      </c>
      <c r="P2313" t="str">
        <f t="shared" si="189"/>
        <v>4_1984</v>
      </c>
    </row>
    <row r="2314" spans="1:16">
      <c r="A2314" s="35">
        <v>30802</v>
      </c>
      <c r="H2314" s="43">
        <v>2901.96</v>
      </c>
      <c r="I2314" s="43">
        <v>2916.47</v>
      </c>
      <c r="J2314" s="37"/>
      <c r="K2314" s="37"/>
      <c r="L2314">
        <f t="shared" si="185"/>
        <v>4</v>
      </c>
      <c r="M2314">
        <f t="shared" si="186"/>
        <v>1984</v>
      </c>
      <c r="N2314">
        <f t="shared" si="187"/>
        <v>2909.2150000000001</v>
      </c>
      <c r="O2314" t="str">
        <f t="shared" si="188"/>
        <v/>
      </c>
      <c r="P2314" t="str">
        <f t="shared" si="189"/>
        <v>4_1984</v>
      </c>
    </row>
    <row r="2315" spans="1:16">
      <c r="A2315" s="35">
        <v>30803</v>
      </c>
      <c r="H2315" s="44"/>
      <c r="I2315" s="44"/>
      <c r="J2315" s="37"/>
      <c r="K2315" s="37"/>
      <c r="L2315">
        <f t="shared" si="185"/>
        <v>5</v>
      </c>
      <c r="M2315">
        <f t="shared" si="186"/>
        <v>1984</v>
      </c>
      <c r="N2315" t="str">
        <f t="shared" si="187"/>
        <v/>
      </c>
      <c r="O2315" t="str">
        <f t="shared" si="188"/>
        <v/>
      </c>
      <c r="P2315" t="str">
        <f t="shared" si="189"/>
        <v>5_1984</v>
      </c>
    </row>
    <row r="2316" spans="1:16">
      <c r="A2316" s="35">
        <v>30804</v>
      </c>
      <c r="H2316" s="43">
        <v>2916.36</v>
      </c>
      <c r="I2316" s="43">
        <v>2930.94</v>
      </c>
      <c r="J2316" s="37"/>
      <c r="K2316" s="37"/>
      <c r="L2316">
        <f t="shared" si="185"/>
        <v>5</v>
      </c>
      <c r="M2316">
        <f t="shared" si="186"/>
        <v>1984</v>
      </c>
      <c r="N2316">
        <f t="shared" si="187"/>
        <v>2923.65</v>
      </c>
      <c r="O2316" t="str">
        <f t="shared" si="188"/>
        <v/>
      </c>
      <c r="P2316" t="str">
        <f t="shared" si="189"/>
        <v>5_1984</v>
      </c>
    </row>
    <row r="2317" spans="1:16">
      <c r="A2317" s="35">
        <v>30805</v>
      </c>
      <c r="H2317" s="43">
        <v>2923.56</v>
      </c>
      <c r="I2317" s="43">
        <v>2938.18</v>
      </c>
      <c r="J2317" s="37"/>
      <c r="K2317" s="37"/>
      <c r="L2317">
        <f t="shared" si="185"/>
        <v>5</v>
      </c>
      <c r="M2317">
        <f t="shared" si="186"/>
        <v>1984</v>
      </c>
      <c r="N2317">
        <f t="shared" si="187"/>
        <v>2930.87</v>
      </c>
      <c r="O2317" t="str">
        <f t="shared" si="188"/>
        <v/>
      </c>
      <c r="P2317" t="str">
        <f t="shared" si="189"/>
        <v>5_1984</v>
      </c>
    </row>
    <row r="2318" spans="1:16">
      <c r="A2318" s="35">
        <v>30806</v>
      </c>
      <c r="H2318" s="43">
        <v>2930.76</v>
      </c>
      <c r="I2318" s="43">
        <v>2945.41</v>
      </c>
      <c r="J2318" s="37"/>
      <c r="K2318" s="37"/>
      <c r="L2318">
        <f t="shared" si="185"/>
        <v>5</v>
      </c>
      <c r="M2318">
        <f t="shared" si="186"/>
        <v>1984</v>
      </c>
      <c r="N2318">
        <f t="shared" si="187"/>
        <v>2938.085</v>
      </c>
      <c r="O2318" t="str">
        <f t="shared" si="188"/>
        <v/>
      </c>
      <c r="P2318" t="str">
        <f t="shared" si="189"/>
        <v>5_1984</v>
      </c>
    </row>
    <row r="2319" spans="1:16">
      <c r="A2319" s="35">
        <v>30807</v>
      </c>
      <c r="H2319" s="44"/>
      <c r="I2319" s="44"/>
      <c r="J2319" s="37"/>
      <c r="K2319" s="37"/>
      <c r="L2319">
        <f t="shared" si="185"/>
        <v>5</v>
      </c>
      <c r="M2319">
        <f t="shared" si="186"/>
        <v>1984</v>
      </c>
      <c r="N2319" t="str">
        <f t="shared" si="187"/>
        <v/>
      </c>
      <c r="O2319" t="str">
        <f t="shared" si="188"/>
        <v/>
      </c>
      <c r="P2319" t="str">
        <f t="shared" si="189"/>
        <v>5_1984</v>
      </c>
    </row>
    <row r="2320" spans="1:16">
      <c r="A2320" s="35">
        <v>30808</v>
      </c>
      <c r="H2320" s="44"/>
      <c r="I2320" s="44"/>
      <c r="J2320" s="37"/>
      <c r="K2320" s="37"/>
      <c r="L2320">
        <f t="shared" si="185"/>
        <v>5</v>
      </c>
      <c r="M2320">
        <f t="shared" si="186"/>
        <v>1984</v>
      </c>
      <c r="N2320" t="str">
        <f t="shared" si="187"/>
        <v/>
      </c>
      <c r="O2320" t="str">
        <f t="shared" si="188"/>
        <v/>
      </c>
      <c r="P2320" t="str">
        <f t="shared" si="189"/>
        <v>5_1984</v>
      </c>
    </row>
    <row r="2321" spans="1:16">
      <c r="A2321" s="35">
        <v>30809</v>
      </c>
      <c r="H2321" s="43">
        <v>2952.36</v>
      </c>
      <c r="I2321" s="43">
        <v>2967.12</v>
      </c>
      <c r="J2321" s="37"/>
      <c r="K2321" s="37"/>
      <c r="L2321">
        <f t="shared" si="185"/>
        <v>5</v>
      </c>
      <c r="M2321">
        <f t="shared" si="186"/>
        <v>1984</v>
      </c>
      <c r="N2321">
        <f t="shared" si="187"/>
        <v>2959.74</v>
      </c>
      <c r="O2321" t="str">
        <f t="shared" si="188"/>
        <v/>
      </c>
      <c r="P2321" t="str">
        <f t="shared" si="189"/>
        <v>5_1984</v>
      </c>
    </row>
    <row r="2322" spans="1:16">
      <c r="A2322" s="35">
        <v>30810</v>
      </c>
      <c r="H2322" s="43">
        <v>2959.5650000000001</v>
      </c>
      <c r="I2322" s="43">
        <v>2974.36</v>
      </c>
      <c r="J2322" s="37"/>
      <c r="K2322" s="37"/>
      <c r="L2322">
        <f t="shared" si="185"/>
        <v>5</v>
      </c>
      <c r="M2322">
        <f t="shared" si="186"/>
        <v>1984</v>
      </c>
      <c r="N2322">
        <f t="shared" si="187"/>
        <v>2966.9625000000001</v>
      </c>
      <c r="O2322" t="str">
        <f t="shared" si="188"/>
        <v/>
      </c>
      <c r="P2322" t="str">
        <f t="shared" si="189"/>
        <v>5_1984</v>
      </c>
    </row>
    <row r="2323" spans="1:16">
      <c r="A2323" s="35">
        <v>30811</v>
      </c>
      <c r="H2323" s="43">
        <v>2966.76</v>
      </c>
      <c r="I2323" s="43">
        <v>2981.59</v>
      </c>
      <c r="J2323" s="37"/>
      <c r="K2323" s="37"/>
      <c r="L2323">
        <f t="shared" si="185"/>
        <v>5</v>
      </c>
      <c r="M2323">
        <f t="shared" si="186"/>
        <v>1984</v>
      </c>
      <c r="N2323">
        <f t="shared" si="187"/>
        <v>2974.1750000000002</v>
      </c>
      <c r="O2323" t="str">
        <f t="shared" si="188"/>
        <v/>
      </c>
      <c r="P2323" t="str">
        <f t="shared" si="189"/>
        <v>5_1984</v>
      </c>
    </row>
    <row r="2324" spans="1:16">
      <c r="A2324" s="35">
        <v>30812</v>
      </c>
      <c r="H2324" s="43">
        <v>2973.96</v>
      </c>
      <c r="I2324" s="43">
        <v>2988.83</v>
      </c>
      <c r="J2324" s="37"/>
      <c r="K2324" s="37"/>
      <c r="L2324">
        <f t="shared" si="185"/>
        <v>5</v>
      </c>
      <c r="M2324">
        <f t="shared" si="186"/>
        <v>1984</v>
      </c>
      <c r="N2324">
        <f t="shared" si="187"/>
        <v>2981.395</v>
      </c>
      <c r="O2324" t="str">
        <f t="shared" si="188"/>
        <v/>
      </c>
      <c r="P2324" t="str">
        <f t="shared" si="189"/>
        <v>5_1984</v>
      </c>
    </row>
    <row r="2325" spans="1:16">
      <c r="A2325" s="35">
        <v>30813</v>
      </c>
      <c r="H2325" s="43">
        <v>2981.16</v>
      </c>
      <c r="I2325" s="43">
        <v>2996.07</v>
      </c>
      <c r="J2325" s="37"/>
      <c r="K2325" s="37"/>
      <c r="L2325">
        <f t="shared" si="185"/>
        <v>5</v>
      </c>
      <c r="M2325">
        <f t="shared" si="186"/>
        <v>1984</v>
      </c>
      <c r="N2325">
        <f t="shared" si="187"/>
        <v>2988.6149999999998</v>
      </c>
      <c r="O2325" t="str">
        <f t="shared" si="188"/>
        <v/>
      </c>
      <c r="P2325" t="str">
        <f t="shared" si="189"/>
        <v>5_1984</v>
      </c>
    </row>
    <row r="2326" spans="1:16">
      <c r="A2326" s="35">
        <v>30814</v>
      </c>
      <c r="H2326" s="44"/>
      <c r="I2326" s="44"/>
      <c r="J2326" s="37"/>
      <c r="K2326" s="37"/>
      <c r="L2326">
        <f t="shared" si="185"/>
        <v>5</v>
      </c>
      <c r="M2326">
        <f t="shared" si="186"/>
        <v>1984</v>
      </c>
      <c r="N2326" t="str">
        <f t="shared" si="187"/>
        <v/>
      </c>
      <c r="O2326" t="str">
        <f t="shared" si="188"/>
        <v/>
      </c>
      <c r="P2326" t="str">
        <f t="shared" si="189"/>
        <v>5_1984</v>
      </c>
    </row>
    <row r="2327" spans="1:16">
      <c r="A2327" s="35">
        <v>30815</v>
      </c>
      <c r="H2327" s="44"/>
      <c r="I2327" s="44"/>
      <c r="J2327" s="37"/>
      <c r="K2327" s="37"/>
      <c r="L2327">
        <f t="shared" si="185"/>
        <v>5</v>
      </c>
      <c r="M2327">
        <f t="shared" si="186"/>
        <v>1984</v>
      </c>
      <c r="N2327" t="str">
        <f t="shared" si="187"/>
        <v/>
      </c>
      <c r="O2327" t="str">
        <f t="shared" si="188"/>
        <v/>
      </c>
      <c r="P2327" t="str">
        <f t="shared" si="189"/>
        <v>5_1984</v>
      </c>
    </row>
    <row r="2328" spans="1:16">
      <c r="A2328" s="35">
        <v>30816</v>
      </c>
      <c r="H2328" s="43">
        <v>3002.76</v>
      </c>
      <c r="I2328" s="43">
        <v>3017.77</v>
      </c>
      <c r="J2328" s="37"/>
      <c r="K2328" s="37"/>
      <c r="L2328">
        <f t="shared" si="185"/>
        <v>5</v>
      </c>
      <c r="M2328">
        <f t="shared" si="186"/>
        <v>1984</v>
      </c>
      <c r="N2328">
        <f t="shared" si="187"/>
        <v>3010.2650000000003</v>
      </c>
      <c r="O2328" t="str">
        <f t="shared" si="188"/>
        <v/>
      </c>
      <c r="P2328" t="str">
        <f t="shared" si="189"/>
        <v>5_1984</v>
      </c>
    </row>
    <row r="2329" spans="1:16">
      <c r="A2329" s="35">
        <v>30817</v>
      </c>
      <c r="H2329" s="43">
        <v>3009.96</v>
      </c>
      <c r="I2329" s="43">
        <v>3025.01</v>
      </c>
      <c r="J2329" s="37"/>
      <c r="K2329" s="37"/>
      <c r="L2329">
        <f t="shared" si="185"/>
        <v>5</v>
      </c>
      <c r="M2329">
        <f t="shared" si="186"/>
        <v>1984</v>
      </c>
      <c r="N2329">
        <f t="shared" si="187"/>
        <v>3017.4850000000001</v>
      </c>
      <c r="O2329" t="str">
        <f t="shared" si="188"/>
        <v/>
      </c>
      <c r="P2329" t="str">
        <f t="shared" si="189"/>
        <v>5_1984</v>
      </c>
    </row>
    <row r="2330" spans="1:16">
      <c r="A2330" s="35">
        <v>30818</v>
      </c>
      <c r="H2330" s="43">
        <v>3017.16</v>
      </c>
      <c r="I2330" s="43">
        <v>3032.25</v>
      </c>
      <c r="J2330" s="37"/>
      <c r="K2330" s="37"/>
      <c r="L2330">
        <f t="shared" si="185"/>
        <v>5</v>
      </c>
      <c r="M2330">
        <f t="shared" si="186"/>
        <v>1984</v>
      </c>
      <c r="N2330">
        <f t="shared" si="187"/>
        <v>3024.7049999999999</v>
      </c>
      <c r="O2330" t="str">
        <f t="shared" si="188"/>
        <v/>
      </c>
      <c r="P2330" t="str">
        <f t="shared" si="189"/>
        <v>5_1984</v>
      </c>
    </row>
    <row r="2331" spans="1:16">
      <c r="A2331" s="35">
        <v>30819</v>
      </c>
      <c r="H2331" s="43">
        <v>3024.36</v>
      </c>
      <c r="I2331" s="43">
        <v>3039.48</v>
      </c>
      <c r="J2331" s="37"/>
      <c r="K2331" s="37"/>
      <c r="L2331">
        <f t="shared" si="185"/>
        <v>5</v>
      </c>
      <c r="M2331">
        <f t="shared" si="186"/>
        <v>1984</v>
      </c>
      <c r="N2331">
        <f t="shared" si="187"/>
        <v>3031.92</v>
      </c>
      <c r="O2331" t="str">
        <f t="shared" si="188"/>
        <v/>
      </c>
      <c r="P2331" t="str">
        <f t="shared" si="189"/>
        <v>5_1984</v>
      </c>
    </row>
    <row r="2332" spans="1:16">
      <c r="A2332" s="35">
        <v>30820</v>
      </c>
      <c r="H2332" s="43">
        <v>3031.56</v>
      </c>
      <c r="I2332" s="43">
        <v>3046.72</v>
      </c>
      <c r="J2332" s="37"/>
      <c r="K2332" s="37"/>
      <c r="L2332">
        <f t="shared" si="185"/>
        <v>5</v>
      </c>
      <c r="M2332">
        <f t="shared" si="186"/>
        <v>1984</v>
      </c>
      <c r="N2332">
        <f t="shared" si="187"/>
        <v>3039.14</v>
      </c>
      <c r="O2332" t="str">
        <f t="shared" si="188"/>
        <v/>
      </c>
      <c r="P2332" t="str">
        <f t="shared" si="189"/>
        <v>5_1984</v>
      </c>
    </row>
    <row r="2333" spans="1:16">
      <c r="A2333" s="35">
        <v>30821</v>
      </c>
      <c r="H2333" s="44"/>
      <c r="I2333" s="44"/>
      <c r="J2333" s="37"/>
      <c r="K2333" s="37"/>
      <c r="L2333">
        <f t="shared" si="185"/>
        <v>5</v>
      </c>
      <c r="M2333">
        <f t="shared" si="186"/>
        <v>1984</v>
      </c>
      <c r="N2333" t="str">
        <f t="shared" si="187"/>
        <v/>
      </c>
      <c r="O2333" t="str">
        <f t="shared" si="188"/>
        <v/>
      </c>
      <c r="P2333" t="str">
        <f t="shared" si="189"/>
        <v>5_1984</v>
      </c>
    </row>
    <row r="2334" spans="1:16">
      <c r="A2334" s="35">
        <v>30822</v>
      </c>
      <c r="H2334" s="44"/>
      <c r="I2334" s="44"/>
      <c r="J2334" s="37"/>
      <c r="K2334" s="37"/>
      <c r="L2334">
        <f t="shared" si="185"/>
        <v>5</v>
      </c>
      <c r="M2334">
        <f t="shared" si="186"/>
        <v>1984</v>
      </c>
      <c r="N2334" t="str">
        <f t="shared" si="187"/>
        <v/>
      </c>
      <c r="O2334" t="str">
        <f t="shared" si="188"/>
        <v/>
      </c>
      <c r="P2334" t="str">
        <f t="shared" si="189"/>
        <v>5_1984</v>
      </c>
    </row>
    <row r="2335" spans="1:16">
      <c r="A2335" s="35">
        <v>30823</v>
      </c>
      <c r="H2335" s="43">
        <v>3053.16</v>
      </c>
      <c r="I2335" s="43">
        <v>3068.43</v>
      </c>
      <c r="J2335" s="37"/>
      <c r="K2335" s="37"/>
      <c r="L2335">
        <f t="shared" si="185"/>
        <v>5</v>
      </c>
      <c r="M2335">
        <f t="shared" si="186"/>
        <v>1984</v>
      </c>
      <c r="N2335">
        <f t="shared" si="187"/>
        <v>3060.7950000000001</v>
      </c>
      <c r="O2335" t="str">
        <f t="shared" si="188"/>
        <v/>
      </c>
      <c r="P2335" t="str">
        <f t="shared" si="189"/>
        <v>5_1984</v>
      </c>
    </row>
    <row r="2336" spans="1:16">
      <c r="A2336" s="35">
        <v>30824</v>
      </c>
      <c r="H2336" s="43">
        <v>3060.36</v>
      </c>
      <c r="I2336" s="43">
        <v>3075.66</v>
      </c>
      <c r="J2336" s="37"/>
      <c r="K2336" s="37"/>
      <c r="L2336">
        <f t="shared" si="185"/>
        <v>5</v>
      </c>
      <c r="M2336">
        <f t="shared" si="186"/>
        <v>1984</v>
      </c>
      <c r="N2336">
        <f t="shared" si="187"/>
        <v>3068.01</v>
      </c>
      <c r="O2336" t="str">
        <f t="shared" si="188"/>
        <v/>
      </c>
      <c r="P2336" t="str">
        <f t="shared" si="189"/>
        <v>5_1984</v>
      </c>
    </row>
    <row r="2337" spans="1:16">
      <c r="A2337" s="35">
        <v>30825</v>
      </c>
      <c r="H2337" s="43">
        <v>3067.56</v>
      </c>
      <c r="I2337" s="43">
        <v>3082.9</v>
      </c>
      <c r="J2337" s="37"/>
      <c r="K2337" s="37"/>
      <c r="L2337">
        <f t="shared" si="185"/>
        <v>5</v>
      </c>
      <c r="M2337">
        <f t="shared" si="186"/>
        <v>1984</v>
      </c>
      <c r="N2337">
        <f t="shared" si="187"/>
        <v>3075.23</v>
      </c>
      <c r="O2337" t="str">
        <f t="shared" si="188"/>
        <v/>
      </c>
      <c r="P2337" t="str">
        <f t="shared" si="189"/>
        <v>5_1984</v>
      </c>
    </row>
    <row r="2338" spans="1:16">
      <c r="A2338" s="35">
        <v>30826</v>
      </c>
      <c r="H2338" s="43">
        <v>3074.76</v>
      </c>
      <c r="I2338" s="43">
        <v>3090.13</v>
      </c>
      <c r="J2338" s="37"/>
      <c r="K2338" s="37"/>
      <c r="L2338">
        <f t="shared" si="185"/>
        <v>5</v>
      </c>
      <c r="M2338">
        <f t="shared" si="186"/>
        <v>1984</v>
      </c>
      <c r="N2338">
        <f t="shared" si="187"/>
        <v>3082.4450000000002</v>
      </c>
      <c r="O2338" t="str">
        <f t="shared" si="188"/>
        <v/>
      </c>
      <c r="P2338" t="str">
        <f t="shared" si="189"/>
        <v>5_1984</v>
      </c>
    </row>
    <row r="2339" spans="1:16">
      <c r="A2339" s="35">
        <v>30827</v>
      </c>
      <c r="H2339" s="43">
        <v>3081.96</v>
      </c>
      <c r="I2339" s="43">
        <v>3097.37</v>
      </c>
      <c r="J2339" s="37"/>
      <c r="K2339" s="37"/>
      <c r="L2339">
        <f t="shared" si="185"/>
        <v>5</v>
      </c>
      <c r="M2339">
        <f t="shared" si="186"/>
        <v>1984</v>
      </c>
      <c r="N2339">
        <f t="shared" si="187"/>
        <v>3089.665</v>
      </c>
      <c r="O2339" t="str">
        <f t="shared" si="188"/>
        <v/>
      </c>
      <c r="P2339" t="str">
        <f t="shared" si="189"/>
        <v>5_1984</v>
      </c>
    </row>
    <row r="2340" spans="1:16">
      <c r="A2340" s="35">
        <v>30828</v>
      </c>
      <c r="H2340" s="44"/>
      <c r="I2340" s="44"/>
      <c r="J2340" s="37"/>
      <c r="K2340" s="37"/>
      <c r="L2340">
        <f t="shared" si="185"/>
        <v>5</v>
      </c>
      <c r="M2340">
        <f t="shared" si="186"/>
        <v>1984</v>
      </c>
      <c r="N2340" t="str">
        <f t="shared" si="187"/>
        <v/>
      </c>
      <c r="O2340" t="str">
        <f t="shared" si="188"/>
        <v/>
      </c>
      <c r="P2340" t="str">
        <f t="shared" si="189"/>
        <v>5_1984</v>
      </c>
    </row>
    <row r="2341" spans="1:16">
      <c r="A2341" s="35">
        <v>30829</v>
      </c>
      <c r="H2341" s="44"/>
      <c r="I2341" s="44"/>
      <c r="J2341" s="37"/>
      <c r="K2341" s="37"/>
      <c r="L2341">
        <f t="shared" si="185"/>
        <v>5</v>
      </c>
      <c r="M2341">
        <f t="shared" si="186"/>
        <v>1984</v>
      </c>
      <c r="N2341" t="str">
        <f t="shared" si="187"/>
        <v/>
      </c>
      <c r="O2341" t="str">
        <f t="shared" si="188"/>
        <v/>
      </c>
      <c r="P2341" t="str">
        <f t="shared" si="189"/>
        <v>5_1984</v>
      </c>
    </row>
    <row r="2342" spans="1:16">
      <c r="A2342" s="35">
        <v>30830</v>
      </c>
      <c r="H2342" s="43">
        <v>3103.56</v>
      </c>
      <c r="I2342" s="43">
        <v>3119.08</v>
      </c>
      <c r="J2342" s="37"/>
      <c r="K2342" s="37"/>
      <c r="L2342">
        <f t="shared" si="185"/>
        <v>5</v>
      </c>
      <c r="M2342">
        <f t="shared" si="186"/>
        <v>1984</v>
      </c>
      <c r="N2342">
        <f t="shared" si="187"/>
        <v>3111.3199999999997</v>
      </c>
      <c r="O2342" t="str">
        <f t="shared" si="188"/>
        <v/>
      </c>
      <c r="P2342" t="str">
        <f t="shared" si="189"/>
        <v>5_1984</v>
      </c>
    </row>
    <row r="2343" spans="1:16">
      <c r="A2343" s="35">
        <v>30831</v>
      </c>
      <c r="H2343" s="43">
        <v>3110.76</v>
      </c>
      <c r="I2343" s="43">
        <v>3126.31</v>
      </c>
      <c r="J2343" s="37"/>
      <c r="K2343" s="37"/>
      <c r="L2343">
        <f t="shared" si="185"/>
        <v>5</v>
      </c>
      <c r="M2343">
        <f t="shared" si="186"/>
        <v>1984</v>
      </c>
      <c r="N2343">
        <f t="shared" si="187"/>
        <v>3118.5349999999999</v>
      </c>
      <c r="O2343" t="str">
        <f t="shared" si="188"/>
        <v/>
      </c>
      <c r="P2343" t="str">
        <f t="shared" si="189"/>
        <v>5_1984</v>
      </c>
    </row>
    <row r="2344" spans="1:16">
      <c r="A2344" s="35">
        <v>30832</v>
      </c>
      <c r="H2344" s="43">
        <v>3117.96</v>
      </c>
      <c r="I2344" s="43">
        <v>3133.55</v>
      </c>
      <c r="J2344" s="37"/>
      <c r="K2344" s="37"/>
      <c r="L2344">
        <f t="shared" si="185"/>
        <v>5</v>
      </c>
      <c r="M2344">
        <f t="shared" si="186"/>
        <v>1984</v>
      </c>
      <c r="N2344">
        <f t="shared" si="187"/>
        <v>3125.7550000000001</v>
      </c>
      <c r="O2344" t="str">
        <f t="shared" si="188"/>
        <v/>
      </c>
      <c r="P2344" t="str">
        <f t="shared" si="189"/>
        <v>5_1984</v>
      </c>
    </row>
    <row r="2345" spans="1:16">
      <c r="A2345" s="35">
        <v>30833</v>
      </c>
      <c r="H2345" s="43">
        <v>3125.16</v>
      </c>
      <c r="I2345" s="43">
        <v>3140.79</v>
      </c>
      <c r="J2345" s="37"/>
      <c r="K2345" s="37"/>
      <c r="L2345">
        <f t="shared" si="185"/>
        <v>5</v>
      </c>
      <c r="M2345">
        <f t="shared" si="186"/>
        <v>1984</v>
      </c>
      <c r="N2345">
        <f t="shared" si="187"/>
        <v>3132.9749999999999</v>
      </c>
      <c r="O2345" t="str">
        <f t="shared" si="188"/>
        <v/>
      </c>
      <c r="P2345" t="str">
        <f t="shared" si="189"/>
        <v>5_1984</v>
      </c>
    </row>
    <row r="2346" spans="1:16">
      <c r="A2346" s="35">
        <v>30834</v>
      </c>
      <c r="H2346" s="43">
        <v>3132.36</v>
      </c>
      <c r="I2346" s="43">
        <v>3148.02</v>
      </c>
      <c r="J2346" s="37"/>
      <c r="K2346" s="37"/>
      <c r="L2346">
        <f t="shared" si="185"/>
        <v>6</v>
      </c>
      <c r="M2346">
        <f t="shared" si="186"/>
        <v>1984</v>
      </c>
      <c r="N2346">
        <f t="shared" si="187"/>
        <v>3140.19</v>
      </c>
      <c r="O2346" t="str">
        <f t="shared" si="188"/>
        <v/>
      </c>
      <c r="P2346" t="str">
        <f t="shared" si="189"/>
        <v>6_1984</v>
      </c>
    </row>
    <row r="2347" spans="1:16">
      <c r="A2347" s="35">
        <v>30835</v>
      </c>
      <c r="H2347" s="44"/>
      <c r="I2347" s="44"/>
      <c r="J2347" s="37"/>
      <c r="K2347" s="37"/>
      <c r="L2347">
        <f t="shared" si="185"/>
        <v>6</v>
      </c>
      <c r="M2347">
        <f t="shared" si="186"/>
        <v>1984</v>
      </c>
      <c r="N2347" t="str">
        <f t="shared" si="187"/>
        <v/>
      </c>
      <c r="O2347" t="str">
        <f t="shared" si="188"/>
        <v/>
      </c>
      <c r="P2347" t="str">
        <f t="shared" si="189"/>
        <v>6_1984</v>
      </c>
    </row>
    <row r="2348" spans="1:16">
      <c r="A2348" s="35">
        <v>30836</v>
      </c>
      <c r="H2348" s="44"/>
      <c r="I2348" s="44"/>
      <c r="J2348" s="37"/>
      <c r="K2348" s="37"/>
      <c r="L2348">
        <f t="shared" si="185"/>
        <v>6</v>
      </c>
      <c r="M2348">
        <f t="shared" si="186"/>
        <v>1984</v>
      </c>
      <c r="N2348" t="str">
        <f t="shared" si="187"/>
        <v/>
      </c>
      <c r="O2348" t="str">
        <f t="shared" si="188"/>
        <v/>
      </c>
      <c r="P2348" t="str">
        <f t="shared" si="189"/>
        <v>6_1984</v>
      </c>
    </row>
    <row r="2349" spans="1:16">
      <c r="A2349" s="35">
        <v>30837</v>
      </c>
      <c r="H2349" s="43">
        <v>3153.96</v>
      </c>
      <c r="I2349" s="43">
        <v>3169.73</v>
      </c>
      <c r="J2349" s="37"/>
      <c r="K2349" s="37"/>
      <c r="L2349">
        <f t="shared" si="185"/>
        <v>6</v>
      </c>
      <c r="M2349">
        <f t="shared" si="186"/>
        <v>1984</v>
      </c>
      <c r="N2349">
        <f t="shared" si="187"/>
        <v>3161.8450000000003</v>
      </c>
      <c r="O2349" t="str">
        <f t="shared" si="188"/>
        <v/>
      </c>
      <c r="P2349" t="str">
        <f t="shared" si="189"/>
        <v>6_1984</v>
      </c>
    </row>
    <row r="2350" spans="1:16">
      <c r="A2350" s="35">
        <v>30838</v>
      </c>
      <c r="H2350" s="43">
        <v>3161.16</v>
      </c>
      <c r="I2350" s="43">
        <v>3176.97</v>
      </c>
      <c r="J2350" s="37"/>
      <c r="K2350" s="37"/>
      <c r="L2350">
        <f t="shared" si="185"/>
        <v>6</v>
      </c>
      <c r="M2350">
        <f t="shared" si="186"/>
        <v>1984</v>
      </c>
      <c r="N2350">
        <f t="shared" si="187"/>
        <v>3169.0649999999996</v>
      </c>
      <c r="O2350" t="str">
        <f t="shared" si="188"/>
        <v/>
      </c>
      <c r="P2350" t="str">
        <f t="shared" si="189"/>
        <v>6_1984</v>
      </c>
    </row>
    <row r="2351" spans="1:16">
      <c r="A2351" s="35">
        <v>30839</v>
      </c>
      <c r="H2351" s="43">
        <v>3168.36</v>
      </c>
      <c r="I2351" s="43">
        <v>3184.2</v>
      </c>
      <c r="J2351" s="37"/>
      <c r="K2351" s="37"/>
      <c r="L2351">
        <f t="shared" si="185"/>
        <v>6</v>
      </c>
      <c r="M2351">
        <f t="shared" si="186"/>
        <v>1984</v>
      </c>
      <c r="N2351">
        <f t="shared" si="187"/>
        <v>3176.2799999999997</v>
      </c>
      <c r="O2351" t="str">
        <f t="shared" si="188"/>
        <v/>
      </c>
      <c r="P2351" t="str">
        <f t="shared" si="189"/>
        <v>6_1984</v>
      </c>
    </row>
    <row r="2352" spans="1:16">
      <c r="A2352" s="35">
        <v>30840</v>
      </c>
      <c r="H2352" s="43">
        <v>3175.56</v>
      </c>
      <c r="I2352" s="43">
        <v>3191.44</v>
      </c>
      <c r="J2352" s="37"/>
      <c r="K2352" s="37"/>
      <c r="L2352">
        <f t="shared" si="185"/>
        <v>6</v>
      </c>
      <c r="M2352">
        <f t="shared" si="186"/>
        <v>1984</v>
      </c>
      <c r="N2352">
        <f t="shared" si="187"/>
        <v>3183.5</v>
      </c>
      <c r="O2352" t="str">
        <f t="shared" si="188"/>
        <v/>
      </c>
      <c r="P2352" t="str">
        <f t="shared" si="189"/>
        <v>6_1984</v>
      </c>
    </row>
    <row r="2353" spans="1:16">
      <c r="A2353" s="35">
        <v>30841</v>
      </c>
      <c r="H2353" s="43">
        <v>3182.76</v>
      </c>
      <c r="I2353" s="43">
        <v>3198.67</v>
      </c>
      <c r="J2353" s="37"/>
      <c r="K2353" s="37"/>
      <c r="L2353">
        <f t="shared" si="185"/>
        <v>6</v>
      </c>
      <c r="M2353">
        <f t="shared" si="186"/>
        <v>1984</v>
      </c>
      <c r="N2353">
        <f t="shared" si="187"/>
        <v>3190.7150000000001</v>
      </c>
      <c r="O2353" t="str">
        <f t="shared" si="188"/>
        <v/>
      </c>
      <c r="P2353" t="str">
        <f t="shared" si="189"/>
        <v>6_1984</v>
      </c>
    </row>
    <row r="2354" spans="1:16">
      <c r="A2354" s="35">
        <v>30842</v>
      </c>
      <c r="H2354" s="44"/>
      <c r="I2354" s="44"/>
      <c r="J2354" s="37"/>
      <c r="K2354" s="37"/>
      <c r="L2354">
        <f t="shared" si="185"/>
        <v>6</v>
      </c>
      <c r="M2354">
        <f t="shared" si="186"/>
        <v>1984</v>
      </c>
      <c r="N2354" t="str">
        <f t="shared" si="187"/>
        <v/>
      </c>
      <c r="O2354" t="str">
        <f t="shared" si="188"/>
        <v/>
      </c>
      <c r="P2354" t="str">
        <f t="shared" si="189"/>
        <v>6_1984</v>
      </c>
    </row>
    <row r="2355" spans="1:16">
      <c r="A2355" s="35">
        <v>30843</v>
      </c>
      <c r="H2355" s="44"/>
      <c r="I2355" s="44"/>
      <c r="J2355" s="37"/>
      <c r="K2355" s="37"/>
      <c r="L2355">
        <f t="shared" si="185"/>
        <v>6</v>
      </c>
      <c r="M2355">
        <f t="shared" si="186"/>
        <v>1984</v>
      </c>
      <c r="N2355" t="str">
        <f t="shared" si="187"/>
        <v/>
      </c>
      <c r="O2355" t="str">
        <f t="shared" si="188"/>
        <v/>
      </c>
      <c r="P2355" t="str">
        <f t="shared" si="189"/>
        <v>6_1984</v>
      </c>
    </row>
    <row r="2356" spans="1:16">
      <c r="A2356" s="35">
        <v>30844</v>
      </c>
      <c r="H2356" s="43">
        <v>3204.36</v>
      </c>
      <c r="I2356" s="43">
        <v>3220.38</v>
      </c>
      <c r="J2356" s="37"/>
      <c r="K2356" s="37"/>
      <c r="L2356">
        <f t="shared" si="185"/>
        <v>6</v>
      </c>
      <c r="M2356">
        <f t="shared" si="186"/>
        <v>1984</v>
      </c>
      <c r="N2356">
        <f t="shared" si="187"/>
        <v>3212.37</v>
      </c>
      <c r="O2356" t="str">
        <f t="shared" si="188"/>
        <v/>
      </c>
      <c r="P2356" t="str">
        <f t="shared" si="189"/>
        <v>6_1984</v>
      </c>
    </row>
    <row r="2357" spans="1:16">
      <c r="A2357" s="35">
        <v>30845</v>
      </c>
      <c r="H2357" s="43">
        <v>3211.56</v>
      </c>
      <c r="I2357" s="43">
        <v>3227.62</v>
      </c>
      <c r="J2357" s="37"/>
      <c r="K2357" s="37"/>
      <c r="L2357">
        <f t="shared" si="185"/>
        <v>6</v>
      </c>
      <c r="M2357">
        <f t="shared" si="186"/>
        <v>1984</v>
      </c>
      <c r="N2357">
        <f t="shared" si="187"/>
        <v>3219.59</v>
      </c>
      <c r="O2357" t="str">
        <f t="shared" si="188"/>
        <v/>
      </c>
      <c r="P2357" t="str">
        <f t="shared" si="189"/>
        <v>6_1984</v>
      </c>
    </row>
    <row r="2358" spans="1:16">
      <c r="A2358" s="35">
        <v>30846</v>
      </c>
      <c r="H2358" s="43">
        <v>3218.76</v>
      </c>
      <c r="I2358" s="43">
        <v>3234.85</v>
      </c>
      <c r="J2358" s="37"/>
      <c r="K2358" s="37"/>
      <c r="L2358">
        <f t="shared" si="185"/>
        <v>6</v>
      </c>
      <c r="M2358">
        <f t="shared" si="186"/>
        <v>1984</v>
      </c>
      <c r="N2358">
        <f t="shared" si="187"/>
        <v>3226.8050000000003</v>
      </c>
      <c r="O2358" t="str">
        <f t="shared" si="188"/>
        <v/>
      </c>
      <c r="P2358" t="str">
        <f t="shared" si="189"/>
        <v>6_1984</v>
      </c>
    </row>
    <row r="2359" spans="1:16">
      <c r="A2359" s="35">
        <v>30847</v>
      </c>
      <c r="H2359" s="43">
        <v>3225.96</v>
      </c>
      <c r="I2359" s="43">
        <v>3242.09</v>
      </c>
      <c r="J2359" s="37"/>
      <c r="K2359" s="37"/>
      <c r="L2359">
        <f t="shared" si="185"/>
        <v>6</v>
      </c>
      <c r="M2359">
        <f t="shared" si="186"/>
        <v>1984</v>
      </c>
      <c r="N2359">
        <f t="shared" si="187"/>
        <v>3234.0250000000001</v>
      </c>
      <c r="O2359" t="str">
        <f t="shared" si="188"/>
        <v/>
      </c>
      <c r="P2359" t="str">
        <f t="shared" si="189"/>
        <v>6_1984</v>
      </c>
    </row>
    <row r="2360" spans="1:16">
      <c r="A2360" s="35">
        <v>30848</v>
      </c>
      <c r="H2360" s="43">
        <v>3233.16</v>
      </c>
      <c r="I2360" s="43">
        <v>3249.33</v>
      </c>
      <c r="J2360" s="37"/>
      <c r="K2360" s="37"/>
      <c r="L2360">
        <f t="shared" si="185"/>
        <v>6</v>
      </c>
      <c r="M2360">
        <f t="shared" si="186"/>
        <v>1984</v>
      </c>
      <c r="N2360">
        <f t="shared" si="187"/>
        <v>3241.2449999999999</v>
      </c>
      <c r="O2360" t="str">
        <f t="shared" si="188"/>
        <v/>
      </c>
      <c r="P2360" t="str">
        <f t="shared" si="189"/>
        <v>6_1984</v>
      </c>
    </row>
    <row r="2361" spans="1:16">
      <c r="A2361" s="35">
        <v>30849</v>
      </c>
      <c r="H2361" s="44"/>
      <c r="I2361" s="44"/>
      <c r="J2361" s="37"/>
      <c r="K2361" s="37"/>
      <c r="L2361">
        <f t="shared" si="185"/>
        <v>6</v>
      </c>
      <c r="M2361">
        <f t="shared" si="186"/>
        <v>1984</v>
      </c>
      <c r="N2361" t="str">
        <f t="shared" si="187"/>
        <v/>
      </c>
      <c r="O2361" t="str">
        <f t="shared" si="188"/>
        <v/>
      </c>
      <c r="P2361" t="str">
        <f t="shared" si="189"/>
        <v>6_1984</v>
      </c>
    </row>
    <row r="2362" spans="1:16">
      <c r="A2362" s="35">
        <v>30850</v>
      </c>
      <c r="H2362" s="44"/>
      <c r="I2362" s="44"/>
      <c r="J2362" s="37"/>
      <c r="K2362" s="37"/>
      <c r="L2362">
        <f t="shared" si="185"/>
        <v>6</v>
      </c>
      <c r="M2362">
        <f t="shared" si="186"/>
        <v>1984</v>
      </c>
      <c r="N2362" t="str">
        <f t="shared" si="187"/>
        <v/>
      </c>
      <c r="O2362" t="str">
        <f t="shared" si="188"/>
        <v/>
      </c>
      <c r="P2362" t="str">
        <f t="shared" si="189"/>
        <v>6_1984</v>
      </c>
    </row>
    <row r="2363" spans="1:16">
      <c r="A2363" s="35">
        <v>30851</v>
      </c>
      <c r="H2363" s="43">
        <v>3254.76</v>
      </c>
      <c r="I2363" s="43">
        <v>3271.03</v>
      </c>
      <c r="J2363" s="37"/>
      <c r="K2363" s="37"/>
      <c r="L2363">
        <f t="shared" si="185"/>
        <v>6</v>
      </c>
      <c r="M2363">
        <f t="shared" si="186"/>
        <v>1984</v>
      </c>
      <c r="N2363">
        <f t="shared" si="187"/>
        <v>3262.8950000000004</v>
      </c>
      <c r="O2363" t="str">
        <f t="shared" si="188"/>
        <v/>
      </c>
      <c r="P2363" t="str">
        <f t="shared" si="189"/>
        <v>6_1984</v>
      </c>
    </row>
    <row r="2364" spans="1:16">
      <c r="A2364" s="35">
        <v>30852</v>
      </c>
      <c r="H2364" s="43">
        <v>3261.96</v>
      </c>
      <c r="I2364" s="43">
        <v>3278.27</v>
      </c>
      <c r="J2364" s="37"/>
      <c r="K2364" s="37"/>
      <c r="L2364">
        <f t="shared" si="185"/>
        <v>6</v>
      </c>
      <c r="M2364">
        <f t="shared" si="186"/>
        <v>1984</v>
      </c>
      <c r="N2364">
        <f t="shared" si="187"/>
        <v>3270.1149999999998</v>
      </c>
      <c r="O2364" t="str">
        <f t="shared" si="188"/>
        <v/>
      </c>
      <c r="P2364" t="str">
        <f t="shared" si="189"/>
        <v>6_1984</v>
      </c>
    </row>
    <row r="2365" spans="1:16">
      <c r="A2365" s="35">
        <v>30853</v>
      </c>
      <c r="H2365" s="43">
        <v>3269.16</v>
      </c>
      <c r="I2365" s="43">
        <v>3285.51</v>
      </c>
      <c r="J2365" s="37"/>
      <c r="K2365" s="37"/>
      <c r="L2365">
        <f t="shared" si="185"/>
        <v>6</v>
      </c>
      <c r="M2365">
        <f t="shared" si="186"/>
        <v>1984</v>
      </c>
      <c r="N2365">
        <f t="shared" si="187"/>
        <v>3277.335</v>
      </c>
      <c r="O2365" t="str">
        <f t="shared" si="188"/>
        <v/>
      </c>
      <c r="P2365" t="str">
        <f t="shared" si="189"/>
        <v>6_1984</v>
      </c>
    </row>
    <row r="2366" spans="1:16">
      <c r="A2366" s="35">
        <v>30854</v>
      </c>
      <c r="H2366" s="43">
        <v>3276.36</v>
      </c>
      <c r="I2366" s="43">
        <v>3292.74</v>
      </c>
      <c r="J2366" s="37"/>
      <c r="K2366" s="37"/>
      <c r="L2366">
        <f t="shared" si="185"/>
        <v>6</v>
      </c>
      <c r="M2366">
        <f t="shared" si="186"/>
        <v>1984</v>
      </c>
      <c r="N2366">
        <f t="shared" si="187"/>
        <v>3284.55</v>
      </c>
      <c r="O2366" t="str">
        <f t="shared" si="188"/>
        <v/>
      </c>
      <c r="P2366" t="str">
        <f t="shared" si="189"/>
        <v>6_1984</v>
      </c>
    </row>
    <row r="2367" spans="1:16">
      <c r="A2367" s="35">
        <v>30855</v>
      </c>
      <c r="H2367" s="43">
        <v>3283.56</v>
      </c>
      <c r="I2367" s="43">
        <v>3299.98</v>
      </c>
      <c r="J2367" s="37"/>
      <c r="K2367" s="37"/>
      <c r="L2367">
        <f t="shared" si="185"/>
        <v>6</v>
      </c>
      <c r="M2367">
        <f t="shared" si="186"/>
        <v>1984</v>
      </c>
      <c r="N2367">
        <f t="shared" si="187"/>
        <v>3291.77</v>
      </c>
      <c r="O2367" t="str">
        <f t="shared" si="188"/>
        <v/>
      </c>
      <c r="P2367" t="str">
        <f t="shared" si="189"/>
        <v>6_1984</v>
      </c>
    </row>
    <row r="2368" spans="1:16">
      <c r="A2368" s="35">
        <v>30856</v>
      </c>
      <c r="H2368" s="44"/>
      <c r="I2368" s="44"/>
      <c r="J2368" s="37"/>
      <c r="K2368" s="37"/>
      <c r="L2368">
        <f t="shared" si="185"/>
        <v>6</v>
      </c>
      <c r="M2368">
        <f t="shared" si="186"/>
        <v>1984</v>
      </c>
      <c r="N2368" t="str">
        <f t="shared" si="187"/>
        <v/>
      </c>
      <c r="O2368" t="str">
        <f t="shared" si="188"/>
        <v/>
      </c>
      <c r="P2368" t="str">
        <f t="shared" si="189"/>
        <v>6_1984</v>
      </c>
    </row>
    <row r="2369" spans="1:16">
      <c r="A2369" s="35">
        <v>30857</v>
      </c>
      <c r="H2369" s="44"/>
      <c r="I2369" s="44"/>
      <c r="J2369" s="37"/>
      <c r="K2369" s="37"/>
      <c r="L2369">
        <f t="shared" si="185"/>
        <v>6</v>
      </c>
      <c r="M2369">
        <f t="shared" si="186"/>
        <v>1984</v>
      </c>
      <c r="N2369" t="str">
        <f t="shared" si="187"/>
        <v/>
      </c>
      <c r="O2369" t="str">
        <f t="shared" si="188"/>
        <v/>
      </c>
      <c r="P2369" t="str">
        <f t="shared" si="189"/>
        <v>6_1984</v>
      </c>
    </row>
    <row r="2370" spans="1:16">
      <c r="A2370" s="35">
        <v>30858</v>
      </c>
      <c r="H2370" s="43">
        <v>3305.16</v>
      </c>
      <c r="I2370" s="43">
        <v>3321.69</v>
      </c>
      <c r="J2370" s="37"/>
      <c r="K2370" s="37"/>
      <c r="L2370">
        <f t="shared" si="185"/>
        <v>6</v>
      </c>
      <c r="M2370">
        <f t="shared" si="186"/>
        <v>1984</v>
      </c>
      <c r="N2370">
        <f t="shared" si="187"/>
        <v>3313.4250000000002</v>
      </c>
      <c r="O2370" t="str">
        <f t="shared" si="188"/>
        <v/>
      </c>
      <c r="P2370" t="str">
        <f t="shared" si="189"/>
        <v>6_1984</v>
      </c>
    </row>
    <row r="2371" spans="1:16">
      <c r="A2371" s="35">
        <v>30859</v>
      </c>
      <c r="H2371" s="43">
        <v>3312.36</v>
      </c>
      <c r="I2371" s="43">
        <v>3328.92</v>
      </c>
      <c r="J2371" s="37"/>
      <c r="K2371" s="37"/>
      <c r="L2371">
        <f t="shared" si="185"/>
        <v>6</v>
      </c>
      <c r="M2371">
        <f t="shared" si="186"/>
        <v>1984</v>
      </c>
      <c r="N2371">
        <f t="shared" si="187"/>
        <v>3320.6400000000003</v>
      </c>
      <c r="O2371" t="str">
        <f t="shared" si="188"/>
        <v/>
      </c>
      <c r="P2371" t="str">
        <f t="shared" si="189"/>
        <v>6_1984</v>
      </c>
    </row>
    <row r="2372" spans="1:16">
      <c r="A2372" s="35">
        <v>30860</v>
      </c>
      <c r="H2372" s="43">
        <v>3326.76</v>
      </c>
      <c r="I2372" s="43">
        <v>3343.39</v>
      </c>
      <c r="J2372" s="37"/>
      <c r="K2372" s="37"/>
      <c r="L2372">
        <f t="shared" ref="L2372:L2435" si="190">+MONTH(A2372)</f>
        <v>6</v>
      </c>
      <c r="M2372">
        <f t="shared" ref="M2372:M2435" si="191">+YEAR(A2372)</f>
        <v>1984</v>
      </c>
      <c r="N2372">
        <f t="shared" ref="N2372:N2435" si="192">+IF(H2372="","",AVERAGE(H2372:I2372))</f>
        <v>3335.0749999999998</v>
      </c>
      <c r="O2372" t="str">
        <f t="shared" ref="O2372:O2435" si="193">+IF(J2372="","",AVERAGE(J2372:K2372))</f>
        <v/>
      </c>
      <c r="P2372" t="str">
        <f t="shared" ref="P2372:P2435" si="194">+L2372&amp;"_"&amp;M2372</f>
        <v>6_1984</v>
      </c>
    </row>
    <row r="2373" spans="1:16">
      <c r="A2373" s="35">
        <v>30861</v>
      </c>
      <c r="H2373" s="44"/>
      <c r="I2373" s="44"/>
      <c r="J2373" s="37"/>
      <c r="K2373" s="37"/>
      <c r="L2373">
        <f t="shared" si="190"/>
        <v>6</v>
      </c>
      <c r="M2373">
        <f t="shared" si="191"/>
        <v>1984</v>
      </c>
      <c r="N2373" t="str">
        <f t="shared" si="192"/>
        <v/>
      </c>
      <c r="O2373" t="str">
        <f t="shared" si="193"/>
        <v/>
      </c>
      <c r="P2373" t="str">
        <f t="shared" si="194"/>
        <v>6_1984</v>
      </c>
    </row>
    <row r="2374" spans="1:16">
      <c r="A2374" s="35">
        <v>30862</v>
      </c>
      <c r="H2374" s="44"/>
      <c r="I2374" s="44"/>
      <c r="J2374" s="37"/>
      <c r="K2374" s="37"/>
      <c r="L2374">
        <f t="shared" si="190"/>
        <v>6</v>
      </c>
      <c r="M2374">
        <f t="shared" si="191"/>
        <v>1984</v>
      </c>
      <c r="N2374" t="str">
        <f t="shared" si="192"/>
        <v/>
      </c>
      <c r="O2374" t="str">
        <f t="shared" si="193"/>
        <v/>
      </c>
      <c r="P2374" t="str">
        <f t="shared" si="194"/>
        <v>6_1984</v>
      </c>
    </row>
    <row r="2375" spans="1:16">
      <c r="A2375" s="35">
        <v>30863</v>
      </c>
      <c r="H2375" s="44"/>
      <c r="I2375" s="44"/>
      <c r="J2375" s="37"/>
      <c r="K2375" s="37"/>
      <c r="L2375">
        <f t="shared" si="190"/>
        <v>6</v>
      </c>
      <c r="M2375">
        <f t="shared" si="191"/>
        <v>1984</v>
      </c>
      <c r="N2375" t="str">
        <f t="shared" si="192"/>
        <v/>
      </c>
      <c r="O2375" t="str">
        <f t="shared" si="193"/>
        <v/>
      </c>
      <c r="P2375" t="str">
        <f t="shared" si="194"/>
        <v>6_1984</v>
      </c>
    </row>
    <row r="2376" spans="1:16">
      <c r="A2376" s="35">
        <v>30864</v>
      </c>
      <c r="H2376" s="44"/>
      <c r="I2376" s="44"/>
      <c r="J2376" s="37"/>
      <c r="K2376" s="37"/>
      <c r="L2376">
        <f t="shared" si="190"/>
        <v>7</v>
      </c>
      <c r="M2376">
        <f t="shared" si="191"/>
        <v>1984</v>
      </c>
      <c r="N2376" t="str">
        <f t="shared" si="192"/>
        <v/>
      </c>
      <c r="O2376" t="str">
        <f t="shared" si="193"/>
        <v/>
      </c>
      <c r="P2376" t="str">
        <f t="shared" si="194"/>
        <v>7_1984</v>
      </c>
    </row>
    <row r="2377" spans="1:16">
      <c r="A2377" s="35">
        <v>30865</v>
      </c>
      <c r="H2377" s="43">
        <v>3355.56</v>
      </c>
      <c r="I2377" s="43">
        <v>3372.34</v>
      </c>
      <c r="J2377" s="37"/>
      <c r="K2377" s="37"/>
      <c r="L2377">
        <f t="shared" si="190"/>
        <v>7</v>
      </c>
      <c r="M2377">
        <f t="shared" si="191"/>
        <v>1984</v>
      </c>
      <c r="N2377">
        <f t="shared" si="192"/>
        <v>3363.95</v>
      </c>
      <c r="O2377" t="str">
        <f t="shared" si="193"/>
        <v/>
      </c>
      <c r="P2377" t="str">
        <f t="shared" si="194"/>
        <v>7_1984</v>
      </c>
    </row>
    <row r="2378" spans="1:16">
      <c r="A2378" s="35">
        <v>30866</v>
      </c>
      <c r="H2378" s="43">
        <v>3362.76</v>
      </c>
      <c r="I2378" s="43">
        <v>3379.57</v>
      </c>
      <c r="J2378" s="37"/>
      <c r="K2378" s="37"/>
      <c r="L2378">
        <f t="shared" si="190"/>
        <v>7</v>
      </c>
      <c r="M2378">
        <f t="shared" si="191"/>
        <v>1984</v>
      </c>
      <c r="N2378">
        <f t="shared" si="192"/>
        <v>3371.165</v>
      </c>
      <c r="O2378" t="str">
        <f t="shared" si="193"/>
        <v/>
      </c>
      <c r="P2378" t="str">
        <f t="shared" si="194"/>
        <v>7_1984</v>
      </c>
    </row>
    <row r="2379" spans="1:16">
      <c r="A2379" s="35">
        <v>30867</v>
      </c>
      <c r="H2379" s="43">
        <v>3369.96</v>
      </c>
      <c r="I2379" s="43">
        <v>3386.81</v>
      </c>
      <c r="J2379" s="37"/>
      <c r="K2379" s="37"/>
      <c r="L2379">
        <f t="shared" si="190"/>
        <v>7</v>
      </c>
      <c r="M2379">
        <f t="shared" si="191"/>
        <v>1984</v>
      </c>
      <c r="N2379">
        <f t="shared" si="192"/>
        <v>3378.3850000000002</v>
      </c>
      <c r="O2379" t="str">
        <f t="shared" si="193"/>
        <v/>
      </c>
      <c r="P2379" t="str">
        <f t="shared" si="194"/>
        <v>7_1984</v>
      </c>
    </row>
    <row r="2380" spans="1:16">
      <c r="A2380" s="35">
        <v>30868</v>
      </c>
      <c r="H2380" s="43">
        <v>3377.16</v>
      </c>
      <c r="I2380" s="43">
        <v>3394.05</v>
      </c>
      <c r="J2380" s="37"/>
      <c r="K2380" s="37"/>
      <c r="L2380">
        <f t="shared" si="190"/>
        <v>7</v>
      </c>
      <c r="M2380">
        <f t="shared" si="191"/>
        <v>1984</v>
      </c>
      <c r="N2380">
        <f t="shared" si="192"/>
        <v>3385.605</v>
      </c>
      <c r="O2380" t="str">
        <f t="shared" si="193"/>
        <v/>
      </c>
      <c r="P2380" t="str">
        <f t="shared" si="194"/>
        <v>7_1984</v>
      </c>
    </row>
    <row r="2381" spans="1:16">
      <c r="A2381" s="35">
        <v>30869</v>
      </c>
      <c r="H2381" s="43">
        <v>3384.36</v>
      </c>
      <c r="I2381" s="43">
        <v>3401.28</v>
      </c>
      <c r="J2381" s="37"/>
      <c r="K2381" s="37"/>
      <c r="L2381">
        <f t="shared" si="190"/>
        <v>7</v>
      </c>
      <c r="M2381">
        <f t="shared" si="191"/>
        <v>1984</v>
      </c>
      <c r="N2381">
        <f t="shared" si="192"/>
        <v>3392.82</v>
      </c>
      <c r="O2381" t="str">
        <f t="shared" si="193"/>
        <v/>
      </c>
      <c r="P2381" t="str">
        <f t="shared" si="194"/>
        <v>7_1984</v>
      </c>
    </row>
    <row r="2382" spans="1:16">
      <c r="A2382" s="35">
        <v>30870</v>
      </c>
      <c r="H2382" s="44"/>
      <c r="I2382" s="44"/>
      <c r="J2382" s="37"/>
      <c r="K2382" s="37"/>
      <c r="L2382">
        <f t="shared" si="190"/>
        <v>7</v>
      </c>
      <c r="M2382">
        <f t="shared" si="191"/>
        <v>1984</v>
      </c>
      <c r="N2382" t="str">
        <f t="shared" si="192"/>
        <v/>
      </c>
      <c r="O2382" t="str">
        <f t="shared" si="193"/>
        <v/>
      </c>
      <c r="P2382" t="str">
        <f t="shared" si="194"/>
        <v>7_1984</v>
      </c>
    </row>
    <row r="2383" spans="1:16">
      <c r="A2383" s="35">
        <v>30871</v>
      </c>
      <c r="H2383" s="44"/>
      <c r="I2383" s="44"/>
      <c r="J2383" s="37"/>
      <c r="K2383" s="37"/>
      <c r="L2383">
        <f t="shared" si="190"/>
        <v>7</v>
      </c>
      <c r="M2383">
        <f t="shared" si="191"/>
        <v>1984</v>
      </c>
      <c r="N2383" t="str">
        <f t="shared" si="192"/>
        <v/>
      </c>
      <c r="O2383" t="str">
        <f t="shared" si="193"/>
        <v/>
      </c>
      <c r="P2383" t="str">
        <f t="shared" si="194"/>
        <v>7_1984</v>
      </c>
    </row>
    <row r="2384" spans="1:16">
      <c r="A2384" s="35">
        <v>30872</v>
      </c>
      <c r="H2384" s="43">
        <v>3405.96</v>
      </c>
      <c r="I2384" s="43">
        <v>3422.99</v>
      </c>
      <c r="J2384" s="37"/>
      <c r="K2384" s="37"/>
      <c r="L2384">
        <f t="shared" si="190"/>
        <v>7</v>
      </c>
      <c r="M2384">
        <f t="shared" si="191"/>
        <v>1984</v>
      </c>
      <c r="N2384">
        <f t="shared" si="192"/>
        <v>3414.4749999999999</v>
      </c>
      <c r="O2384" t="str">
        <f t="shared" si="193"/>
        <v/>
      </c>
      <c r="P2384" t="str">
        <f t="shared" si="194"/>
        <v>7_1984</v>
      </c>
    </row>
    <row r="2385" spans="1:16">
      <c r="A2385" s="35">
        <v>30873</v>
      </c>
      <c r="H2385" s="43">
        <v>3413.16</v>
      </c>
      <c r="I2385" s="43">
        <v>3430.23</v>
      </c>
      <c r="J2385" s="37"/>
      <c r="K2385" s="37"/>
      <c r="L2385">
        <f t="shared" si="190"/>
        <v>7</v>
      </c>
      <c r="M2385">
        <f t="shared" si="191"/>
        <v>1984</v>
      </c>
      <c r="N2385">
        <f t="shared" si="192"/>
        <v>3421.6949999999997</v>
      </c>
      <c r="O2385" t="str">
        <f t="shared" si="193"/>
        <v/>
      </c>
      <c r="P2385" t="str">
        <f t="shared" si="194"/>
        <v>7_1984</v>
      </c>
    </row>
    <row r="2386" spans="1:16">
      <c r="A2386" s="35">
        <v>30874</v>
      </c>
      <c r="H2386" s="43">
        <v>3420.36</v>
      </c>
      <c r="I2386" s="43">
        <v>3437.46</v>
      </c>
      <c r="J2386" s="37"/>
      <c r="K2386" s="37"/>
      <c r="L2386">
        <f t="shared" si="190"/>
        <v>7</v>
      </c>
      <c r="M2386">
        <f t="shared" si="191"/>
        <v>1984</v>
      </c>
      <c r="N2386">
        <f t="shared" si="192"/>
        <v>3428.91</v>
      </c>
      <c r="O2386" t="str">
        <f t="shared" si="193"/>
        <v/>
      </c>
      <c r="P2386" t="str">
        <f t="shared" si="194"/>
        <v>7_1984</v>
      </c>
    </row>
    <row r="2387" spans="1:16">
      <c r="A2387" s="35">
        <v>30875</v>
      </c>
      <c r="H2387" s="43">
        <v>3427.56</v>
      </c>
      <c r="I2387" s="43">
        <v>3444.7</v>
      </c>
      <c r="J2387" s="37"/>
      <c r="K2387" s="37"/>
      <c r="L2387">
        <f t="shared" si="190"/>
        <v>7</v>
      </c>
      <c r="M2387">
        <f t="shared" si="191"/>
        <v>1984</v>
      </c>
      <c r="N2387">
        <f t="shared" si="192"/>
        <v>3436.13</v>
      </c>
      <c r="O2387" t="str">
        <f t="shared" si="193"/>
        <v/>
      </c>
      <c r="P2387" t="str">
        <f t="shared" si="194"/>
        <v>7_1984</v>
      </c>
    </row>
    <row r="2388" spans="1:16">
      <c r="A2388" s="35">
        <v>30876</v>
      </c>
      <c r="H2388" s="43">
        <v>3434.76</v>
      </c>
      <c r="I2388" s="43">
        <v>3451.93</v>
      </c>
      <c r="J2388" s="37"/>
      <c r="K2388" s="37"/>
      <c r="L2388">
        <f t="shared" si="190"/>
        <v>7</v>
      </c>
      <c r="M2388">
        <f t="shared" si="191"/>
        <v>1984</v>
      </c>
      <c r="N2388">
        <f t="shared" si="192"/>
        <v>3443.3450000000003</v>
      </c>
      <c r="O2388" t="str">
        <f t="shared" si="193"/>
        <v/>
      </c>
      <c r="P2388" t="str">
        <f t="shared" si="194"/>
        <v>7_1984</v>
      </c>
    </row>
    <row r="2389" spans="1:16">
      <c r="A2389" s="35">
        <v>30877</v>
      </c>
      <c r="H2389" s="44"/>
      <c r="I2389" s="44"/>
      <c r="J2389" s="37"/>
      <c r="K2389" s="37"/>
      <c r="L2389">
        <f t="shared" si="190"/>
        <v>7</v>
      </c>
      <c r="M2389">
        <f t="shared" si="191"/>
        <v>1984</v>
      </c>
      <c r="N2389" t="str">
        <f t="shared" si="192"/>
        <v/>
      </c>
      <c r="O2389" t="str">
        <f t="shared" si="193"/>
        <v/>
      </c>
      <c r="P2389" t="str">
        <f t="shared" si="194"/>
        <v>7_1984</v>
      </c>
    </row>
    <row r="2390" spans="1:16">
      <c r="A2390" s="35">
        <v>30878</v>
      </c>
      <c r="H2390" s="44"/>
      <c r="I2390" s="44"/>
      <c r="J2390" s="37"/>
      <c r="K2390" s="37"/>
      <c r="L2390">
        <f t="shared" si="190"/>
        <v>7</v>
      </c>
      <c r="M2390">
        <f t="shared" si="191"/>
        <v>1984</v>
      </c>
      <c r="N2390" t="str">
        <f t="shared" si="192"/>
        <v/>
      </c>
      <c r="O2390" t="str">
        <f t="shared" si="193"/>
        <v/>
      </c>
      <c r="P2390" t="str">
        <f t="shared" si="194"/>
        <v>7_1984</v>
      </c>
    </row>
    <row r="2391" spans="1:16">
      <c r="A2391" s="35">
        <v>30879</v>
      </c>
      <c r="H2391" s="43">
        <v>3456.36</v>
      </c>
      <c r="I2391" s="43">
        <v>3473.64</v>
      </c>
      <c r="J2391" s="37"/>
      <c r="K2391" s="37"/>
      <c r="L2391">
        <f t="shared" si="190"/>
        <v>7</v>
      </c>
      <c r="M2391">
        <f t="shared" si="191"/>
        <v>1984</v>
      </c>
      <c r="N2391">
        <f t="shared" si="192"/>
        <v>3465</v>
      </c>
      <c r="O2391" t="str">
        <f t="shared" si="193"/>
        <v/>
      </c>
      <c r="P2391" t="str">
        <f t="shared" si="194"/>
        <v>7_1984</v>
      </c>
    </row>
    <row r="2392" spans="1:16">
      <c r="A2392" s="35">
        <v>30880</v>
      </c>
      <c r="H2392" s="43">
        <v>3463.56</v>
      </c>
      <c r="I2392" s="43">
        <v>3480.88</v>
      </c>
      <c r="J2392" s="37"/>
      <c r="K2392" s="37"/>
      <c r="L2392">
        <f t="shared" si="190"/>
        <v>7</v>
      </c>
      <c r="M2392">
        <f t="shared" si="191"/>
        <v>1984</v>
      </c>
      <c r="N2392">
        <f t="shared" si="192"/>
        <v>3472.2200000000003</v>
      </c>
      <c r="O2392" t="str">
        <f t="shared" si="193"/>
        <v/>
      </c>
      <c r="P2392" t="str">
        <f t="shared" si="194"/>
        <v>7_1984</v>
      </c>
    </row>
    <row r="2393" spans="1:16">
      <c r="A2393" s="35">
        <v>30881</v>
      </c>
      <c r="H2393" s="43">
        <v>3470.76</v>
      </c>
      <c r="I2393" s="43">
        <v>3488.11</v>
      </c>
      <c r="J2393" s="37"/>
      <c r="K2393" s="37"/>
      <c r="L2393">
        <f t="shared" si="190"/>
        <v>7</v>
      </c>
      <c r="M2393">
        <f t="shared" si="191"/>
        <v>1984</v>
      </c>
      <c r="N2393">
        <f t="shared" si="192"/>
        <v>3479.4350000000004</v>
      </c>
      <c r="O2393" t="str">
        <f t="shared" si="193"/>
        <v/>
      </c>
      <c r="P2393" t="str">
        <f t="shared" si="194"/>
        <v>7_1984</v>
      </c>
    </row>
    <row r="2394" spans="1:16">
      <c r="A2394" s="35">
        <v>30882</v>
      </c>
      <c r="H2394" s="43">
        <v>3477.96</v>
      </c>
      <c r="I2394" s="43">
        <v>3495.35</v>
      </c>
      <c r="J2394" s="37"/>
      <c r="K2394" s="37"/>
      <c r="L2394">
        <f t="shared" si="190"/>
        <v>7</v>
      </c>
      <c r="M2394">
        <f t="shared" si="191"/>
        <v>1984</v>
      </c>
      <c r="N2394">
        <f t="shared" si="192"/>
        <v>3486.6549999999997</v>
      </c>
      <c r="O2394" t="str">
        <f t="shared" si="193"/>
        <v/>
      </c>
      <c r="P2394" t="str">
        <f t="shared" si="194"/>
        <v>7_1984</v>
      </c>
    </row>
    <row r="2395" spans="1:16">
      <c r="A2395" s="35">
        <v>30883</v>
      </c>
      <c r="H2395" s="43">
        <v>3485.16</v>
      </c>
      <c r="I2395" s="43">
        <v>3502.59</v>
      </c>
      <c r="J2395" s="37"/>
      <c r="K2395" s="37"/>
      <c r="L2395">
        <f t="shared" si="190"/>
        <v>7</v>
      </c>
      <c r="M2395">
        <f t="shared" si="191"/>
        <v>1984</v>
      </c>
      <c r="N2395">
        <f t="shared" si="192"/>
        <v>3493.875</v>
      </c>
      <c r="O2395" t="str">
        <f t="shared" si="193"/>
        <v/>
      </c>
      <c r="P2395" t="str">
        <f t="shared" si="194"/>
        <v>7_1984</v>
      </c>
    </row>
    <row r="2396" spans="1:16">
      <c r="A2396" s="35">
        <v>30884</v>
      </c>
      <c r="H2396" s="44"/>
      <c r="I2396" s="44"/>
      <c r="J2396" s="37"/>
      <c r="K2396" s="37"/>
      <c r="L2396">
        <f t="shared" si="190"/>
        <v>7</v>
      </c>
      <c r="M2396">
        <f t="shared" si="191"/>
        <v>1984</v>
      </c>
      <c r="N2396" t="str">
        <f t="shared" si="192"/>
        <v/>
      </c>
      <c r="O2396" t="str">
        <f t="shared" si="193"/>
        <v/>
      </c>
      <c r="P2396" t="str">
        <f t="shared" si="194"/>
        <v>7_1984</v>
      </c>
    </row>
    <row r="2397" spans="1:16">
      <c r="A2397" s="35">
        <v>30885</v>
      </c>
      <c r="H2397" s="44"/>
      <c r="I2397" s="44"/>
      <c r="J2397" s="37"/>
      <c r="K2397" s="37"/>
      <c r="L2397">
        <f t="shared" si="190"/>
        <v>7</v>
      </c>
      <c r="M2397">
        <f t="shared" si="191"/>
        <v>1984</v>
      </c>
      <c r="N2397" t="str">
        <f t="shared" si="192"/>
        <v/>
      </c>
      <c r="O2397" t="str">
        <f t="shared" si="193"/>
        <v/>
      </c>
      <c r="P2397" t="str">
        <f t="shared" si="194"/>
        <v>7_1984</v>
      </c>
    </row>
    <row r="2398" spans="1:16">
      <c r="A2398" s="35">
        <v>30886</v>
      </c>
      <c r="H2398" s="43">
        <v>3506.76</v>
      </c>
      <c r="I2398" s="43">
        <v>3524.29</v>
      </c>
      <c r="J2398" s="37"/>
      <c r="K2398" s="37"/>
      <c r="L2398">
        <f t="shared" si="190"/>
        <v>7</v>
      </c>
      <c r="M2398">
        <f t="shared" si="191"/>
        <v>1984</v>
      </c>
      <c r="N2398">
        <f t="shared" si="192"/>
        <v>3515.5250000000001</v>
      </c>
      <c r="O2398" t="str">
        <f t="shared" si="193"/>
        <v/>
      </c>
      <c r="P2398" t="str">
        <f t="shared" si="194"/>
        <v>7_1984</v>
      </c>
    </row>
    <row r="2399" spans="1:16">
      <c r="A2399" s="35">
        <v>30887</v>
      </c>
      <c r="H2399" s="43">
        <v>3513.96</v>
      </c>
      <c r="I2399" s="43">
        <v>3531.53</v>
      </c>
      <c r="J2399" s="37"/>
      <c r="K2399" s="37"/>
      <c r="L2399">
        <f t="shared" si="190"/>
        <v>7</v>
      </c>
      <c r="M2399">
        <f t="shared" si="191"/>
        <v>1984</v>
      </c>
      <c r="N2399">
        <f t="shared" si="192"/>
        <v>3522.7449999999999</v>
      </c>
      <c r="O2399" t="str">
        <f t="shared" si="193"/>
        <v/>
      </c>
      <c r="P2399" t="str">
        <f t="shared" si="194"/>
        <v>7_1984</v>
      </c>
    </row>
    <row r="2400" spans="1:16">
      <c r="A2400" s="35">
        <v>30888</v>
      </c>
      <c r="H2400" s="43">
        <v>3521.16</v>
      </c>
      <c r="I2400" s="43">
        <v>3538.77</v>
      </c>
      <c r="J2400" s="37"/>
      <c r="K2400" s="37"/>
      <c r="L2400">
        <f t="shared" si="190"/>
        <v>7</v>
      </c>
      <c r="M2400">
        <f t="shared" si="191"/>
        <v>1984</v>
      </c>
      <c r="N2400">
        <f t="shared" si="192"/>
        <v>3529.9650000000001</v>
      </c>
      <c r="O2400" t="str">
        <f t="shared" si="193"/>
        <v/>
      </c>
      <c r="P2400" t="str">
        <f t="shared" si="194"/>
        <v>7_1984</v>
      </c>
    </row>
    <row r="2401" spans="1:16">
      <c r="A2401" s="35">
        <v>30889</v>
      </c>
      <c r="H2401" s="43">
        <v>3528.36</v>
      </c>
      <c r="I2401" s="43">
        <v>3546</v>
      </c>
      <c r="J2401" s="37"/>
      <c r="K2401" s="37"/>
      <c r="L2401">
        <f t="shared" si="190"/>
        <v>7</v>
      </c>
      <c r="M2401">
        <f t="shared" si="191"/>
        <v>1984</v>
      </c>
      <c r="N2401">
        <f t="shared" si="192"/>
        <v>3537.1800000000003</v>
      </c>
      <c r="O2401" t="str">
        <f t="shared" si="193"/>
        <v/>
      </c>
      <c r="P2401" t="str">
        <f t="shared" si="194"/>
        <v>7_1984</v>
      </c>
    </row>
    <row r="2402" spans="1:16">
      <c r="A2402" s="35">
        <v>30890</v>
      </c>
      <c r="H2402" s="44"/>
      <c r="I2402" s="44"/>
      <c r="J2402" s="37"/>
      <c r="K2402" s="37"/>
      <c r="L2402">
        <f t="shared" si="190"/>
        <v>7</v>
      </c>
      <c r="M2402">
        <f t="shared" si="191"/>
        <v>1984</v>
      </c>
      <c r="N2402" t="str">
        <f t="shared" si="192"/>
        <v/>
      </c>
      <c r="O2402" t="str">
        <f t="shared" si="193"/>
        <v/>
      </c>
      <c r="P2402" t="str">
        <f t="shared" si="194"/>
        <v>7_1984</v>
      </c>
    </row>
    <row r="2403" spans="1:16">
      <c r="A2403" s="35">
        <v>30891</v>
      </c>
      <c r="H2403" s="44"/>
      <c r="I2403" s="44"/>
      <c r="J2403" s="37"/>
      <c r="K2403" s="37"/>
      <c r="L2403">
        <f t="shared" si="190"/>
        <v>7</v>
      </c>
      <c r="M2403">
        <f t="shared" si="191"/>
        <v>1984</v>
      </c>
      <c r="N2403" t="str">
        <f t="shared" si="192"/>
        <v/>
      </c>
      <c r="O2403" t="str">
        <f t="shared" si="193"/>
        <v/>
      </c>
      <c r="P2403" t="str">
        <f t="shared" si="194"/>
        <v>7_1984</v>
      </c>
    </row>
    <row r="2404" spans="1:16">
      <c r="A2404" s="35">
        <v>30892</v>
      </c>
      <c r="H2404" s="44"/>
      <c r="I2404" s="44"/>
      <c r="J2404" s="37"/>
      <c r="K2404" s="37"/>
      <c r="L2404">
        <f t="shared" si="190"/>
        <v>7</v>
      </c>
      <c r="M2404">
        <f t="shared" si="191"/>
        <v>1984</v>
      </c>
      <c r="N2404" t="str">
        <f t="shared" si="192"/>
        <v/>
      </c>
      <c r="O2404" t="str">
        <f t="shared" si="193"/>
        <v/>
      </c>
      <c r="P2404" t="str">
        <f t="shared" si="194"/>
        <v>7_1984</v>
      </c>
    </row>
    <row r="2405" spans="1:16">
      <c r="A2405" s="35">
        <v>30893</v>
      </c>
      <c r="H2405" s="43">
        <v>3557.16</v>
      </c>
      <c r="I2405" s="43">
        <v>3574.95</v>
      </c>
      <c r="J2405" s="37"/>
      <c r="K2405" s="37"/>
      <c r="L2405">
        <f t="shared" si="190"/>
        <v>7</v>
      </c>
      <c r="M2405">
        <f t="shared" si="191"/>
        <v>1984</v>
      </c>
      <c r="N2405">
        <f t="shared" si="192"/>
        <v>3566.0549999999998</v>
      </c>
      <c r="O2405" t="str">
        <f t="shared" si="193"/>
        <v/>
      </c>
      <c r="P2405" t="str">
        <f t="shared" si="194"/>
        <v>7_1984</v>
      </c>
    </row>
    <row r="2406" spans="1:16">
      <c r="A2406" s="35">
        <v>30894</v>
      </c>
      <c r="H2406" s="44"/>
      <c r="I2406" s="44"/>
      <c r="J2406" s="37"/>
      <c r="K2406" s="37"/>
      <c r="L2406">
        <f t="shared" si="190"/>
        <v>7</v>
      </c>
      <c r="M2406">
        <f t="shared" si="191"/>
        <v>1984</v>
      </c>
      <c r="N2406" t="str">
        <f t="shared" si="192"/>
        <v/>
      </c>
      <c r="O2406" t="str">
        <f t="shared" si="193"/>
        <v/>
      </c>
      <c r="P2406" t="str">
        <f t="shared" si="194"/>
        <v>7_1984</v>
      </c>
    </row>
    <row r="2407" spans="1:16">
      <c r="A2407" s="35">
        <v>30895</v>
      </c>
      <c r="H2407" s="43">
        <v>3572.46</v>
      </c>
      <c r="I2407" s="43">
        <v>3590.32</v>
      </c>
      <c r="J2407" s="37"/>
      <c r="K2407" s="37"/>
      <c r="L2407">
        <f t="shared" si="190"/>
        <v>8</v>
      </c>
      <c r="M2407">
        <f t="shared" si="191"/>
        <v>1984</v>
      </c>
      <c r="N2407">
        <f t="shared" si="192"/>
        <v>3581.3900000000003</v>
      </c>
      <c r="O2407" t="str">
        <f t="shared" si="193"/>
        <v/>
      </c>
      <c r="P2407" t="str">
        <f t="shared" si="194"/>
        <v>8_1984</v>
      </c>
    </row>
    <row r="2408" spans="1:16">
      <c r="A2408" s="35">
        <v>30896</v>
      </c>
      <c r="H2408" s="43">
        <v>3580.56</v>
      </c>
      <c r="I2408" s="43">
        <v>3598.46</v>
      </c>
      <c r="J2408" s="37"/>
      <c r="K2408" s="37"/>
      <c r="L2408">
        <f t="shared" si="190"/>
        <v>8</v>
      </c>
      <c r="M2408">
        <f t="shared" si="191"/>
        <v>1984</v>
      </c>
      <c r="N2408">
        <f t="shared" si="192"/>
        <v>3589.51</v>
      </c>
      <c r="O2408" t="str">
        <f t="shared" si="193"/>
        <v/>
      </c>
      <c r="P2408" t="str">
        <f t="shared" si="194"/>
        <v>8_1984</v>
      </c>
    </row>
    <row r="2409" spans="1:16">
      <c r="A2409" s="35">
        <v>30897</v>
      </c>
      <c r="H2409" s="43">
        <v>3588.66</v>
      </c>
      <c r="I2409" s="43">
        <v>3606.6</v>
      </c>
      <c r="J2409" s="37"/>
      <c r="K2409" s="37"/>
      <c r="L2409">
        <f t="shared" si="190"/>
        <v>8</v>
      </c>
      <c r="M2409">
        <f t="shared" si="191"/>
        <v>1984</v>
      </c>
      <c r="N2409">
        <f t="shared" si="192"/>
        <v>3597.63</v>
      </c>
      <c r="O2409" t="str">
        <f t="shared" si="193"/>
        <v/>
      </c>
      <c r="P2409" t="str">
        <f t="shared" si="194"/>
        <v>8_1984</v>
      </c>
    </row>
    <row r="2410" spans="1:16">
      <c r="A2410" s="35">
        <v>30898</v>
      </c>
      <c r="H2410" s="44"/>
      <c r="I2410" s="44"/>
      <c r="J2410" s="37"/>
      <c r="K2410" s="37"/>
      <c r="L2410">
        <f t="shared" si="190"/>
        <v>8</v>
      </c>
      <c r="M2410">
        <f t="shared" si="191"/>
        <v>1984</v>
      </c>
      <c r="N2410" t="str">
        <f t="shared" si="192"/>
        <v/>
      </c>
      <c r="O2410" t="str">
        <f t="shared" si="193"/>
        <v/>
      </c>
      <c r="P2410" t="str">
        <f t="shared" si="194"/>
        <v>8_1984</v>
      </c>
    </row>
    <row r="2411" spans="1:16">
      <c r="A2411" s="35">
        <v>30899</v>
      </c>
      <c r="H2411" s="44"/>
      <c r="I2411" s="44"/>
      <c r="J2411" s="37"/>
      <c r="K2411" s="37"/>
      <c r="L2411">
        <f t="shared" si="190"/>
        <v>8</v>
      </c>
      <c r="M2411">
        <f t="shared" si="191"/>
        <v>1984</v>
      </c>
      <c r="N2411" t="str">
        <f t="shared" si="192"/>
        <v/>
      </c>
      <c r="O2411" t="str">
        <f t="shared" si="193"/>
        <v/>
      </c>
      <c r="P2411" t="str">
        <f t="shared" si="194"/>
        <v>8_1984</v>
      </c>
    </row>
    <row r="2412" spans="1:16">
      <c r="A2412" s="35">
        <v>30900</v>
      </c>
      <c r="H2412" s="43">
        <v>3612.96</v>
      </c>
      <c r="I2412" s="43">
        <v>3631.02</v>
      </c>
      <c r="J2412" s="37"/>
      <c r="K2412" s="37"/>
      <c r="L2412">
        <f t="shared" si="190"/>
        <v>8</v>
      </c>
      <c r="M2412">
        <f t="shared" si="191"/>
        <v>1984</v>
      </c>
      <c r="N2412">
        <f t="shared" si="192"/>
        <v>3621.99</v>
      </c>
      <c r="O2412" t="str">
        <f t="shared" si="193"/>
        <v/>
      </c>
      <c r="P2412" t="str">
        <f t="shared" si="194"/>
        <v>8_1984</v>
      </c>
    </row>
    <row r="2413" spans="1:16">
      <c r="A2413" s="35">
        <v>30901</v>
      </c>
      <c r="H2413" s="43">
        <v>3621.06</v>
      </c>
      <c r="I2413" s="43">
        <v>3639.17</v>
      </c>
      <c r="J2413" s="37"/>
      <c r="K2413" s="37"/>
      <c r="L2413">
        <f t="shared" si="190"/>
        <v>8</v>
      </c>
      <c r="M2413">
        <f t="shared" si="191"/>
        <v>1984</v>
      </c>
      <c r="N2413">
        <f t="shared" si="192"/>
        <v>3630.1149999999998</v>
      </c>
      <c r="O2413" t="str">
        <f t="shared" si="193"/>
        <v/>
      </c>
      <c r="P2413" t="str">
        <f t="shared" si="194"/>
        <v>8_1984</v>
      </c>
    </row>
    <row r="2414" spans="1:16">
      <c r="A2414" s="35">
        <v>30902</v>
      </c>
      <c r="H2414" s="43">
        <v>3629.16</v>
      </c>
      <c r="I2414" s="43">
        <v>3647.31</v>
      </c>
      <c r="J2414" s="37"/>
      <c r="K2414" s="37"/>
      <c r="L2414">
        <f t="shared" si="190"/>
        <v>8</v>
      </c>
      <c r="M2414">
        <f t="shared" si="191"/>
        <v>1984</v>
      </c>
      <c r="N2414">
        <f t="shared" si="192"/>
        <v>3638.2349999999997</v>
      </c>
      <c r="O2414" t="str">
        <f t="shared" si="193"/>
        <v/>
      </c>
      <c r="P2414" t="str">
        <f t="shared" si="194"/>
        <v>8_1984</v>
      </c>
    </row>
    <row r="2415" spans="1:16">
      <c r="A2415" s="35">
        <v>30903</v>
      </c>
      <c r="H2415" s="43">
        <v>3637.26</v>
      </c>
      <c r="I2415" s="43">
        <v>3655.45</v>
      </c>
      <c r="J2415" s="37"/>
      <c r="K2415" s="37"/>
      <c r="L2415">
        <f t="shared" si="190"/>
        <v>8</v>
      </c>
      <c r="M2415">
        <f t="shared" si="191"/>
        <v>1984</v>
      </c>
      <c r="N2415">
        <f t="shared" si="192"/>
        <v>3646.355</v>
      </c>
      <c r="O2415" t="str">
        <f t="shared" si="193"/>
        <v/>
      </c>
      <c r="P2415" t="str">
        <f t="shared" si="194"/>
        <v>8_1984</v>
      </c>
    </row>
    <row r="2416" spans="1:16">
      <c r="A2416" s="35">
        <v>30904</v>
      </c>
      <c r="H2416" s="43">
        <v>3645.36</v>
      </c>
      <c r="I2416" s="43">
        <v>3663.59</v>
      </c>
      <c r="J2416" s="37"/>
      <c r="K2416" s="37"/>
      <c r="L2416">
        <f t="shared" si="190"/>
        <v>8</v>
      </c>
      <c r="M2416">
        <f t="shared" si="191"/>
        <v>1984</v>
      </c>
      <c r="N2416">
        <f t="shared" si="192"/>
        <v>3654.4750000000004</v>
      </c>
      <c r="O2416" t="str">
        <f t="shared" si="193"/>
        <v/>
      </c>
      <c r="P2416" t="str">
        <f t="shared" si="194"/>
        <v>8_1984</v>
      </c>
    </row>
    <row r="2417" spans="1:16">
      <c r="A2417" s="35">
        <v>30905</v>
      </c>
      <c r="H2417" s="44"/>
      <c r="I2417" s="44"/>
      <c r="J2417" s="37"/>
      <c r="K2417" s="37"/>
      <c r="L2417">
        <f t="shared" si="190"/>
        <v>8</v>
      </c>
      <c r="M2417">
        <f t="shared" si="191"/>
        <v>1984</v>
      </c>
      <c r="N2417" t="str">
        <f t="shared" si="192"/>
        <v/>
      </c>
      <c r="O2417" t="str">
        <f t="shared" si="193"/>
        <v/>
      </c>
      <c r="P2417" t="str">
        <f t="shared" si="194"/>
        <v>8_1984</v>
      </c>
    </row>
    <row r="2418" spans="1:16">
      <c r="A2418" s="35">
        <v>30906</v>
      </c>
      <c r="H2418" s="44"/>
      <c r="I2418" s="44"/>
      <c r="J2418" s="37"/>
      <c r="K2418" s="37"/>
      <c r="L2418">
        <f t="shared" si="190"/>
        <v>8</v>
      </c>
      <c r="M2418">
        <f t="shared" si="191"/>
        <v>1984</v>
      </c>
      <c r="N2418" t="str">
        <f t="shared" si="192"/>
        <v/>
      </c>
      <c r="O2418" t="str">
        <f t="shared" si="193"/>
        <v/>
      </c>
      <c r="P2418" t="str">
        <f t="shared" si="194"/>
        <v>8_1984</v>
      </c>
    </row>
    <row r="2419" spans="1:16">
      <c r="A2419" s="35">
        <v>30907</v>
      </c>
      <c r="H2419" s="43">
        <v>3669.66</v>
      </c>
      <c r="I2419" s="43">
        <v>3688.01</v>
      </c>
      <c r="J2419" s="37"/>
      <c r="K2419" s="37"/>
      <c r="L2419">
        <f t="shared" si="190"/>
        <v>8</v>
      </c>
      <c r="M2419">
        <f t="shared" si="191"/>
        <v>1984</v>
      </c>
      <c r="N2419">
        <f t="shared" si="192"/>
        <v>3678.835</v>
      </c>
      <c r="O2419" t="str">
        <f t="shared" si="193"/>
        <v/>
      </c>
      <c r="P2419" t="str">
        <f t="shared" si="194"/>
        <v>8_1984</v>
      </c>
    </row>
    <row r="2420" spans="1:16">
      <c r="A2420" s="35">
        <v>30908</v>
      </c>
      <c r="H2420" s="43">
        <v>3677.76</v>
      </c>
      <c r="I2420" s="43">
        <v>3696.15</v>
      </c>
      <c r="J2420" s="37"/>
      <c r="K2420" s="37"/>
      <c r="L2420">
        <f t="shared" si="190"/>
        <v>8</v>
      </c>
      <c r="M2420">
        <f t="shared" si="191"/>
        <v>1984</v>
      </c>
      <c r="N2420">
        <f t="shared" si="192"/>
        <v>3686.9549999999999</v>
      </c>
      <c r="O2420" t="str">
        <f t="shared" si="193"/>
        <v/>
      </c>
      <c r="P2420" t="str">
        <f t="shared" si="194"/>
        <v>8_1984</v>
      </c>
    </row>
    <row r="2421" spans="1:16">
      <c r="A2421" s="35">
        <v>30909</v>
      </c>
      <c r="H2421" s="43">
        <v>3685.86</v>
      </c>
      <c r="I2421" s="43">
        <v>3704.29</v>
      </c>
      <c r="J2421" s="37"/>
      <c r="K2421" s="37"/>
      <c r="L2421">
        <f t="shared" si="190"/>
        <v>8</v>
      </c>
      <c r="M2421">
        <f t="shared" si="191"/>
        <v>1984</v>
      </c>
      <c r="N2421">
        <f t="shared" si="192"/>
        <v>3695.0749999999998</v>
      </c>
      <c r="O2421" t="str">
        <f t="shared" si="193"/>
        <v/>
      </c>
      <c r="P2421" t="str">
        <f t="shared" si="194"/>
        <v>8_1984</v>
      </c>
    </row>
    <row r="2422" spans="1:16">
      <c r="A2422" s="35">
        <v>30910</v>
      </c>
      <c r="H2422" s="43">
        <v>3693.96</v>
      </c>
      <c r="I2422" s="43">
        <v>3712.43</v>
      </c>
      <c r="J2422" s="37"/>
      <c r="K2422" s="37"/>
      <c r="L2422">
        <f t="shared" si="190"/>
        <v>8</v>
      </c>
      <c r="M2422">
        <f t="shared" si="191"/>
        <v>1984</v>
      </c>
      <c r="N2422">
        <f t="shared" si="192"/>
        <v>3703.1949999999997</v>
      </c>
      <c r="O2422" t="str">
        <f t="shared" si="193"/>
        <v/>
      </c>
      <c r="P2422" t="str">
        <f t="shared" si="194"/>
        <v>8_1984</v>
      </c>
    </row>
    <row r="2423" spans="1:16">
      <c r="A2423" s="35">
        <v>30911</v>
      </c>
      <c r="H2423" s="43">
        <v>3702.06</v>
      </c>
      <c r="I2423" s="43">
        <v>3720.57</v>
      </c>
      <c r="J2423" s="37"/>
      <c r="K2423" s="37"/>
      <c r="L2423">
        <f t="shared" si="190"/>
        <v>8</v>
      </c>
      <c r="M2423">
        <f t="shared" si="191"/>
        <v>1984</v>
      </c>
      <c r="N2423">
        <f t="shared" si="192"/>
        <v>3711.3150000000001</v>
      </c>
      <c r="O2423" t="str">
        <f t="shared" si="193"/>
        <v/>
      </c>
      <c r="P2423" t="str">
        <f t="shared" si="194"/>
        <v>8_1984</v>
      </c>
    </row>
    <row r="2424" spans="1:16">
      <c r="A2424" s="35">
        <v>30912</v>
      </c>
      <c r="H2424" s="44"/>
      <c r="I2424" s="44"/>
      <c r="J2424" s="37"/>
      <c r="K2424" s="37"/>
      <c r="L2424">
        <f t="shared" si="190"/>
        <v>8</v>
      </c>
      <c r="M2424">
        <f t="shared" si="191"/>
        <v>1984</v>
      </c>
      <c r="N2424" t="str">
        <f t="shared" si="192"/>
        <v/>
      </c>
      <c r="O2424" t="str">
        <f t="shared" si="193"/>
        <v/>
      </c>
      <c r="P2424" t="str">
        <f t="shared" si="194"/>
        <v>8_1984</v>
      </c>
    </row>
    <row r="2425" spans="1:16">
      <c r="A2425" s="35">
        <v>30913</v>
      </c>
      <c r="H2425" s="44"/>
      <c r="I2425" s="44"/>
      <c r="J2425" s="37"/>
      <c r="K2425" s="37"/>
      <c r="L2425">
        <f t="shared" si="190"/>
        <v>8</v>
      </c>
      <c r="M2425">
        <f t="shared" si="191"/>
        <v>1984</v>
      </c>
      <c r="N2425" t="str">
        <f t="shared" si="192"/>
        <v/>
      </c>
      <c r="O2425" t="str">
        <f t="shared" si="193"/>
        <v/>
      </c>
      <c r="P2425" t="str">
        <f t="shared" si="194"/>
        <v>8_1984</v>
      </c>
    </row>
    <row r="2426" spans="1:16">
      <c r="A2426" s="35">
        <v>30914</v>
      </c>
      <c r="H2426" s="43">
        <v>3726.36</v>
      </c>
      <c r="I2426" s="43">
        <v>3744.99</v>
      </c>
      <c r="J2426" s="37"/>
      <c r="K2426" s="37"/>
      <c r="L2426">
        <f t="shared" si="190"/>
        <v>8</v>
      </c>
      <c r="M2426">
        <f t="shared" si="191"/>
        <v>1984</v>
      </c>
      <c r="N2426">
        <f t="shared" si="192"/>
        <v>3735.6750000000002</v>
      </c>
      <c r="O2426" t="str">
        <f t="shared" si="193"/>
        <v/>
      </c>
      <c r="P2426" t="str">
        <f t="shared" si="194"/>
        <v>8_1984</v>
      </c>
    </row>
    <row r="2427" spans="1:16">
      <c r="A2427" s="35">
        <v>30915</v>
      </c>
      <c r="H2427" s="43">
        <v>3734.46</v>
      </c>
      <c r="I2427" s="43">
        <v>3753.13</v>
      </c>
      <c r="J2427" s="37"/>
      <c r="K2427" s="37"/>
      <c r="L2427">
        <f t="shared" si="190"/>
        <v>8</v>
      </c>
      <c r="M2427">
        <f t="shared" si="191"/>
        <v>1984</v>
      </c>
      <c r="N2427">
        <f t="shared" si="192"/>
        <v>3743.7950000000001</v>
      </c>
      <c r="O2427" t="str">
        <f t="shared" si="193"/>
        <v/>
      </c>
      <c r="P2427" t="str">
        <f t="shared" si="194"/>
        <v>8_1984</v>
      </c>
    </row>
    <row r="2428" spans="1:16">
      <c r="A2428" s="35">
        <v>30916</v>
      </c>
      <c r="H2428" s="43">
        <v>3742.56</v>
      </c>
      <c r="I2428" s="43">
        <v>3761.27</v>
      </c>
      <c r="J2428" s="37"/>
      <c r="K2428" s="37"/>
      <c r="L2428">
        <f t="shared" si="190"/>
        <v>8</v>
      </c>
      <c r="M2428">
        <f t="shared" si="191"/>
        <v>1984</v>
      </c>
      <c r="N2428">
        <f t="shared" si="192"/>
        <v>3751.915</v>
      </c>
      <c r="O2428" t="str">
        <f t="shared" si="193"/>
        <v/>
      </c>
      <c r="P2428" t="str">
        <f t="shared" si="194"/>
        <v>8_1984</v>
      </c>
    </row>
    <row r="2429" spans="1:16">
      <c r="A2429" s="35">
        <v>30917</v>
      </c>
      <c r="H2429" s="43">
        <v>3750.66</v>
      </c>
      <c r="I2429" s="43">
        <v>3769.41</v>
      </c>
      <c r="J2429" s="37"/>
      <c r="K2429" s="37"/>
      <c r="L2429">
        <f t="shared" si="190"/>
        <v>8</v>
      </c>
      <c r="M2429">
        <f t="shared" si="191"/>
        <v>1984</v>
      </c>
      <c r="N2429">
        <f t="shared" si="192"/>
        <v>3760.0349999999999</v>
      </c>
      <c r="O2429" t="str">
        <f t="shared" si="193"/>
        <v/>
      </c>
      <c r="P2429" t="str">
        <f t="shared" si="194"/>
        <v>8_1984</v>
      </c>
    </row>
    <row r="2430" spans="1:16">
      <c r="A2430" s="35">
        <v>30918</v>
      </c>
      <c r="H2430" s="43">
        <v>3758.76</v>
      </c>
      <c r="I2430" s="43">
        <v>3777.55</v>
      </c>
      <c r="J2430" s="37"/>
      <c r="K2430" s="37"/>
      <c r="L2430">
        <f t="shared" si="190"/>
        <v>8</v>
      </c>
      <c r="M2430">
        <f t="shared" si="191"/>
        <v>1984</v>
      </c>
      <c r="N2430">
        <f t="shared" si="192"/>
        <v>3768.1550000000002</v>
      </c>
      <c r="O2430" t="str">
        <f t="shared" si="193"/>
        <v/>
      </c>
      <c r="P2430" t="str">
        <f t="shared" si="194"/>
        <v>8_1984</v>
      </c>
    </row>
    <row r="2431" spans="1:16">
      <c r="A2431" s="35">
        <v>30919</v>
      </c>
      <c r="H2431" s="44"/>
      <c r="I2431" s="44"/>
      <c r="J2431" s="37"/>
      <c r="K2431" s="37"/>
      <c r="L2431">
        <f t="shared" si="190"/>
        <v>8</v>
      </c>
      <c r="M2431">
        <f t="shared" si="191"/>
        <v>1984</v>
      </c>
      <c r="N2431" t="str">
        <f t="shared" si="192"/>
        <v/>
      </c>
      <c r="O2431" t="str">
        <f t="shared" si="193"/>
        <v/>
      </c>
      <c r="P2431" t="str">
        <f t="shared" si="194"/>
        <v>8_1984</v>
      </c>
    </row>
    <row r="2432" spans="1:16">
      <c r="A2432" s="35">
        <v>30920</v>
      </c>
      <c r="H2432" s="44"/>
      <c r="I2432" s="44"/>
      <c r="J2432" s="37"/>
      <c r="K2432" s="37"/>
      <c r="L2432">
        <f t="shared" si="190"/>
        <v>8</v>
      </c>
      <c r="M2432">
        <f t="shared" si="191"/>
        <v>1984</v>
      </c>
      <c r="N2432" t="str">
        <f t="shared" si="192"/>
        <v/>
      </c>
      <c r="O2432" t="str">
        <f t="shared" si="193"/>
        <v/>
      </c>
      <c r="P2432" t="str">
        <f t="shared" si="194"/>
        <v>8_1984</v>
      </c>
    </row>
    <row r="2433" spans="1:16">
      <c r="A2433" s="35">
        <v>30921</v>
      </c>
      <c r="H2433" s="43">
        <v>3783.06</v>
      </c>
      <c r="I2433" s="43">
        <v>3801.98</v>
      </c>
      <c r="J2433" s="37"/>
      <c r="K2433" s="37"/>
      <c r="L2433">
        <f t="shared" si="190"/>
        <v>8</v>
      </c>
      <c r="M2433">
        <f t="shared" si="191"/>
        <v>1984</v>
      </c>
      <c r="N2433">
        <f t="shared" si="192"/>
        <v>3792.52</v>
      </c>
      <c r="O2433" t="str">
        <f t="shared" si="193"/>
        <v/>
      </c>
      <c r="P2433" t="str">
        <f t="shared" si="194"/>
        <v>8_1984</v>
      </c>
    </row>
    <row r="2434" spans="1:16">
      <c r="A2434" s="35">
        <v>30922</v>
      </c>
      <c r="H2434" s="43">
        <v>3791.15</v>
      </c>
      <c r="I2434" s="43">
        <v>3810.12</v>
      </c>
      <c r="J2434" s="37"/>
      <c r="K2434" s="37"/>
      <c r="L2434">
        <f t="shared" si="190"/>
        <v>8</v>
      </c>
      <c r="M2434">
        <f t="shared" si="191"/>
        <v>1984</v>
      </c>
      <c r="N2434">
        <f t="shared" si="192"/>
        <v>3800.6350000000002</v>
      </c>
      <c r="O2434" t="str">
        <f t="shared" si="193"/>
        <v/>
      </c>
      <c r="P2434" t="str">
        <f t="shared" si="194"/>
        <v>8_1984</v>
      </c>
    </row>
    <row r="2435" spans="1:16">
      <c r="A2435" s="35">
        <v>30923</v>
      </c>
      <c r="H2435" s="43">
        <v>3799.26</v>
      </c>
      <c r="I2435" s="43">
        <v>3818.26</v>
      </c>
      <c r="J2435" s="37"/>
      <c r="K2435" s="37"/>
      <c r="L2435">
        <f t="shared" si="190"/>
        <v>8</v>
      </c>
      <c r="M2435">
        <f t="shared" si="191"/>
        <v>1984</v>
      </c>
      <c r="N2435">
        <f t="shared" si="192"/>
        <v>3808.76</v>
      </c>
      <c r="O2435" t="str">
        <f t="shared" si="193"/>
        <v/>
      </c>
      <c r="P2435" t="str">
        <f t="shared" si="194"/>
        <v>8_1984</v>
      </c>
    </row>
    <row r="2436" spans="1:16">
      <c r="A2436" s="35">
        <v>30924</v>
      </c>
      <c r="H2436" s="44"/>
      <c r="I2436" s="44"/>
      <c r="J2436" s="37"/>
      <c r="K2436" s="37"/>
      <c r="L2436">
        <f t="shared" ref="L2436:L2499" si="195">+MONTH(A2436)</f>
        <v>8</v>
      </c>
      <c r="M2436">
        <f t="shared" ref="M2436:M2499" si="196">+YEAR(A2436)</f>
        <v>1984</v>
      </c>
      <c r="N2436" t="str">
        <f t="shared" ref="N2436:N2499" si="197">+IF(H2436="","",AVERAGE(H2436:I2436))</f>
        <v/>
      </c>
      <c r="O2436" t="str">
        <f t="shared" ref="O2436:O2499" si="198">+IF(J2436="","",AVERAGE(J2436:K2436))</f>
        <v/>
      </c>
      <c r="P2436" t="str">
        <f t="shared" ref="P2436:P2499" si="199">+L2436&amp;"_"&amp;M2436</f>
        <v>8_1984</v>
      </c>
    </row>
    <row r="2437" spans="1:16">
      <c r="A2437" s="35">
        <v>30925</v>
      </c>
      <c r="H2437" s="43">
        <v>3815.46</v>
      </c>
      <c r="I2437" s="43">
        <v>3834.54</v>
      </c>
      <c r="J2437" s="37"/>
      <c r="K2437" s="37"/>
      <c r="L2437">
        <f t="shared" si="195"/>
        <v>8</v>
      </c>
      <c r="M2437">
        <f t="shared" si="196"/>
        <v>1984</v>
      </c>
      <c r="N2437">
        <f t="shared" si="197"/>
        <v>3825</v>
      </c>
      <c r="O2437" t="str">
        <f t="shared" si="198"/>
        <v/>
      </c>
      <c r="P2437" t="str">
        <f t="shared" si="199"/>
        <v>8_1984</v>
      </c>
    </row>
    <row r="2438" spans="1:16">
      <c r="A2438" s="35">
        <v>30926</v>
      </c>
      <c r="H2438" s="44"/>
      <c r="I2438" s="44"/>
      <c r="J2438" s="37"/>
      <c r="K2438" s="37"/>
      <c r="L2438">
        <f t="shared" si="195"/>
        <v>9</v>
      </c>
      <c r="M2438">
        <f t="shared" si="196"/>
        <v>1984</v>
      </c>
      <c r="N2438" t="str">
        <f t="shared" si="197"/>
        <v/>
      </c>
      <c r="O2438" t="str">
        <f t="shared" si="198"/>
        <v/>
      </c>
      <c r="P2438" t="str">
        <f t="shared" si="199"/>
        <v>9_1984</v>
      </c>
    </row>
    <row r="2439" spans="1:16">
      <c r="A2439" s="35">
        <v>30927</v>
      </c>
      <c r="H2439" s="44"/>
      <c r="I2439" s="44"/>
      <c r="J2439" s="37"/>
      <c r="K2439" s="37"/>
      <c r="L2439">
        <f t="shared" si="195"/>
        <v>9</v>
      </c>
      <c r="M2439">
        <f t="shared" si="196"/>
        <v>1984</v>
      </c>
      <c r="N2439" t="str">
        <f t="shared" si="197"/>
        <v/>
      </c>
      <c r="O2439" t="str">
        <f t="shared" si="198"/>
        <v/>
      </c>
      <c r="P2439" t="str">
        <f t="shared" si="199"/>
        <v>9_1984</v>
      </c>
    </row>
    <row r="2440" spans="1:16">
      <c r="A2440" s="35">
        <v>30928</v>
      </c>
      <c r="H2440" s="43">
        <v>3839.76</v>
      </c>
      <c r="I2440" s="43">
        <v>3858.96</v>
      </c>
      <c r="J2440" s="37"/>
      <c r="K2440" s="37"/>
      <c r="L2440">
        <f t="shared" si="195"/>
        <v>9</v>
      </c>
      <c r="M2440">
        <f t="shared" si="196"/>
        <v>1984</v>
      </c>
      <c r="N2440">
        <f t="shared" si="197"/>
        <v>3849.36</v>
      </c>
      <c r="O2440" t="str">
        <f t="shared" si="198"/>
        <v/>
      </c>
      <c r="P2440" t="str">
        <f t="shared" si="199"/>
        <v>9_1984</v>
      </c>
    </row>
    <row r="2441" spans="1:16">
      <c r="A2441" s="35">
        <v>30929</v>
      </c>
      <c r="H2441" s="43">
        <v>3847.86</v>
      </c>
      <c r="I2441" s="43">
        <v>3867.1</v>
      </c>
      <c r="J2441" s="37"/>
      <c r="K2441" s="37"/>
      <c r="L2441">
        <f t="shared" si="195"/>
        <v>9</v>
      </c>
      <c r="M2441">
        <f t="shared" si="196"/>
        <v>1984</v>
      </c>
      <c r="N2441">
        <f t="shared" si="197"/>
        <v>3857.48</v>
      </c>
      <c r="O2441" t="str">
        <f t="shared" si="198"/>
        <v/>
      </c>
      <c r="P2441" t="str">
        <f t="shared" si="199"/>
        <v>9_1984</v>
      </c>
    </row>
    <row r="2442" spans="1:16">
      <c r="A2442" s="35">
        <v>30930</v>
      </c>
      <c r="H2442" s="43">
        <v>3855.96</v>
      </c>
      <c r="I2442" s="43">
        <v>3875.24</v>
      </c>
      <c r="J2442" s="37"/>
      <c r="K2442" s="37"/>
      <c r="L2442">
        <f t="shared" si="195"/>
        <v>9</v>
      </c>
      <c r="M2442">
        <f t="shared" si="196"/>
        <v>1984</v>
      </c>
      <c r="N2442">
        <f t="shared" si="197"/>
        <v>3865.6</v>
      </c>
      <c r="O2442" t="str">
        <f t="shared" si="198"/>
        <v/>
      </c>
      <c r="P2442" t="str">
        <f t="shared" si="199"/>
        <v>9_1984</v>
      </c>
    </row>
    <row r="2443" spans="1:16">
      <c r="A2443" s="35">
        <v>30931</v>
      </c>
      <c r="H2443" s="43">
        <v>3864.06</v>
      </c>
      <c r="I2443" s="43">
        <v>3883.38</v>
      </c>
      <c r="J2443" s="37"/>
      <c r="K2443" s="37"/>
      <c r="L2443">
        <f t="shared" si="195"/>
        <v>9</v>
      </c>
      <c r="M2443">
        <f t="shared" si="196"/>
        <v>1984</v>
      </c>
      <c r="N2443">
        <f t="shared" si="197"/>
        <v>3873.7200000000003</v>
      </c>
      <c r="O2443" t="str">
        <f t="shared" si="198"/>
        <v/>
      </c>
      <c r="P2443" t="str">
        <f t="shared" si="199"/>
        <v>9_1984</v>
      </c>
    </row>
    <row r="2444" spans="1:16">
      <c r="A2444" s="35">
        <v>30932</v>
      </c>
      <c r="H2444" s="43">
        <v>3872.16</v>
      </c>
      <c r="I2444" s="43">
        <v>3891.52</v>
      </c>
      <c r="J2444" s="37"/>
      <c r="K2444" s="37"/>
      <c r="L2444">
        <f t="shared" si="195"/>
        <v>9</v>
      </c>
      <c r="M2444">
        <f t="shared" si="196"/>
        <v>1984</v>
      </c>
      <c r="N2444">
        <f t="shared" si="197"/>
        <v>3881.84</v>
      </c>
      <c r="O2444" t="str">
        <f t="shared" si="198"/>
        <v/>
      </c>
      <c r="P2444" t="str">
        <f t="shared" si="199"/>
        <v>9_1984</v>
      </c>
    </row>
    <row r="2445" spans="1:16">
      <c r="A2445" s="35">
        <v>30933</v>
      </c>
      <c r="H2445" s="44"/>
      <c r="I2445" s="44"/>
      <c r="J2445" s="37"/>
      <c r="K2445" s="37"/>
      <c r="L2445">
        <f t="shared" si="195"/>
        <v>9</v>
      </c>
      <c r="M2445">
        <f t="shared" si="196"/>
        <v>1984</v>
      </c>
      <c r="N2445" t="str">
        <f t="shared" si="197"/>
        <v/>
      </c>
      <c r="O2445" t="str">
        <f t="shared" si="198"/>
        <v/>
      </c>
      <c r="P2445" t="str">
        <f t="shared" si="199"/>
        <v>9_1984</v>
      </c>
    </row>
    <row r="2446" spans="1:16">
      <c r="A2446" s="35">
        <v>30934</v>
      </c>
      <c r="H2446" s="44"/>
      <c r="I2446" s="44"/>
      <c r="J2446" s="37"/>
      <c r="K2446" s="37"/>
      <c r="L2446">
        <f t="shared" si="195"/>
        <v>9</v>
      </c>
      <c r="M2446">
        <f t="shared" si="196"/>
        <v>1984</v>
      </c>
      <c r="N2446" t="str">
        <f t="shared" si="197"/>
        <v/>
      </c>
      <c r="O2446" t="str">
        <f t="shared" si="198"/>
        <v/>
      </c>
      <c r="P2446" t="str">
        <f t="shared" si="199"/>
        <v>9_1984</v>
      </c>
    </row>
    <row r="2447" spans="1:16">
      <c r="A2447" s="35">
        <v>30935</v>
      </c>
      <c r="H2447" s="43">
        <v>3898.56</v>
      </c>
      <c r="I2447" s="43">
        <v>3918.05</v>
      </c>
      <c r="J2447" s="37"/>
      <c r="K2447" s="37"/>
      <c r="L2447">
        <f t="shared" si="195"/>
        <v>9</v>
      </c>
      <c r="M2447">
        <f t="shared" si="196"/>
        <v>1984</v>
      </c>
      <c r="N2447">
        <f t="shared" si="197"/>
        <v>3908.3050000000003</v>
      </c>
      <c r="O2447" t="str">
        <f t="shared" si="198"/>
        <v/>
      </c>
      <c r="P2447" t="str">
        <f t="shared" si="199"/>
        <v>9_1984</v>
      </c>
    </row>
    <row r="2448" spans="1:16">
      <c r="A2448" s="35">
        <v>30936</v>
      </c>
      <c r="H2448" s="43">
        <v>3907.36</v>
      </c>
      <c r="I2448" s="43">
        <v>3926.9</v>
      </c>
      <c r="J2448" s="37"/>
      <c r="K2448" s="37"/>
      <c r="L2448">
        <f t="shared" si="195"/>
        <v>9</v>
      </c>
      <c r="M2448">
        <f t="shared" si="196"/>
        <v>1984</v>
      </c>
      <c r="N2448">
        <f t="shared" si="197"/>
        <v>3917.13</v>
      </c>
      <c r="O2448" t="str">
        <f t="shared" si="198"/>
        <v/>
      </c>
      <c r="P2448" t="str">
        <f t="shared" si="199"/>
        <v>9_1984</v>
      </c>
    </row>
    <row r="2449" spans="1:16">
      <c r="A2449" s="35">
        <v>30937</v>
      </c>
      <c r="H2449" s="43">
        <v>3916.16</v>
      </c>
      <c r="I2449" s="43">
        <v>3935.74</v>
      </c>
      <c r="J2449" s="37"/>
      <c r="K2449" s="37"/>
      <c r="L2449">
        <f t="shared" si="195"/>
        <v>9</v>
      </c>
      <c r="M2449">
        <f t="shared" si="196"/>
        <v>1984</v>
      </c>
      <c r="N2449">
        <f t="shared" si="197"/>
        <v>3925.95</v>
      </c>
      <c r="O2449" t="str">
        <f t="shared" si="198"/>
        <v/>
      </c>
      <c r="P2449" t="str">
        <f t="shared" si="199"/>
        <v>9_1984</v>
      </c>
    </row>
    <row r="2450" spans="1:16">
      <c r="A2450" s="35">
        <v>30938</v>
      </c>
      <c r="H2450" s="43">
        <v>3924.96</v>
      </c>
      <c r="I2450" s="43">
        <v>3944.58</v>
      </c>
      <c r="J2450" s="37"/>
      <c r="K2450" s="37"/>
      <c r="L2450">
        <f t="shared" si="195"/>
        <v>9</v>
      </c>
      <c r="M2450">
        <f t="shared" si="196"/>
        <v>1984</v>
      </c>
      <c r="N2450">
        <f t="shared" si="197"/>
        <v>3934.77</v>
      </c>
      <c r="O2450" t="str">
        <f t="shared" si="198"/>
        <v/>
      </c>
      <c r="P2450" t="str">
        <f t="shared" si="199"/>
        <v>9_1984</v>
      </c>
    </row>
    <row r="2451" spans="1:16">
      <c r="A2451" s="35">
        <v>30939</v>
      </c>
      <c r="H2451" s="43">
        <v>3933.76</v>
      </c>
      <c r="I2451" s="43">
        <v>3953.43</v>
      </c>
      <c r="J2451" s="37"/>
      <c r="K2451" s="37"/>
      <c r="L2451">
        <f t="shared" si="195"/>
        <v>9</v>
      </c>
      <c r="M2451">
        <f t="shared" si="196"/>
        <v>1984</v>
      </c>
      <c r="N2451">
        <f t="shared" si="197"/>
        <v>3943.5950000000003</v>
      </c>
      <c r="O2451" t="str">
        <f t="shared" si="198"/>
        <v/>
      </c>
      <c r="P2451" t="str">
        <f t="shared" si="199"/>
        <v>9_1984</v>
      </c>
    </row>
    <row r="2452" spans="1:16">
      <c r="A2452" s="35">
        <v>30940</v>
      </c>
      <c r="H2452" s="44"/>
      <c r="I2452" s="44"/>
      <c r="J2452" s="37"/>
      <c r="K2452" s="37"/>
      <c r="L2452">
        <f t="shared" si="195"/>
        <v>9</v>
      </c>
      <c r="M2452">
        <f t="shared" si="196"/>
        <v>1984</v>
      </c>
      <c r="N2452" t="str">
        <f t="shared" si="197"/>
        <v/>
      </c>
      <c r="O2452" t="str">
        <f t="shared" si="198"/>
        <v/>
      </c>
      <c r="P2452" t="str">
        <f t="shared" si="199"/>
        <v>9_1984</v>
      </c>
    </row>
    <row r="2453" spans="1:16">
      <c r="A2453" s="35">
        <v>30941</v>
      </c>
      <c r="H2453" s="44"/>
      <c r="I2453" s="44"/>
      <c r="J2453" s="37"/>
      <c r="K2453" s="37"/>
      <c r="L2453">
        <f t="shared" si="195"/>
        <v>9</v>
      </c>
      <c r="M2453">
        <f t="shared" si="196"/>
        <v>1984</v>
      </c>
      <c r="N2453" t="str">
        <f t="shared" si="197"/>
        <v/>
      </c>
      <c r="O2453" t="str">
        <f t="shared" si="198"/>
        <v/>
      </c>
      <c r="P2453" t="str">
        <f t="shared" si="199"/>
        <v>9_1984</v>
      </c>
    </row>
    <row r="2454" spans="1:16">
      <c r="A2454" s="35">
        <v>30942</v>
      </c>
      <c r="H2454" s="43">
        <v>3960.16</v>
      </c>
      <c r="I2454" s="43">
        <v>3979.96</v>
      </c>
      <c r="J2454" s="37"/>
      <c r="K2454" s="37"/>
      <c r="L2454">
        <f t="shared" si="195"/>
        <v>9</v>
      </c>
      <c r="M2454">
        <f t="shared" si="196"/>
        <v>1984</v>
      </c>
      <c r="N2454">
        <f t="shared" si="197"/>
        <v>3970.06</v>
      </c>
      <c r="O2454" t="str">
        <f t="shared" si="198"/>
        <v/>
      </c>
      <c r="P2454" t="str">
        <f t="shared" si="199"/>
        <v>9_1984</v>
      </c>
    </row>
    <row r="2455" spans="1:16">
      <c r="A2455" s="35">
        <v>30943</v>
      </c>
      <c r="H2455" s="43">
        <v>3968.96</v>
      </c>
      <c r="I2455" s="43">
        <v>3988.8</v>
      </c>
      <c r="J2455" s="37"/>
      <c r="K2455" s="37"/>
      <c r="L2455">
        <f t="shared" si="195"/>
        <v>9</v>
      </c>
      <c r="M2455">
        <f t="shared" si="196"/>
        <v>1984</v>
      </c>
      <c r="N2455">
        <f t="shared" si="197"/>
        <v>3978.88</v>
      </c>
      <c r="O2455" t="str">
        <f t="shared" si="198"/>
        <v/>
      </c>
      <c r="P2455" t="str">
        <f t="shared" si="199"/>
        <v>9_1984</v>
      </c>
    </row>
    <row r="2456" spans="1:16">
      <c r="A2456" s="35">
        <v>30944</v>
      </c>
      <c r="H2456" s="43">
        <v>3977.76</v>
      </c>
      <c r="I2456" s="43">
        <v>3997.65</v>
      </c>
      <c r="J2456" s="37"/>
      <c r="K2456" s="37"/>
      <c r="L2456">
        <f t="shared" si="195"/>
        <v>9</v>
      </c>
      <c r="M2456">
        <f t="shared" si="196"/>
        <v>1984</v>
      </c>
      <c r="N2456">
        <f t="shared" si="197"/>
        <v>3987.7049999999999</v>
      </c>
      <c r="O2456" t="str">
        <f t="shared" si="198"/>
        <v/>
      </c>
      <c r="P2456" t="str">
        <f t="shared" si="199"/>
        <v>9_1984</v>
      </c>
    </row>
    <row r="2457" spans="1:16">
      <c r="A2457" s="35">
        <v>30945</v>
      </c>
      <c r="H2457" s="43">
        <v>3986.56</v>
      </c>
      <c r="I2457" s="43">
        <v>4006.49</v>
      </c>
      <c r="J2457" s="37"/>
      <c r="K2457" s="37"/>
      <c r="L2457">
        <f t="shared" si="195"/>
        <v>9</v>
      </c>
      <c r="M2457">
        <f t="shared" si="196"/>
        <v>1984</v>
      </c>
      <c r="N2457">
        <f t="shared" si="197"/>
        <v>3996.5249999999996</v>
      </c>
      <c r="O2457" t="str">
        <f t="shared" si="198"/>
        <v/>
      </c>
      <c r="P2457" t="str">
        <f t="shared" si="199"/>
        <v>9_1984</v>
      </c>
    </row>
    <row r="2458" spans="1:16">
      <c r="A2458" s="35">
        <v>30946</v>
      </c>
      <c r="H2458" s="43">
        <v>3995.36</v>
      </c>
      <c r="I2458" s="43">
        <v>4015.34</v>
      </c>
      <c r="J2458" s="37"/>
      <c r="K2458" s="37"/>
      <c r="L2458">
        <f t="shared" si="195"/>
        <v>9</v>
      </c>
      <c r="M2458">
        <f t="shared" si="196"/>
        <v>1984</v>
      </c>
      <c r="N2458">
        <f t="shared" si="197"/>
        <v>4005.3500000000004</v>
      </c>
      <c r="O2458" t="str">
        <f t="shared" si="198"/>
        <v/>
      </c>
      <c r="P2458" t="str">
        <f t="shared" si="199"/>
        <v>9_1984</v>
      </c>
    </row>
    <row r="2459" spans="1:16">
      <c r="A2459" s="35">
        <v>30947</v>
      </c>
      <c r="H2459" s="44"/>
      <c r="I2459" s="44"/>
      <c r="J2459" s="37"/>
      <c r="K2459" s="37"/>
      <c r="L2459">
        <f t="shared" si="195"/>
        <v>9</v>
      </c>
      <c r="M2459">
        <f t="shared" si="196"/>
        <v>1984</v>
      </c>
      <c r="N2459" t="str">
        <f t="shared" si="197"/>
        <v/>
      </c>
      <c r="O2459" t="str">
        <f t="shared" si="198"/>
        <v/>
      </c>
      <c r="P2459" t="str">
        <f t="shared" si="199"/>
        <v>9_1984</v>
      </c>
    </row>
    <row r="2460" spans="1:16">
      <c r="A2460" s="35">
        <v>30948</v>
      </c>
      <c r="H2460" s="44"/>
      <c r="I2460" s="44"/>
      <c r="J2460" s="37"/>
      <c r="K2460" s="37"/>
      <c r="L2460">
        <f t="shared" si="195"/>
        <v>9</v>
      </c>
      <c r="M2460">
        <f t="shared" si="196"/>
        <v>1984</v>
      </c>
      <c r="N2460" t="str">
        <f t="shared" si="197"/>
        <v/>
      </c>
      <c r="O2460" t="str">
        <f t="shared" si="198"/>
        <v/>
      </c>
      <c r="P2460" t="str">
        <f t="shared" si="199"/>
        <v>9_1984</v>
      </c>
    </row>
    <row r="2461" spans="1:16">
      <c r="A2461" s="35">
        <v>30949</v>
      </c>
      <c r="H2461" s="43">
        <v>4021.76</v>
      </c>
      <c r="I2461" s="43">
        <v>4041.87</v>
      </c>
      <c r="J2461" s="37"/>
      <c r="K2461" s="37"/>
      <c r="L2461">
        <f t="shared" si="195"/>
        <v>9</v>
      </c>
      <c r="M2461">
        <f t="shared" si="196"/>
        <v>1984</v>
      </c>
      <c r="N2461">
        <f t="shared" si="197"/>
        <v>4031.8150000000001</v>
      </c>
      <c r="O2461" t="str">
        <f t="shared" si="198"/>
        <v/>
      </c>
      <c r="P2461" t="str">
        <f t="shared" si="199"/>
        <v>9_1984</v>
      </c>
    </row>
    <row r="2462" spans="1:16">
      <c r="A2462" s="35">
        <v>30950</v>
      </c>
      <c r="H2462" s="43">
        <v>4030.56</v>
      </c>
      <c r="I2462" s="43">
        <v>4050.71</v>
      </c>
      <c r="J2462" s="37"/>
      <c r="K2462" s="37"/>
      <c r="L2462">
        <f t="shared" si="195"/>
        <v>9</v>
      </c>
      <c r="M2462">
        <f t="shared" si="196"/>
        <v>1984</v>
      </c>
      <c r="N2462">
        <f t="shared" si="197"/>
        <v>4040.6350000000002</v>
      </c>
      <c r="O2462" t="str">
        <f t="shared" si="198"/>
        <v/>
      </c>
      <c r="P2462" t="str">
        <f t="shared" si="199"/>
        <v>9_1984</v>
      </c>
    </row>
    <row r="2463" spans="1:16">
      <c r="A2463" s="35">
        <v>30951</v>
      </c>
      <c r="H2463" s="43">
        <v>4039.36</v>
      </c>
      <c r="I2463" s="43">
        <v>4059.56</v>
      </c>
      <c r="J2463" s="37"/>
      <c r="K2463" s="37"/>
      <c r="L2463">
        <f t="shared" si="195"/>
        <v>9</v>
      </c>
      <c r="M2463">
        <f t="shared" si="196"/>
        <v>1984</v>
      </c>
      <c r="N2463">
        <f t="shared" si="197"/>
        <v>4049.46</v>
      </c>
      <c r="O2463" t="str">
        <f t="shared" si="198"/>
        <v/>
      </c>
      <c r="P2463" t="str">
        <f t="shared" si="199"/>
        <v>9_1984</v>
      </c>
    </row>
    <row r="2464" spans="1:16">
      <c r="A2464" s="35">
        <v>30952</v>
      </c>
      <c r="H2464" s="43">
        <v>4048.16</v>
      </c>
      <c r="I2464" s="43">
        <v>4068.4</v>
      </c>
      <c r="J2464" s="37"/>
      <c r="K2464" s="37"/>
      <c r="L2464">
        <f t="shared" si="195"/>
        <v>9</v>
      </c>
      <c r="M2464">
        <f t="shared" si="196"/>
        <v>1984</v>
      </c>
      <c r="N2464">
        <f t="shared" si="197"/>
        <v>4058.2799999999997</v>
      </c>
      <c r="O2464" t="str">
        <f t="shared" si="198"/>
        <v/>
      </c>
      <c r="P2464" t="str">
        <f t="shared" si="199"/>
        <v>9_1984</v>
      </c>
    </row>
    <row r="2465" spans="1:16">
      <c r="A2465" s="35">
        <v>30953</v>
      </c>
      <c r="H2465" s="43">
        <v>4056.96</v>
      </c>
      <c r="I2465" s="43">
        <v>4077.24</v>
      </c>
      <c r="J2465" s="37"/>
      <c r="K2465" s="37"/>
      <c r="L2465">
        <f t="shared" si="195"/>
        <v>9</v>
      </c>
      <c r="M2465">
        <f t="shared" si="196"/>
        <v>1984</v>
      </c>
      <c r="N2465">
        <f t="shared" si="197"/>
        <v>4067.1</v>
      </c>
      <c r="O2465" t="str">
        <f t="shared" si="198"/>
        <v/>
      </c>
      <c r="P2465" t="str">
        <f t="shared" si="199"/>
        <v>9_1984</v>
      </c>
    </row>
    <row r="2466" spans="1:16">
      <c r="A2466" s="35">
        <v>30954</v>
      </c>
      <c r="H2466" s="44"/>
      <c r="I2466" s="44"/>
      <c r="J2466" s="37"/>
      <c r="K2466" s="37"/>
      <c r="L2466">
        <f t="shared" si="195"/>
        <v>9</v>
      </c>
      <c r="M2466">
        <f t="shared" si="196"/>
        <v>1984</v>
      </c>
      <c r="N2466" t="str">
        <f t="shared" si="197"/>
        <v/>
      </c>
      <c r="O2466" t="str">
        <f t="shared" si="198"/>
        <v/>
      </c>
      <c r="P2466" t="str">
        <f t="shared" si="199"/>
        <v>9_1984</v>
      </c>
    </row>
    <row r="2467" spans="1:16">
      <c r="A2467" s="35">
        <v>30955</v>
      </c>
      <c r="H2467" s="44"/>
      <c r="I2467" s="44"/>
      <c r="J2467" s="37"/>
      <c r="K2467" s="37"/>
      <c r="L2467">
        <f t="shared" si="195"/>
        <v>9</v>
      </c>
      <c r="M2467">
        <f t="shared" si="196"/>
        <v>1984</v>
      </c>
      <c r="N2467" t="str">
        <f t="shared" si="197"/>
        <v/>
      </c>
      <c r="O2467" t="str">
        <f t="shared" si="198"/>
        <v/>
      </c>
      <c r="P2467" t="str">
        <f t="shared" si="199"/>
        <v>9_1984</v>
      </c>
    </row>
    <row r="2468" spans="1:16">
      <c r="A2468" s="35">
        <v>30956</v>
      </c>
      <c r="H2468" s="43">
        <v>4083.36</v>
      </c>
      <c r="I2468" s="43">
        <v>4103.78</v>
      </c>
      <c r="J2468" s="37"/>
      <c r="K2468" s="37"/>
      <c r="L2468">
        <f t="shared" si="195"/>
        <v>10</v>
      </c>
      <c r="M2468">
        <f t="shared" si="196"/>
        <v>1984</v>
      </c>
      <c r="N2468">
        <f t="shared" si="197"/>
        <v>4093.5699999999997</v>
      </c>
      <c r="O2468" t="str">
        <f t="shared" si="198"/>
        <v/>
      </c>
      <c r="P2468" t="str">
        <f t="shared" si="199"/>
        <v>10_1984</v>
      </c>
    </row>
    <row r="2469" spans="1:16">
      <c r="A2469" s="35">
        <v>30957</v>
      </c>
      <c r="H2469" s="43">
        <v>4092.16</v>
      </c>
      <c r="I2469" s="43">
        <v>4112.62</v>
      </c>
      <c r="J2469" s="37"/>
      <c r="K2469" s="37"/>
      <c r="L2469">
        <f t="shared" si="195"/>
        <v>10</v>
      </c>
      <c r="M2469">
        <f t="shared" si="196"/>
        <v>1984</v>
      </c>
      <c r="N2469">
        <f t="shared" si="197"/>
        <v>4102.3899999999994</v>
      </c>
      <c r="O2469" t="str">
        <f t="shared" si="198"/>
        <v/>
      </c>
      <c r="P2469" t="str">
        <f t="shared" si="199"/>
        <v>10_1984</v>
      </c>
    </row>
    <row r="2470" spans="1:16">
      <c r="A2470" s="35">
        <v>30958</v>
      </c>
      <c r="H2470" s="43">
        <v>4100.96</v>
      </c>
      <c r="I2470" s="43">
        <v>4121.46</v>
      </c>
      <c r="J2470" s="37"/>
      <c r="K2470" s="37"/>
      <c r="L2470">
        <f t="shared" si="195"/>
        <v>10</v>
      </c>
      <c r="M2470">
        <f t="shared" si="196"/>
        <v>1984</v>
      </c>
      <c r="N2470">
        <f t="shared" si="197"/>
        <v>4111.21</v>
      </c>
      <c r="O2470" t="str">
        <f t="shared" si="198"/>
        <v/>
      </c>
      <c r="P2470" t="str">
        <f t="shared" si="199"/>
        <v>10_1984</v>
      </c>
    </row>
    <row r="2471" spans="1:16">
      <c r="A2471" s="35">
        <v>30959</v>
      </c>
      <c r="H2471" s="43">
        <v>4109.76</v>
      </c>
      <c r="I2471" s="43">
        <v>4130.3100000000004</v>
      </c>
      <c r="J2471" s="37"/>
      <c r="K2471" s="37"/>
      <c r="L2471">
        <f t="shared" si="195"/>
        <v>10</v>
      </c>
      <c r="M2471">
        <f t="shared" si="196"/>
        <v>1984</v>
      </c>
      <c r="N2471">
        <f t="shared" si="197"/>
        <v>4120.0349999999999</v>
      </c>
      <c r="O2471" t="str">
        <f t="shared" si="198"/>
        <v/>
      </c>
      <c r="P2471" t="str">
        <f t="shared" si="199"/>
        <v>10_1984</v>
      </c>
    </row>
    <row r="2472" spans="1:16">
      <c r="A2472" s="35">
        <v>30960</v>
      </c>
      <c r="H2472" s="43">
        <v>4118.5600000000004</v>
      </c>
      <c r="I2472" s="43">
        <v>4139.1499999999996</v>
      </c>
      <c r="J2472" s="37"/>
      <c r="K2472" s="37"/>
      <c r="L2472">
        <f t="shared" si="195"/>
        <v>10</v>
      </c>
      <c r="M2472">
        <f t="shared" si="196"/>
        <v>1984</v>
      </c>
      <c r="N2472">
        <f t="shared" si="197"/>
        <v>4128.8549999999996</v>
      </c>
      <c r="O2472" t="str">
        <f t="shared" si="198"/>
        <v/>
      </c>
      <c r="P2472" t="str">
        <f t="shared" si="199"/>
        <v>10_1984</v>
      </c>
    </row>
    <row r="2473" spans="1:16">
      <c r="A2473" s="35">
        <v>30961</v>
      </c>
      <c r="H2473" s="44"/>
      <c r="I2473" s="44"/>
      <c r="J2473" s="37"/>
      <c r="K2473" s="37"/>
      <c r="L2473">
        <f t="shared" si="195"/>
        <v>10</v>
      </c>
      <c r="M2473">
        <f t="shared" si="196"/>
        <v>1984</v>
      </c>
      <c r="N2473" t="str">
        <f t="shared" si="197"/>
        <v/>
      </c>
      <c r="O2473" t="str">
        <f t="shared" si="198"/>
        <v/>
      </c>
      <c r="P2473" t="str">
        <f t="shared" si="199"/>
        <v>10_1984</v>
      </c>
    </row>
    <row r="2474" spans="1:16">
      <c r="A2474" s="35">
        <v>30962</v>
      </c>
      <c r="H2474" s="44"/>
      <c r="I2474" s="44"/>
      <c r="J2474" s="37"/>
      <c r="K2474" s="37"/>
      <c r="L2474">
        <f t="shared" si="195"/>
        <v>10</v>
      </c>
      <c r="M2474">
        <f t="shared" si="196"/>
        <v>1984</v>
      </c>
      <c r="N2474" t="str">
        <f t="shared" si="197"/>
        <v/>
      </c>
      <c r="O2474" t="str">
        <f t="shared" si="198"/>
        <v/>
      </c>
      <c r="P2474" t="str">
        <f t="shared" si="199"/>
        <v>10_1984</v>
      </c>
    </row>
    <row r="2475" spans="1:16">
      <c r="A2475" s="35">
        <v>30963</v>
      </c>
      <c r="H2475" s="44"/>
      <c r="I2475" s="44"/>
      <c r="J2475" s="37"/>
      <c r="K2475" s="37"/>
      <c r="L2475">
        <f t="shared" si="195"/>
        <v>10</v>
      </c>
      <c r="M2475">
        <f t="shared" si="196"/>
        <v>1984</v>
      </c>
      <c r="N2475" t="str">
        <f t="shared" si="197"/>
        <v/>
      </c>
      <c r="O2475" t="str">
        <f t="shared" si="198"/>
        <v/>
      </c>
      <c r="P2475" t="str">
        <f t="shared" si="199"/>
        <v>10_1984</v>
      </c>
    </row>
    <row r="2476" spans="1:16">
      <c r="A2476" s="35">
        <v>30964</v>
      </c>
      <c r="H2476" s="43">
        <v>4153.76</v>
      </c>
      <c r="I2476" s="43">
        <v>4174.53</v>
      </c>
      <c r="J2476" s="37"/>
      <c r="K2476" s="37"/>
      <c r="L2476">
        <f t="shared" si="195"/>
        <v>10</v>
      </c>
      <c r="M2476">
        <f t="shared" si="196"/>
        <v>1984</v>
      </c>
      <c r="N2476">
        <f t="shared" si="197"/>
        <v>4164.1450000000004</v>
      </c>
      <c r="O2476" t="str">
        <f t="shared" si="198"/>
        <v/>
      </c>
      <c r="P2476" t="str">
        <f t="shared" si="199"/>
        <v>10_1984</v>
      </c>
    </row>
    <row r="2477" spans="1:16">
      <c r="A2477" s="35">
        <v>30965</v>
      </c>
      <c r="H2477" s="43">
        <v>4162.5600000000004</v>
      </c>
      <c r="I2477" s="43">
        <v>4183.37</v>
      </c>
      <c r="J2477" s="37"/>
      <c r="K2477" s="37"/>
      <c r="L2477">
        <f t="shared" si="195"/>
        <v>10</v>
      </c>
      <c r="M2477">
        <f t="shared" si="196"/>
        <v>1984</v>
      </c>
      <c r="N2477">
        <f t="shared" si="197"/>
        <v>4172.9650000000001</v>
      </c>
      <c r="O2477" t="str">
        <f t="shared" si="198"/>
        <v/>
      </c>
      <c r="P2477" t="str">
        <f t="shared" si="199"/>
        <v>10_1984</v>
      </c>
    </row>
    <row r="2478" spans="1:16">
      <c r="A2478" s="35">
        <v>30966</v>
      </c>
      <c r="H2478" s="43">
        <v>4171.3599999999997</v>
      </c>
      <c r="I2478" s="43">
        <v>4192.2</v>
      </c>
      <c r="J2478" s="37"/>
      <c r="K2478" s="37"/>
      <c r="L2478">
        <f t="shared" si="195"/>
        <v>10</v>
      </c>
      <c r="M2478">
        <f t="shared" si="196"/>
        <v>1984</v>
      </c>
      <c r="N2478">
        <f t="shared" si="197"/>
        <v>4181.78</v>
      </c>
      <c r="O2478" t="str">
        <f t="shared" si="198"/>
        <v/>
      </c>
      <c r="P2478" t="str">
        <f t="shared" si="199"/>
        <v>10_1984</v>
      </c>
    </row>
    <row r="2479" spans="1:16">
      <c r="A2479" s="35">
        <v>30967</v>
      </c>
      <c r="H2479" s="43">
        <v>4180.16</v>
      </c>
      <c r="I2479" s="43">
        <v>4201.0600000000004</v>
      </c>
      <c r="J2479" s="37"/>
      <c r="K2479" s="37"/>
      <c r="L2479">
        <f t="shared" si="195"/>
        <v>10</v>
      </c>
      <c r="M2479">
        <f t="shared" si="196"/>
        <v>1984</v>
      </c>
      <c r="N2479">
        <f t="shared" si="197"/>
        <v>4190.6100000000006</v>
      </c>
      <c r="O2479" t="str">
        <f t="shared" si="198"/>
        <v/>
      </c>
      <c r="P2479" t="str">
        <f t="shared" si="199"/>
        <v>10_1984</v>
      </c>
    </row>
    <row r="2480" spans="1:16">
      <c r="A2480" s="35">
        <v>30968</v>
      </c>
      <c r="H2480" s="44"/>
      <c r="I2480" s="44"/>
      <c r="J2480" s="37"/>
      <c r="K2480" s="37"/>
      <c r="L2480">
        <f t="shared" si="195"/>
        <v>10</v>
      </c>
      <c r="M2480">
        <f t="shared" si="196"/>
        <v>1984</v>
      </c>
      <c r="N2480" t="str">
        <f t="shared" si="197"/>
        <v/>
      </c>
      <c r="O2480" t="str">
        <f t="shared" si="198"/>
        <v/>
      </c>
      <c r="P2480" t="str">
        <f t="shared" si="199"/>
        <v>10_1984</v>
      </c>
    </row>
    <row r="2481" spans="1:16">
      <c r="A2481" s="35">
        <v>30969</v>
      </c>
      <c r="H2481" s="44"/>
      <c r="I2481" s="44"/>
      <c r="J2481" s="37"/>
      <c r="K2481" s="37"/>
      <c r="L2481">
        <f t="shared" si="195"/>
        <v>10</v>
      </c>
      <c r="M2481">
        <f t="shared" si="196"/>
        <v>1984</v>
      </c>
      <c r="N2481" t="str">
        <f t="shared" si="197"/>
        <v/>
      </c>
      <c r="O2481" t="str">
        <f t="shared" si="198"/>
        <v/>
      </c>
      <c r="P2481" t="str">
        <f t="shared" si="199"/>
        <v>10_1984</v>
      </c>
    </row>
    <row r="2482" spans="1:16">
      <c r="A2482" s="35">
        <v>30970</v>
      </c>
      <c r="H2482" s="43">
        <v>4206.5600000000004</v>
      </c>
      <c r="I2482" s="43">
        <v>4227.59</v>
      </c>
      <c r="J2482" s="37"/>
      <c r="K2482" s="37"/>
      <c r="L2482">
        <f t="shared" si="195"/>
        <v>10</v>
      </c>
      <c r="M2482">
        <f t="shared" si="196"/>
        <v>1984</v>
      </c>
      <c r="N2482">
        <f t="shared" si="197"/>
        <v>4217.0750000000007</v>
      </c>
      <c r="O2482" t="str">
        <f t="shared" si="198"/>
        <v/>
      </c>
      <c r="P2482" t="str">
        <f t="shared" si="199"/>
        <v>10_1984</v>
      </c>
    </row>
    <row r="2483" spans="1:16">
      <c r="A2483" s="35">
        <v>30971</v>
      </c>
      <c r="H2483" s="43">
        <v>4215.3599999999997</v>
      </c>
      <c r="I2483" s="43">
        <v>4236.3999999999996</v>
      </c>
      <c r="J2483" s="37"/>
      <c r="K2483" s="37"/>
      <c r="L2483">
        <f t="shared" si="195"/>
        <v>10</v>
      </c>
      <c r="M2483">
        <f t="shared" si="196"/>
        <v>1984</v>
      </c>
      <c r="N2483">
        <f t="shared" si="197"/>
        <v>4225.8799999999992</v>
      </c>
      <c r="O2483" t="str">
        <f t="shared" si="198"/>
        <v/>
      </c>
      <c r="P2483" t="str">
        <f t="shared" si="199"/>
        <v>10_1984</v>
      </c>
    </row>
    <row r="2484" spans="1:16">
      <c r="A2484" s="35">
        <v>30972</v>
      </c>
      <c r="H2484" s="43">
        <v>4224.16</v>
      </c>
      <c r="I2484" s="43">
        <v>4245.28</v>
      </c>
      <c r="J2484" s="37"/>
      <c r="K2484" s="37"/>
      <c r="L2484">
        <f t="shared" si="195"/>
        <v>10</v>
      </c>
      <c r="M2484">
        <f t="shared" si="196"/>
        <v>1984</v>
      </c>
      <c r="N2484">
        <f t="shared" si="197"/>
        <v>4234.7199999999993</v>
      </c>
      <c r="O2484" t="str">
        <f t="shared" si="198"/>
        <v/>
      </c>
      <c r="P2484" t="str">
        <f t="shared" si="199"/>
        <v>10_1984</v>
      </c>
    </row>
    <row r="2485" spans="1:16">
      <c r="A2485" s="35">
        <v>30973</v>
      </c>
      <c r="H2485" s="43">
        <v>4232.96</v>
      </c>
      <c r="I2485" s="43">
        <v>4254.12</v>
      </c>
      <c r="J2485" s="37"/>
      <c r="K2485" s="37"/>
      <c r="L2485">
        <f t="shared" si="195"/>
        <v>10</v>
      </c>
      <c r="M2485">
        <f t="shared" si="196"/>
        <v>1984</v>
      </c>
      <c r="N2485">
        <f t="shared" si="197"/>
        <v>4243.54</v>
      </c>
      <c r="O2485" t="str">
        <f t="shared" si="198"/>
        <v/>
      </c>
      <c r="P2485" t="str">
        <f t="shared" si="199"/>
        <v>10_1984</v>
      </c>
    </row>
    <row r="2486" spans="1:16">
      <c r="A2486" s="35">
        <v>30974</v>
      </c>
      <c r="H2486" s="43">
        <v>4241.76</v>
      </c>
      <c r="I2486" s="43">
        <v>4262.97</v>
      </c>
      <c r="J2486" s="37"/>
      <c r="K2486" s="37"/>
      <c r="L2486">
        <f t="shared" si="195"/>
        <v>10</v>
      </c>
      <c r="M2486">
        <f t="shared" si="196"/>
        <v>1984</v>
      </c>
      <c r="N2486">
        <f t="shared" si="197"/>
        <v>4252.3649999999998</v>
      </c>
      <c r="O2486" t="str">
        <f t="shared" si="198"/>
        <v/>
      </c>
      <c r="P2486" t="str">
        <f t="shared" si="199"/>
        <v>10_1984</v>
      </c>
    </row>
    <row r="2487" spans="1:16">
      <c r="A2487" s="35">
        <v>30975</v>
      </c>
      <c r="H2487" s="44"/>
      <c r="I2487" s="44"/>
      <c r="J2487" s="37"/>
      <c r="K2487" s="37"/>
      <c r="L2487">
        <f t="shared" si="195"/>
        <v>10</v>
      </c>
      <c r="M2487">
        <f t="shared" si="196"/>
        <v>1984</v>
      </c>
      <c r="N2487" t="str">
        <f t="shared" si="197"/>
        <v/>
      </c>
      <c r="O2487" t="str">
        <f t="shared" si="198"/>
        <v/>
      </c>
      <c r="P2487" t="str">
        <f t="shared" si="199"/>
        <v>10_1984</v>
      </c>
    </row>
    <row r="2488" spans="1:16">
      <c r="A2488" s="35">
        <v>30976</v>
      </c>
      <c r="H2488" s="44"/>
      <c r="I2488" s="44"/>
      <c r="J2488" s="37"/>
      <c r="K2488" s="37"/>
      <c r="L2488">
        <f t="shared" si="195"/>
        <v>10</v>
      </c>
      <c r="M2488">
        <f t="shared" si="196"/>
        <v>1984</v>
      </c>
      <c r="N2488" t="str">
        <f t="shared" si="197"/>
        <v/>
      </c>
      <c r="O2488" t="str">
        <f t="shared" si="198"/>
        <v/>
      </c>
      <c r="P2488" t="str">
        <f t="shared" si="199"/>
        <v>10_1984</v>
      </c>
    </row>
    <row r="2489" spans="1:16">
      <c r="A2489" s="35">
        <v>30977</v>
      </c>
      <c r="H2489" s="43">
        <v>4268.16</v>
      </c>
      <c r="I2489" s="43">
        <v>4289.5</v>
      </c>
      <c r="J2489" s="37"/>
      <c r="K2489" s="37"/>
      <c r="L2489">
        <f t="shared" si="195"/>
        <v>10</v>
      </c>
      <c r="M2489">
        <f t="shared" si="196"/>
        <v>1984</v>
      </c>
      <c r="N2489">
        <f t="shared" si="197"/>
        <v>4278.83</v>
      </c>
      <c r="O2489" t="str">
        <f t="shared" si="198"/>
        <v/>
      </c>
      <c r="P2489" t="str">
        <f t="shared" si="199"/>
        <v>10_1984</v>
      </c>
    </row>
    <row r="2490" spans="1:16">
      <c r="A2490" s="35">
        <v>30978</v>
      </c>
      <c r="H2490" s="43">
        <v>4276.96</v>
      </c>
      <c r="I2490" s="43">
        <v>4298.34</v>
      </c>
      <c r="J2490" s="37"/>
      <c r="K2490" s="37"/>
      <c r="L2490">
        <f t="shared" si="195"/>
        <v>10</v>
      </c>
      <c r="M2490">
        <f t="shared" si="196"/>
        <v>1984</v>
      </c>
      <c r="N2490">
        <f t="shared" si="197"/>
        <v>4287.6499999999996</v>
      </c>
      <c r="O2490" t="str">
        <f t="shared" si="198"/>
        <v/>
      </c>
      <c r="P2490" t="str">
        <f t="shared" si="199"/>
        <v>10_1984</v>
      </c>
    </row>
    <row r="2491" spans="1:16">
      <c r="A2491" s="35">
        <v>30979</v>
      </c>
      <c r="H2491" s="43">
        <v>4285.76</v>
      </c>
      <c r="I2491" s="43">
        <v>4307.1899999999996</v>
      </c>
      <c r="J2491" s="37"/>
      <c r="K2491" s="37"/>
      <c r="L2491">
        <f t="shared" si="195"/>
        <v>10</v>
      </c>
      <c r="M2491">
        <f t="shared" si="196"/>
        <v>1984</v>
      </c>
      <c r="N2491">
        <f t="shared" si="197"/>
        <v>4296.4750000000004</v>
      </c>
      <c r="O2491" t="str">
        <f t="shared" si="198"/>
        <v/>
      </c>
      <c r="P2491" t="str">
        <f t="shared" si="199"/>
        <v>10_1984</v>
      </c>
    </row>
    <row r="2492" spans="1:16">
      <c r="A2492" s="35">
        <v>30980</v>
      </c>
      <c r="H2492" s="43">
        <v>4294.5600000000004</v>
      </c>
      <c r="I2492" s="43">
        <v>4316.03</v>
      </c>
      <c r="J2492" s="37"/>
      <c r="K2492" s="37"/>
      <c r="L2492">
        <f t="shared" si="195"/>
        <v>10</v>
      </c>
      <c r="M2492">
        <f t="shared" si="196"/>
        <v>1984</v>
      </c>
      <c r="N2492">
        <f t="shared" si="197"/>
        <v>4305.2950000000001</v>
      </c>
      <c r="O2492" t="str">
        <f t="shared" si="198"/>
        <v/>
      </c>
      <c r="P2492" t="str">
        <f t="shared" si="199"/>
        <v>10_1984</v>
      </c>
    </row>
    <row r="2493" spans="1:16">
      <c r="A2493" s="35">
        <v>30981</v>
      </c>
      <c r="H2493" s="43">
        <v>4303.3599999999997</v>
      </c>
      <c r="I2493" s="43">
        <v>4324.88</v>
      </c>
      <c r="J2493" s="37"/>
      <c r="K2493" s="37"/>
      <c r="L2493">
        <f t="shared" si="195"/>
        <v>10</v>
      </c>
      <c r="M2493">
        <f t="shared" si="196"/>
        <v>1984</v>
      </c>
      <c r="N2493">
        <f t="shared" si="197"/>
        <v>4314.12</v>
      </c>
      <c r="O2493" t="str">
        <f t="shared" si="198"/>
        <v/>
      </c>
      <c r="P2493" t="str">
        <f t="shared" si="199"/>
        <v>10_1984</v>
      </c>
    </row>
    <row r="2494" spans="1:16">
      <c r="A2494" s="35">
        <v>30982</v>
      </c>
      <c r="H2494" s="44"/>
      <c r="I2494" s="44"/>
      <c r="J2494" s="37"/>
      <c r="K2494" s="37"/>
      <c r="L2494">
        <f t="shared" si="195"/>
        <v>10</v>
      </c>
      <c r="M2494">
        <f t="shared" si="196"/>
        <v>1984</v>
      </c>
      <c r="N2494" t="str">
        <f t="shared" si="197"/>
        <v/>
      </c>
      <c r="O2494" t="str">
        <f t="shared" si="198"/>
        <v/>
      </c>
      <c r="P2494" t="str">
        <f t="shared" si="199"/>
        <v>10_1984</v>
      </c>
    </row>
    <row r="2495" spans="1:16">
      <c r="A2495" s="35">
        <v>30983</v>
      </c>
      <c r="H2495" s="43"/>
      <c r="I2495" s="43"/>
      <c r="J2495" s="37"/>
      <c r="K2495" s="37"/>
      <c r="L2495">
        <f t="shared" si="195"/>
        <v>10</v>
      </c>
      <c r="M2495">
        <f t="shared" si="196"/>
        <v>1984</v>
      </c>
      <c r="N2495" t="str">
        <f t="shared" si="197"/>
        <v/>
      </c>
      <c r="O2495" t="str">
        <f t="shared" si="198"/>
        <v/>
      </c>
      <c r="P2495" t="str">
        <f t="shared" si="199"/>
        <v>10_1984</v>
      </c>
    </row>
    <row r="2496" spans="1:16">
      <c r="A2496" s="35">
        <v>30984</v>
      </c>
      <c r="H2496" s="43">
        <v>4416.12</v>
      </c>
      <c r="I2496" s="43">
        <v>4438.2</v>
      </c>
      <c r="J2496" s="37"/>
      <c r="K2496" s="37"/>
      <c r="L2496">
        <f t="shared" si="195"/>
        <v>10</v>
      </c>
      <c r="M2496">
        <f t="shared" si="196"/>
        <v>1984</v>
      </c>
      <c r="N2496">
        <f t="shared" si="197"/>
        <v>4427.16</v>
      </c>
      <c r="O2496" t="str">
        <f t="shared" si="198"/>
        <v/>
      </c>
      <c r="P2496" t="str">
        <f t="shared" si="199"/>
        <v>10_1984</v>
      </c>
    </row>
    <row r="2497" spans="1:16">
      <c r="A2497" s="35">
        <v>30985</v>
      </c>
      <c r="H2497" s="43">
        <v>4424.92</v>
      </c>
      <c r="I2497" s="43">
        <v>4447.04</v>
      </c>
      <c r="J2497" s="37"/>
      <c r="K2497" s="37"/>
      <c r="L2497">
        <f t="shared" si="195"/>
        <v>10</v>
      </c>
      <c r="M2497">
        <f t="shared" si="196"/>
        <v>1984</v>
      </c>
      <c r="N2497">
        <f t="shared" si="197"/>
        <v>4435.9799999999996</v>
      </c>
      <c r="O2497" t="str">
        <f t="shared" si="198"/>
        <v/>
      </c>
      <c r="P2497" t="str">
        <f t="shared" si="199"/>
        <v>10_1984</v>
      </c>
    </row>
    <row r="2498" spans="1:16">
      <c r="A2498" s="35">
        <v>30986</v>
      </c>
      <c r="H2498" s="43">
        <v>4433.72</v>
      </c>
      <c r="I2498" s="43">
        <v>4455.8900000000003</v>
      </c>
      <c r="J2498" s="37"/>
      <c r="K2498" s="37"/>
      <c r="L2498">
        <f t="shared" si="195"/>
        <v>10</v>
      </c>
      <c r="M2498">
        <f t="shared" si="196"/>
        <v>1984</v>
      </c>
      <c r="N2498">
        <f t="shared" si="197"/>
        <v>4444.8050000000003</v>
      </c>
      <c r="O2498" t="str">
        <f t="shared" si="198"/>
        <v/>
      </c>
      <c r="P2498" t="str">
        <f t="shared" si="199"/>
        <v>10_1984</v>
      </c>
    </row>
    <row r="2499" spans="1:16">
      <c r="A2499" s="35">
        <v>30987</v>
      </c>
      <c r="H2499" s="43"/>
      <c r="I2499" s="43"/>
      <c r="J2499" s="37"/>
      <c r="K2499" s="37"/>
      <c r="L2499">
        <f t="shared" si="195"/>
        <v>11</v>
      </c>
      <c r="M2499">
        <f t="shared" si="196"/>
        <v>1984</v>
      </c>
      <c r="N2499" t="str">
        <f t="shared" si="197"/>
        <v/>
      </c>
      <c r="O2499" t="str">
        <f t="shared" si="198"/>
        <v/>
      </c>
      <c r="P2499" t="str">
        <f t="shared" si="199"/>
        <v>11_1984</v>
      </c>
    </row>
    <row r="2500" spans="1:16">
      <c r="A2500" s="35">
        <v>30988</v>
      </c>
      <c r="H2500" s="43">
        <v>4454.42</v>
      </c>
      <c r="I2500" s="43">
        <v>4476.6899999999996</v>
      </c>
      <c r="J2500" s="37"/>
      <c r="K2500" s="37"/>
      <c r="L2500">
        <f t="shared" ref="L2500:L2563" si="200">+MONTH(A2500)</f>
        <v>11</v>
      </c>
      <c r="M2500">
        <f t="shared" ref="M2500:M2563" si="201">+YEAR(A2500)</f>
        <v>1984</v>
      </c>
      <c r="N2500">
        <f t="shared" ref="N2500:N2563" si="202">+IF(H2500="","",AVERAGE(H2500:I2500))</f>
        <v>4465.5550000000003</v>
      </c>
      <c r="O2500" t="str">
        <f t="shared" ref="O2500:O2563" si="203">+IF(J2500="","",AVERAGE(J2500:K2500))</f>
        <v/>
      </c>
      <c r="P2500" t="str">
        <f t="shared" ref="P2500:P2563" si="204">+L2500&amp;"_"&amp;M2500</f>
        <v>11_1984</v>
      </c>
    </row>
    <row r="2501" spans="1:16">
      <c r="A2501" s="35">
        <v>30989</v>
      </c>
      <c r="H2501" s="43"/>
      <c r="I2501" s="43"/>
      <c r="J2501" s="37"/>
      <c r="K2501" s="37"/>
      <c r="L2501">
        <f t="shared" si="200"/>
        <v>11</v>
      </c>
      <c r="M2501">
        <f t="shared" si="201"/>
        <v>1984</v>
      </c>
      <c r="N2501" t="str">
        <f t="shared" si="202"/>
        <v/>
      </c>
      <c r="O2501" t="str">
        <f t="shared" si="203"/>
        <v/>
      </c>
      <c r="P2501" t="str">
        <f t="shared" si="204"/>
        <v>11_1984</v>
      </c>
    </row>
    <row r="2502" spans="1:16">
      <c r="A2502" s="35">
        <v>30990</v>
      </c>
      <c r="H2502" s="44"/>
      <c r="I2502" s="44"/>
      <c r="J2502" s="37"/>
      <c r="K2502" s="37"/>
      <c r="L2502">
        <f t="shared" si="200"/>
        <v>11</v>
      </c>
      <c r="M2502">
        <f t="shared" si="201"/>
        <v>1984</v>
      </c>
      <c r="N2502" t="str">
        <f t="shared" si="202"/>
        <v/>
      </c>
      <c r="O2502" t="str">
        <f t="shared" si="203"/>
        <v/>
      </c>
      <c r="P2502" t="str">
        <f t="shared" si="204"/>
        <v>11_1984</v>
      </c>
    </row>
    <row r="2503" spans="1:16">
      <c r="A2503" s="35">
        <v>30991</v>
      </c>
      <c r="H2503" s="43">
        <v>4485.47</v>
      </c>
      <c r="I2503" s="43">
        <v>4507.8999999999996</v>
      </c>
      <c r="J2503" s="37"/>
      <c r="K2503" s="37"/>
      <c r="L2503">
        <f t="shared" si="200"/>
        <v>11</v>
      </c>
      <c r="M2503">
        <f t="shared" si="201"/>
        <v>1984</v>
      </c>
      <c r="N2503">
        <f t="shared" si="202"/>
        <v>4496.6849999999995</v>
      </c>
      <c r="O2503" t="str">
        <f t="shared" si="203"/>
        <v/>
      </c>
      <c r="P2503" t="str">
        <f t="shared" si="204"/>
        <v>11_1984</v>
      </c>
    </row>
    <row r="2504" spans="1:16">
      <c r="A2504" s="35">
        <v>30992</v>
      </c>
      <c r="H2504" s="43">
        <v>4495.82</v>
      </c>
      <c r="I2504" s="43">
        <v>4518.3</v>
      </c>
      <c r="J2504" s="37"/>
      <c r="K2504" s="37"/>
      <c r="L2504">
        <f t="shared" si="200"/>
        <v>11</v>
      </c>
      <c r="M2504">
        <f t="shared" si="201"/>
        <v>1984</v>
      </c>
      <c r="N2504">
        <f t="shared" si="202"/>
        <v>4507.0599999999995</v>
      </c>
      <c r="O2504" t="str">
        <f t="shared" si="203"/>
        <v/>
      </c>
      <c r="P2504" t="str">
        <f t="shared" si="204"/>
        <v>11_1984</v>
      </c>
    </row>
    <row r="2505" spans="1:16">
      <c r="A2505" s="35">
        <v>30993</v>
      </c>
      <c r="H2505" s="43">
        <v>4506.17</v>
      </c>
      <c r="I2505" s="43">
        <v>4528.7</v>
      </c>
      <c r="J2505" s="37"/>
      <c r="K2505" s="37"/>
      <c r="L2505">
        <f t="shared" si="200"/>
        <v>11</v>
      </c>
      <c r="M2505">
        <f t="shared" si="201"/>
        <v>1984</v>
      </c>
      <c r="N2505">
        <f t="shared" si="202"/>
        <v>4517.4349999999995</v>
      </c>
      <c r="O2505" t="str">
        <f t="shared" si="203"/>
        <v/>
      </c>
      <c r="P2505" t="str">
        <f t="shared" si="204"/>
        <v>11_1984</v>
      </c>
    </row>
    <row r="2506" spans="1:16">
      <c r="A2506" s="35">
        <v>30994</v>
      </c>
      <c r="H2506" s="43">
        <v>4516.5200000000004</v>
      </c>
      <c r="I2506" s="43">
        <v>4539.1000000000004</v>
      </c>
      <c r="J2506" s="37"/>
      <c r="K2506" s="37"/>
      <c r="L2506">
        <f t="shared" si="200"/>
        <v>11</v>
      </c>
      <c r="M2506">
        <f t="shared" si="201"/>
        <v>1984</v>
      </c>
      <c r="N2506">
        <f t="shared" si="202"/>
        <v>4527.8100000000004</v>
      </c>
      <c r="O2506" t="str">
        <f t="shared" si="203"/>
        <v/>
      </c>
      <c r="P2506" t="str">
        <f t="shared" si="204"/>
        <v>11_1984</v>
      </c>
    </row>
    <row r="2507" spans="1:16">
      <c r="A2507" s="35">
        <v>30995</v>
      </c>
      <c r="H2507" s="43">
        <v>4526.87</v>
      </c>
      <c r="I2507" s="43">
        <v>4549.5</v>
      </c>
      <c r="J2507" s="37"/>
      <c r="K2507" s="37"/>
      <c r="L2507">
        <f t="shared" si="200"/>
        <v>11</v>
      </c>
      <c r="M2507">
        <f t="shared" si="201"/>
        <v>1984</v>
      </c>
      <c r="N2507">
        <f t="shared" si="202"/>
        <v>4538.1849999999995</v>
      </c>
      <c r="O2507" t="str">
        <f t="shared" si="203"/>
        <v/>
      </c>
      <c r="P2507" t="str">
        <f t="shared" si="204"/>
        <v>11_1984</v>
      </c>
    </row>
    <row r="2508" spans="1:16">
      <c r="A2508" s="35">
        <v>30996</v>
      </c>
      <c r="H2508" s="44"/>
      <c r="I2508" s="44"/>
      <c r="J2508" s="37"/>
      <c r="K2508" s="37"/>
      <c r="L2508">
        <f t="shared" si="200"/>
        <v>11</v>
      </c>
      <c r="M2508">
        <f t="shared" si="201"/>
        <v>1984</v>
      </c>
      <c r="N2508" t="str">
        <f t="shared" si="202"/>
        <v/>
      </c>
      <c r="O2508" t="str">
        <f t="shared" si="203"/>
        <v/>
      </c>
      <c r="P2508" t="str">
        <f t="shared" si="204"/>
        <v>11_1984</v>
      </c>
    </row>
    <row r="2509" spans="1:16">
      <c r="A2509" s="35">
        <v>30997</v>
      </c>
      <c r="H2509" s="44"/>
      <c r="I2509" s="44"/>
      <c r="J2509" s="37"/>
      <c r="K2509" s="37"/>
      <c r="L2509">
        <f t="shared" si="200"/>
        <v>11</v>
      </c>
      <c r="M2509">
        <f t="shared" si="201"/>
        <v>1984</v>
      </c>
      <c r="N2509" t="str">
        <f t="shared" si="202"/>
        <v/>
      </c>
      <c r="O2509" t="str">
        <f t="shared" si="203"/>
        <v/>
      </c>
      <c r="P2509" t="str">
        <f t="shared" si="204"/>
        <v>11_1984</v>
      </c>
    </row>
    <row r="2510" spans="1:16">
      <c r="A2510" s="35">
        <v>30998</v>
      </c>
      <c r="H2510" s="43">
        <v>4557.92</v>
      </c>
      <c r="I2510" s="43">
        <v>4580.71</v>
      </c>
      <c r="J2510" s="37"/>
      <c r="K2510" s="37"/>
      <c r="L2510">
        <f t="shared" si="200"/>
        <v>11</v>
      </c>
      <c r="M2510">
        <f t="shared" si="201"/>
        <v>1984</v>
      </c>
      <c r="N2510">
        <f t="shared" si="202"/>
        <v>4569.3150000000005</v>
      </c>
      <c r="O2510" t="str">
        <f t="shared" si="203"/>
        <v/>
      </c>
      <c r="P2510" t="str">
        <f t="shared" si="204"/>
        <v>11_1984</v>
      </c>
    </row>
    <row r="2511" spans="1:16">
      <c r="A2511" s="35">
        <v>30999</v>
      </c>
      <c r="H2511" s="43">
        <v>4568.2700000000004</v>
      </c>
      <c r="I2511" s="43">
        <v>4591.1099999999997</v>
      </c>
      <c r="J2511" s="37"/>
      <c r="K2511" s="37"/>
      <c r="L2511">
        <f t="shared" si="200"/>
        <v>11</v>
      </c>
      <c r="M2511">
        <f t="shared" si="201"/>
        <v>1984</v>
      </c>
      <c r="N2511">
        <f t="shared" si="202"/>
        <v>4579.6900000000005</v>
      </c>
      <c r="O2511" t="str">
        <f t="shared" si="203"/>
        <v/>
      </c>
      <c r="P2511" t="str">
        <f t="shared" si="204"/>
        <v>11_1984</v>
      </c>
    </row>
    <row r="2512" spans="1:16">
      <c r="A2512" s="35">
        <v>31000</v>
      </c>
      <c r="H2512" s="43">
        <v>4578.62</v>
      </c>
      <c r="I2512" s="43">
        <v>4601.51</v>
      </c>
      <c r="J2512" s="37"/>
      <c r="K2512" s="37"/>
      <c r="L2512">
        <f t="shared" si="200"/>
        <v>11</v>
      </c>
      <c r="M2512">
        <f t="shared" si="201"/>
        <v>1984</v>
      </c>
      <c r="N2512">
        <f t="shared" si="202"/>
        <v>4590.0650000000005</v>
      </c>
      <c r="O2512" t="str">
        <f t="shared" si="203"/>
        <v/>
      </c>
      <c r="P2512" t="str">
        <f t="shared" si="204"/>
        <v>11_1984</v>
      </c>
    </row>
    <row r="2513" spans="1:16">
      <c r="A2513" s="35">
        <v>31001</v>
      </c>
      <c r="H2513" s="43">
        <v>4588.97</v>
      </c>
      <c r="I2513" s="43">
        <v>4611.91</v>
      </c>
      <c r="J2513" s="37"/>
      <c r="K2513" s="37"/>
      <c r="L2513">
        <f t="shared" si="200"/>
        <v>11</v>
      </c>
      <c r="M2513">
        <f t="shared" si="201"/>
        <v>1984</v>
      </c>
      <c r="N2513">
        <f t="shared" si="202"/>
        <v>4600.4400000000005</v>
      </c>
      <c r="O2513" t="str">
        <f t="shared" si="203"/>
        <v/>
      </c>
      <c r="P2513" t="str">
        <f t="shared" si="204"/>
        <v>11_1984</v>
      </c>
    </row>
    <row r="2514" spans="1:16">
      <c r="A2514" s="35">
        <v>31002</v>
      </c>
      <c r="H2514" s="43">
        <v>4599.32</v>
      </c>
      <c r="I2514" s="43">
        <v>4622.32</v>
      </c>
      <c r="J2514" s="37"/>
      <c r="K2514" s="37"/>
      <c r="L2514">
        <f t="shared" si="200"/>
        <v>11</v>
      </c>
      <c r="M2514">
        <f t="shared" si="201"/>
        <v>1984</v>
      </c>
      <c r="N2514">
        <f t="shared" si="202"/>
        <v>4610.82</v>
      </c>
      <c r="O2514" t="str">
        <f t="shared" si="203"/>
        <v/>
      </c>
      <c r="P2514" t="str">
        <f t="shared" si="204"/>
        <v>11_1984</v>
      </c>
    </row>
    <row r="2515" spans="1:16">
      <c r="A2515" s="35">
        <v>31003</v>
      </c>
      <c r="H2515" s="44"/>
      <c r="I2515" s="44"/>
      <c r="J2515" s="37"/>
      <c r="K2515" s="37"/>
      <c r="L2515">
        <f t="shared" si="200"/>
        <v>11</v>
      </c>
      <c r="M2515">
        <f t="shared" si="201"/>
        <v>1984</v>
      </c>
      <c r="N2515" t="str">
        <f t="shared" si="202"/>
        <v/>
      </c>
      <c r="O2515" t="str">
        <f t="shared" si="203"/>
        <v/>
      </c>
      <c r="P2515" t="str">
        <f t="shared" si="204"/>
        <v>11_1984</v>
      </c>
    </row>
    <row r="2516" spans="1:16">
      <c r="A2516" s="35">
        <v>31004</v>
      </c>
      <c r="H2516" s="44"/>
      <c r="I2516" s="44"/>
      <c r="J2516" s="37"/>
      <c r="K2516" s="37"/>
      <c r="L2516">
        <f t="shared" si="200"/>
        <v>11</v>
      </c>
      <c r="M2516">
        <f t="shared" si="201"/>
        <v>1984</v>
      </c>
      <c r="N2516" t="str">
        <f t="shared" si="202"/>
        <v/>
      </c>
      <c r="O2516" t="str">
        <f t="shared" si="203"/>
        <v/>
      </c>
      <c r="P2516" t="str">
        <f t="shared" si="204"/>
        <v>11_1984</v>
      </c>
    </row>
    <row r="2517" spans="1:16">
      <c r="A2517" s="35">
        <v>31005</v>
      </c>
      <c r="H2517" s="43">
        <v>4630.37</v>
      </c>
      <c r="I2517" s="43">
        <v>4653.5200000000004</v>
      </c>
      <c r="J2517" s="37"/>
      <c r="K2517" s="37"/>
      <c r="L2517">
        <f t="shared" si="200"/>
        <v>11</v>
      </c>
      <c r="M2517">
        <f t="shared" si="201"/>
        <v>1984</v>
      </c>
      <c r="N2517">
        <f t="shared" si="202"/>
        <v>4641.9449999999997</v>
      </c>
      <c r="O2517" t="str">
        <f t="shared" si="203"/>
        <v/>
      </c>
      <c r="P2517" t="str">
        <f t="shared" si="204"/>
        <v>11_1984</v>
      </c>
    </row>
    <row r="2518" spans="1:16">
      <c r="A2518" s="35">
        <v>31006</v>
      </c>
      <c r="H2518" s="43">
        <v>4640.72</v>
      </c>
      <c r="I2518" s="43">
        <v>4663.92</v>
      </c>
      <c r="J2518" s="37"/>
      <c r="K2518" s="37"/>
      <c r="L2518">
        <f t="shared" si="200"/>
        <v>11</v>
      </c>
      <c r="M2518">
        <f t="shared" si="201"/>
        <v>1984</v>
      </c>
      <c r="N2518">
        <f t="shared" si="202"/>
        <v>4652.32</v>
      </c>
      <c r="O2518" t="str">
        <f t="shared" si="203"/>
        <v/>
      </c>
      <c r="P2518" t="str">
        <f t="shared" si="204"/>
        <v>11_1984</v>
      </c>
    </row>
    <row r="2519" spans="1:16">
      <c r="A2519" s="35">
        <v>31007</v>
      </c>
      <c r="H2519" s="43">
        <v>4651.07</v>
      </c>
      <c r="I2519" s="43">
        <v>4674.33</v>
      </c>
      <c r="J2519" s="37"/>
      <c r="K2519" s="37"/>
      <c r="L2519">
        <f t="shared" si="200"/>
        <v>11</v>
      </c>
      <c r="M2519">
        <f t="shared" si="201"/>
        <v>1984</v>
      </c>
      <c r="N2519">
        <f t="shared" si="202"/>
        <v>4662.7</v>
      </c>
      <c r="O2519" t="str">
        <f t="shared" si="203"/>
        <v/>
      </c>
      <c r="P2519" t="str">
        <f t="shared" si="204"/>
        <v>11_1984</v>
      </c>
    </row>
    <row r="2520" spans="1:16">
      <c r="A2520" s="35">
        <v>31008</v>
      </c>
      <c r="H2520" s="43">
        <v>4661.42</v>
      </c>
      <c r="I2520" s="43">
        <v>4684.7299999999996</v>
      </c>
      <c r="J2520" s="37"/>
      <c r="K2520" s="37"/>
      <c r="L2520">
        <f t="shared" si="200"/>
        <v>11</v>
      </c>
      <c r="M2520">
        <f t="shared" si="201"/>
        <v>1984</v>
      </c>
      <c r="N2520">
        <f t="shared" si="202"/>
        <v>4673.0749999999998</v>
      </c>
      <c r="O2520" t="str">
        <f t="shared" si="203"/>
        <v/>
      </c>
      <c r="P2520" t="str">
        <f t="shared" si="204"/>
        <v>11_1984</v>
      </c>
    </row>
    <row r="2521" spans="1:16">
      <c r="A2521" s="35">
        <v>31009</v>
      </c>
      <c r="H2521" s="43">
        <v>4671.7700000000004</v>
      </c>
      <c r="I2521" s="43">
        <v>4695.13</v>
      </c>
      <c r="J2521" s="37"/>
      <c r="K2521" s="37"/>
      <c r="L2521">
        <f t="shared" si="200"/>
        <v>11</v>
      </c>
      <c r="M2521">
        <f t="shared" si="201"/>
        <v>1984</v>
      </c>
      <c r="N2521">
        <f t="shared" si="202"/>
        <v>4683.4500000000007</v>
      </c>
      <c r="O2521" t="str">
        <f t="shared" si="203"/>
        <v/>
      </c>
      <c r="P2521" t="str">
        <f t="shared" si="204"/>
        <v>11_1984</v>
      </c>
    </row>
    <row r="2522" spans="1:16">
      <c r="A2522" s="35">
        <v>31010</v>
      </c>
      <c r="H2522" s="44"/>
      <c r="I2522" s="44"/>
      <c r="J2522" s="37"/>
      <c r="K2522" s="37"/>
      <c r="L2522">
        <f t="shared" si="200"/>
        <v>11</v>
      </c>
      <c r="M2522">
        <f t="shared" si="201"/>
        <v>1984</v>
      </c>
      <c r="N2522" t="str">
        <f t="shared" si="202"/>
        <v/>
      </c>
      <c r="O2522" t="str">
        <f t="shared" si="203"/>
        <v/>
      </c>
      <c r="P2522" t="str">
        <f t="shared" si="204"/>
        <v>11_1984</v>
      </c>
    </row>
    <row r="2523" spans="1:16">
      <c r="A2523" s="35">
        <v>31011</v>
      </c>
      <c r="H2523" s="44"/>
      <c r="I2523" s="44"/>
      <c r="J2523" s="37"/>
      <c r="K2523" s="37"/>
      <c r="L2523">
        <f t="shared" si="200"/>
        <v>11</v>
      </c>
      <c r="M2523">
        <f t="shared" si="201"/>
        <v>1984</v>
      </c>
      <c r="N2523" t="str">
        <f t="shared" si="202"/>
        <v/>
      </c>
      <c r="O2523" t="str">
        <f t="shared" si="203"/>
        <v/>
      </c>
      <c r="P2523" t="str">
        <f t="shared" si="204"/>
        <v>11_1984</v>
      </c>
    </row>
    <row r="2524" spans="1:16">
      <c r="A2524" s="35">
        <v>31012</v>
      </c>
      <c r="H2524" s="43">
        <v>4731.7</v>
      </c>
      <c r="I2524" s="43">
        <v>4755.43</v>
      </c>
      <c r="J2524" s="37"/>
      <c r="K2524" s="37"/>
      <c r="L2524">
        <f t="shared" si="200"/>
        <v>11</v>
      </c>
      <c r="M2524">
        <f t="shared" si="201"/>
        <v>1984</v>
      </c>
      <c r="N2524">
        <f t="shared" si="202"/>
        <v>4743.5650000000005</v>
      </c>
      <c r="O2524" t="str">
        <f t="shared" si="203"/>
        <v/>
      </c>
      <c r="P2524" t="str">
        <f t="shared" si="204"/>
        <v>11_1984</v>
      </c>
    </row>
    <row r="2525" spans="1:16">
      <c r="A2525" s="35">
        <v>31013</v>
      </c>
      <c r="H2525" s="43">
        <v>4751.7700000000004</v>
      </c>
      <c r="I2525" s="43">
        <v>4775.53</v>
      </c>
      <c r="J2525" s="37"/>
      <c r="K2525" s="37"/>
      <c r="L2525">
        <f t="shared" si="200"/>
        <v>11</v>
      </c>
      <c r="M2525">
        <f t="shared" si="201"/>
        <v>1984</v>
      </c>
      <c r="N2525">
        <f t="shared" si="202"/>
        <v>4763.6499999999996</v>
      </c>
      <c r="O2525" t="str">
        <f t="shared" si="203"/>
        <v/>
      </c>
      <c r="P2525" t="str">
        <f t="shared" si="204"/>
        <v>11_1984</v>
      </c>
    </row>
    <row r="2526" spans="1:16">
      <c r="A2526" s="35">
        <v>31014</v>
      </c>
      <c r="H2526" s="43">
        <v>4771.7700000000004</v>
      </c>
      <c r="I2526" s="43">
        <v>4795.63</v>
      </c>
      <c r="J2526" s="37"/>
      <c r="K2526" s="37"/>
      <c r="L2526">
        <f t="shared" si="200"/>
        <v>11</v>
      </c>
      <c r="M2526">
        <f t="shared" si="201"/>
        <v>1984</v>
      </c>
      <c r="N2526">
        <f t="shared" si="202"/>
        <v>4783.7000000000007</v>
      </c>
      <c r="O2526" t="str">
        <f t="shared" si="203"/>
        <v/>
      </c>
      <c r="P2526" t="str">
        <f t="shared" si="204"/>
        <v>11_1984</v>
      </c>
    </row>
    <row r="2527" spans="1:16">
      <c r="A2527" s="35">
        <v>31015</v>
      </c>
      <c r="H2527" s="43">
        <v>4791.7700000000004</v>
      </c>
      <c r="I2527" s="43">
        <v>4815.7299999999996</v>
      </c>
      <c r="J2527" s="37"/>
      <c r="K2527" s="37"/>
      <c r="L2527">
        <f t="shared" si="200"/>
        <v>11</v>
      </c>
      <c r="M2527">
        <f t="shared" si="201"/>
        <v>1984</v>
      </c>
      <c r="N2527">
        <f t="shared" si="202"/>
        <v>4803.75</v>
      </c>
      <c r="O2527" t="str">
        <f t="shared" si="203"/>
        <v/>
      </c>
      <c r="P2527" t="str">
        <f t="shared" si="204"/>
        <v>11_1984</v>
      </c>
    </row>
    <row r="2528" spans="1:16">
      <c r="A2528" s="35">
        <v>31016</v>
      </c>
      <c r="H2528" s="43">
        <v>4811.7700000000004</v>
      </c>
      <c r="I2528" s="43">
        <v>4835.83</v>
      </c>
      <c r="J2528" s="37"/>
      <c r="K2528" s="37"/>
      <c r="L2528">
        <f t="shared" si="200"/>
        <v>11</v>
      </c>
      <c r="M2528">
        <f t="shared" si="201"/>
        <v>1984</v>
      </c>
      <c r="N2528">
        <f t="shared" si="202"/>
        <v>4823.8</v>
      </c>
      <c r="O2528" t="str">
        <f t="shared" si="203"/>
        <v/>
      </c>
      <c r="P2528" t="str">
        <f t="shared" si="204"/>
        <v>11_1984</v>
      </c>
    </row>
    <row r="2529" spans="1:16">
      <c r="A2529" s="35">
        <v>31017</v>
      </c>
      <c r="H2529" s="44"/>
      <c r="I2529" s="44"/>
      <c r="J2529" s="37"/>
      <c r="K2529" s="37"/>
      <c r="L2529">
        <f t="shared" si="200"/>
        <v>12</v>
      </c>
      <c r="M2529">
        <f t="shared" si="201"/>
        <v>1984</v>
      </c>
      <c r="N2529" t="str">
        <f t="shared" si="202"/>
        <v/>
      </c>
      <c r="O2529" t="str">
        <f t="shared" si="203"/>
        <v/>
      </c>
      <c r="P2529" t="str">
        <f t="shared" si="204"/>
        <v>12_1984</v>
      </c>
    </row>
    <row r="2530" spans="1:16">
      <c r="A2530" s="35">
        <v>31018</v>
      </c>
      <c r="H2530" s="44"/>
      <c r="I2530" s="44"/>
      <c r="J2530" s="37"/>
      <c r="K2530" s="37"/>
      <c r="L2530">
        <f t="shared" si="200"/>
        <v>12</v>
      </c>
      <c r="M2530">
        <f t="shared" si="201"/>
        <v>1984</v>
      </c>
      <c r="N2530" t="str">
        <f t="shared" si="202"/>
        <v/>
      </c>
      <c r="O2530" t="str">
        <f t="shared" si="203"/>
        <v/>
      </c>
      <c r="P2530" t="str">
        <f t="shared" si="204"/>
        <v>12_1984</v>
      </c>
    </row>
    <row r="2531" spans="1:16">
      <c r="A2531" s="35">
        <v>31019</v>
      </c>
      <c r="H2531" s="43">
        <v>4781.7700000000004</v>
      </c>
      <c r="I2531" s="43">
        <v>4896.13</v>
      </c>
      <c r="J2531" s="37"/>
      <c r="K2531" s="37"/>
      <c r="L2531">
        <f t="shared" si="200"/>
        <v>12</v>
      </c>
      <c r="M2531">
        <f t="shared" si="201"/>
        <v>1984</v>
      </c>
      <c r="N2531">
        <f t="shared" si="202"/>
        <v>4838.9500000000007</v>
      </c>
      <c r="O2531" t="str">
        <f t="shared" si="203"/>
        <v/>
      </c>
      <c r="P2531" t="str">
        <f t="shared" si="204"/>
        <v>12_1984</v>
      </c>
    </row>
    <row r="2532" spans="1:16">
      <c r="A2532" s="35">
        <v>31020</v>
      </c>
      <c r="H2532" s="43">
        <v>4891.7</v>
      </c>
      <c r="I2532" s="43">
        <v>4916.2299999999996</v>
      </c>
      <c r="J2532" s="37"/>
      <c r="K2532" s="37"/>
      <c r="L2532">
        <f t="shared" si="200"/>
        <v>12</v>
      </c>
      <c r="M2532">
        <f t="shared" si="201"/>
        <v>1984</v>
      </c>
      <c r="N2532">
        <f t="shared" si="202"/>
        <v>4903.9650000000001</v>
      </c>
      <c r="O2532" t="str">
        <f t="shared" si="203"/>
        <v/>
      </c>
      <c r="P2532" t="str">
        <f t="shared" si="204"/>
        <v>12_1984</v>
      </c>
    </row>
    <row r="2533" spans="1:16">
      <c r="A2533" s="35">
        <v>31021</v>
      </c>
      <c r="H2533" s="43">
        <v>4911.7700000000004</v>
      </c>
      <c r="I2533" s="43">
        <v>4936.3</v>
      </c>
      <c r="J2533" s="37"/>
      <c r="K2533" s="37"/>
      <c r="L2533">
        <f t="shared" si="200"/>
        <v>12</v>
      </c>
      <c r="M2533">
        <f t="shared" si="201"/>
        <v>1984</v>
      </c>
      <c r="N2533">
        <f t="shared" si="202"/>
        <v>4924.0349999999999</v>
      </c>
      <c r="O2533" t="str">
        <f t="shared" si="203"/>
        <v/>
      </c>
      <c r="P2533" t="str">
        <f t="shared" si="204"/>
        <v>12_1984</v>
      </c>
    </row>
    <row r="2534" spans="1:16">
      <c r="A2534" s="35">
        <v>31022</v>
      </c>
      <c r="H2534" s="43">
        <v>4931.7700000000004</v>
      </c>
      <c r="I2534" s="43">
        <v>4956.43</v>
      </c>
      <c r="J2534" s="37"/>
      <c r="K2534" s="37"/>
      <c r="L2534">
        <f t="shared" si="200"/>
        <v>12</v>
      </c>
      <c r="M2534">
        <f t="shared" si="201"/>
        <v>1984</v>
      </c>
      <c r="N2534">
        <f t="shared" si="202"/>
        <v>4944.1000000000004</v>
      </c>
      <c r="O2534" t="str">
        <f t="shared" si="203"/>
        <v/>
      </c>
      <c r="P2534" t="str">
        <f t="shared" si="204"/>
        <v>12_1984</v>
      </c>
    </row>
    <row r="2535" spans="1:16">
      <c r="A2535" s="35">
        <v>31023</v>
      </c>
      <c r="H2535" s="43">
        <v>4951.7700000000004</v>
      </c>
      <c r="I2535" s="43">
        <v>4976.53</v>
      </c>
      <c r="J2535" s="37"/>
      <c r="K2535" s="37"/>
      <c r="L2535">
        <f t="shared" si="200"/>
        <v>12</v>
      </c>
      <c r="M2535">
        <f t="shared" si="201"/>
        <v>1984</v>
      </c>
      <c r="N2535">
        <f t="shared" si="202"/>
        <v>4964.1499999999996</v>
      </c>
      <c r="O2535" t="str">
        <f t="shared" si="203"/>
        <v/>
      </c>
      <c r="P2535" t="str">
        <f t="shared" si="204"/>
        <v>12_1984</v>
      </c>
    </row>
    <row r="2536" spans="1:16">
      <c r="A2536" s="35">
        <v>31024</v>
      </c>
      <c r="H2536" s="44"/>
      <c r="I2536" s="44"/>
      <c r="J2536" s="37"/>
      <c r="K2536" s="37"/>
      <c r="L2536">
        <f t="shared" si="200"/>
        <v>12</v>
      </c>
      <c r="M2536">
        <f t="shared" si="201"/>
        <v>1984</v>
      </c>
      <c r="N2536" t="str">
        <f t="shared" si="202"/>
        <v/>
      </c>
      <c r="O2536" t="str">
        <f t="shared" si="203"/>
        <v/>
      </c>
      <c r="P2536" t="str">
        <f t="shared" si="204"/>
        <v>12_1984</v>
      </c>
    </row>
    <row r="2537" spans="1:16">
      <c r="A2537" s="35">
        <v>31025</v>
      </c>
      <c r="H2537" s="44"/>
      <c r="I2537" s="44"/>
      <c r="J2537" s="37"/>
      <c r="K2537" s="37"/>
      <c r="L2537">
        <f t="shared" si="200"/>
        <v>12</v>
      </c>
      <c r="M2537">
        <f t="shared" si="201"/>
        <v>1984</v>
      </c>
      <c r="N2537" t="str">
        <f t="shared" si="202"/>
        <v/>
      </c>
      <c r="O2537" t="str">
        <f t="shared" si="203"/>
        <v/>
      </c>
      <c r="P2537" t="str">
        <f t="shared" si="204"/>
        <v>12_1984</v>
      </c>
    </row>
    <row r="2538" spans="1:16">
      <c r="A2538" s="35">
        <v>31026</v>
      </c>
      <c r="H2538" s="43">
        <v>5011.7700000000004</v>
      </c>
      <c r="I2538" s="43">
        <v>5036.83</v>
      </c>
      <c r="J2538" s="37"/>
      <c r="K2538" s="37"/>
      <c r="L2538">
        <f t="shared" si="200"/>
        <v>12</v>
      </c>
      <c r="M2538">
        <f t="shared" si="201"/>
        <v>1984</v>
      </c>
      <c r="N2538">
        <f t="shared" si="202"/>
        <v>5024.3</v>
      </c>
      <c r="O2538" t="str">
        <f t="shared" si="203"/>
        <v/>
      </c>
      <c r="P2538" t="str">
        <f t="shared" si="204"/>
        <v>12_1984</v>
      </c>
    </row>
    <row r="2539" spans="1:16">
      <c r="A2539" s="35">
        <v>31027</v>
      </c>
      <c r="H2539" s="43">
        <v>5031.7700000000004</v>
      </c>
      <c r="I2539" s="43">
        <v>5056.93</v>
      </c>
      <c r="J2539" s="37"/>
      <c r="K2539" s="37"/>
      <c r="L2539">
        <f t="shared" si="200"/>
        <v>12</v>
      </c>
      <c r="M2539">
        <f t="shared" si="201"/>
        <v>1984</v>
      </c>
      <c r="N2539">
        <f t="shared" si="202"/>
        <v>5044.3500000000004</v>
      </c>
      <c r="O2539" t="str">
        <f t="shared" si="203"/>
        <v/>
      </c>
      <c r="P2539" t="str">
        <f t="shared" si="204"/>
        <v>12_1984</v>
      </c>
    </row>
    <row r="2540" spans="1:16">
      <c r="A2540" s="35">
        <v>31028</v>
      </c>
      <c r="H2540" s="43">
        <v>5051.7700000000004</v>
      </c>
      <c r="I2540" s="43">
        <v>5077.03</v>
      </c>
      <c r="J2540" s="37"/>
      <c r="K2540" s="37"/>
      <c r="L2540">
        <f t="shared" si="200"/>
        <v>12</v>
      </c>
      <c r="M2540">
        <f t="shared" si="201"/>
        <v>1984</v>
      </c>
      <c r="N2540">
        <f t="shared" si="202"/>
        <v>5064.3999999999996</v>
      </c>
      <c r="O2540" t="str">
        <f t="shared" si="203"/>
        <v/>
      </c>
      <c r="P2540" t="str">
        <f t="shared" si="204"/>
        <v>12_1984</v>
      </c>
    </row>
    <row r="2541" spans="1:16">
      <c r="A2541" s="35">
        <v>31029</v>
      </c>
      <c r="H2541" s="43">
        <v>5071.7700000000004</v>
      </c>
      <c r="I2541" s="43">
        <v>5097.13</v>
      </c>
      <c r="J2541" s="37"/>
      <c r="K2541" s="37"/>
      <c r="L2541">
        <f t="shared" si="200"/>
        <v>12</v>
      </c>
      <c r="M2541">
        <f t="shared" si="201"/>
        <v>1984</v>
      </c>
      <c r="N2541">
        <f t="shared" si="202"/>
        <v>5084.4500000000007</v>
      </c>
      <c r="O2541" t="str">
        <f t="shared" si="203"/>
        <v/>
      </c>
      <c r="P2541" t="str">
        <f t="shared" si="204"/>
        <v>12_1984</v>
      </c>
    </row>
    <row r="2542" spans="1:16">
      <c r="A2542" s="35">
        <v>31030</v>
      </c>
      <c r="H2542" s="43">
        <v>5091.7700000000004</v>
      </c>
      <c r="I2542" s="43">
        <v>5117.2299999999996</v>
      </c>
      <c r="J2542" s="37"/>
      <c r="K2542" s="37"/>
      <c r="L2542">
        <f t="shared" si="200"/>
        <v>12</v>
      </c>
      <c r="M2542">
        <f t="shared" si="201"/>
        <v>1984</v>
      </c>
      <c r="N2542">
        <f t="shared" si="202"/>
        <v>5104.5</v>
      </c>
      <c r="O2542" t="str">
        <f t="shared" si="203"/>
        <v/>
      </c>
      <c r="P2542" t="str">
        <f t="shared" si="204"/>
        <v>12_1984</v>
      </c>
    </row>
    <row r="2543" spans="1:16">
      <c r="A2543" s="35">
        <v>31031</v>
      </c>
      <c r="H2543" s="44"/>
      <c r="I2543" s="44"/>
      <c r="J2543" s="37"/>
      <c r="K2543" s="37"/>
      <c r="L2543">
        <f t="shared" si="200"/>
        <v>12</v>
      </c>
      <c r="M2543">
        <f t="shared" si="201"/>
        <v>1984</v>
      </c>
      <c r="N2543" t="str">
        <f t="shared" si="202"/>
        <v/>
      </c>
      <c r="O2543" t="str">
        <f t="shared" si="203"/>
        <v/>
      </c>
      <c r="P2543" t="str">
        <f t="shared" si="204"/>
        <v>12_1984</v>
      </c>
    </row>
    <row r="2544" spans="1:16">
      <c r="A2544" s="35">
        <v>31032</v>
      </c>
      <c r="H2544" s="44"/>
      <c r="I2544" s="44"/>
      <c r="J2544" s="37"/>
      <c r="K2544" s="37"/>
      <c r="L2544">
        <f t="shared" si="200"/>
        <v>12</v>
      </c>
      <c r="M2544">
        <f t="shared" si="201"/>
        <v>1984</v>
      </c>
      <c r="N2544" t="str">
        <f t="shared" si="202"/>
        <v/>
      </c>
      <c r="O2544" t="str">
        <f t="shared" si="203"/>
        <v/>
      </c>
      <c r="P2544" t="str">
        <f t="shared" si="204"/>
        <v>12_1984</v>
      </c>
    </row>
    <row r="2545" spans="1:16">
      <c r="A2545" s="35">
        <v>31033</v>
      </c>
      <c r="H2545" s="43">
        <v>5251.77</v>
      </c>
      <c r="I2545" s="43">
        <v>5278.03</v>
      </c>
      <c r="J2545" s="37"/>
      <c r="K2545" s="37"/>
      <c r="L2545">
        <f t="shared" si="200"/>
        <v>12</v>
      </c>
      <c r="M2545">
        <f t="shared" si="201"/>
        <v>1984</v>
      </c>
      <c r="N2545">
        <f t="shared" si="202"/>
        <v>5264.9</v>
      </c>
      <c r="O2545" t="str">
        <f t="shared" si="203"/>
        <v/>
      </c>
      <c r="P2545" t="str">
        <f t="shared" si="204"/>
        <v>12_1984</v>
      </c>
    </row>
    <row r="2546" spans="1:16">
      <c r="A2546" s="35">
        <v>31034</v>
      </c>
      <c r="H2546" s="43">
        <v>5271.77</v>
      </c>
      <c r="I2546" s="43">
        <v>5298.13</v>
      </c>
      <c r="J2546" s="37"/>
      <c r="K2546" s="37"/>
      <c r="L2546">
        <f t="shared" si="200"/>
        <v>12</v>
      </c>
      <c r="M2546">
        <f t="shared" si="201"/>
        <v>1984</v>
      </c>
      <c r="N2546">
        <f t="shared" si="202"/>
        <v>5284.9500000000007</v>
      </c>
      <c r="O2546" t="str">
        <f t="shared" si="203"/>
        <v/>
      </c>
      <c r="P2546" t="str">
        <f t="shared" si="204"/>
        <v>12_1984</v>
      </c>
    </row>
    <row r="2547" spans="1:16">
      <c r="A2547" s="35">
        <v>31035</v>
      </c>
      <c r="H2547" s="43">
        <v>5291.77</v>
      </c>
      <c r="I2547" s="43">
        <v>5318.23</v>
      </c>
      <c r="J2547" s="37"/>
      <c r="K2547" s="37"/>
      <c r="L2547">
        <f t="shared" si="200"/>
        <v>12</v>
      </c>
      <c r="M2547">
        <f t="shared" si="201"/>
        <v>1984</v>
      </c>
      <c r="N2547">
        <f t="shared" si="202"/>
        <v>5305</v>
      </c>
      <c r="O2547" t="str">
        <f t="shared" si="203"/>
        <v/>
      </c>
      <c r="P2547" t="str">
        <f t="shared" si="204"/>
        <v>12_1984</v>
      </c>
    </row>
    <row r="2548" spans="1:16">
      <c r="A2548" s="35">
        <v>31036</v>
      </c>
      <c r="H2548" s="43">
        <v>5311.77</v>
      </c>
      <c r="I2548" s="43">
        <v>5338.33</v>
      </c>
      <c r="J2548" s="37"/>
      <c r="K2548" s="37"/>
      <c r="L2548">
        <f t="shared" si="200"/>
        <v>12</v>
      </c>
      <c r="M2548">
        <f t="shared" si="201"/>
        <v>1984</v>
      </c>
      <c r="N2548">
        <f t="shared" si="202"/>
        <v>5325.05</v>
      </c>
      <c r="O2548" t="str">
        <f t="shared" si="203"/>
        <v/>
      </c>
      <c r="P2548" t="str">
        <f t="shared" si="204"/>
        <v>12_1984</v>
      </c>
    </row>
    <row r="2549" spans="1:16">
      <c r="A2549" s="35">
        <v>31037</v>
      </c>
      <c r="H2549" s="43">
        <v>5331.77</v>
      </c>
      <c r="I2549" s="43">
        <v>5358.43</v>
      </c>
      <c r="J2549" s="37"/>
      <c r="K2549" s="37"/>
      <c r="L2549">
        <f t="shared" si="200"/>
        <v>12</v>
      </c>
      <c r="M2549">
        <f t="shared" si="201"/>
        <v>1984</v>
      </c>
      <c r="N2549">
        <f t="shared" si="202"/>
        <v>5345.1</v>
      </c>
      <c r="O2549" t="str">
        <f t="shared" si="203"/>
        <v/>
      </c>
      <c r="P2549" t="str">
        <f t="shared" si="204"/>
        <v>12_1984</v>
      </c>
    </row>
    <row r="2550" spans="1:16">
      <c r="A2550" s="35">
        <v>31038</v>
      </c>
      <c r="H2550" s="44"/>
      <c r="I2550" s="44"/>
      <c r="J2550" s="37"/>
      <c r="K2550" s="37"/>
      <c r="L2550">
        <f t="shared" si="200"/>
        <v>12</v>
      </c>
      <c r="M2550">
        <f t="shared" si="201"/>
        <v>1984</v>
      </c>
      <c r="N2550" t="str">
        <f t="shared" si="202"/>
        <v/>
      </c>
      <c r="O2550" t="str">
        <f t="shared" si="203"/>
        <v/>
      </c>
      <c r="P2550" t="str">
        <f t="shared" si="204"/>
        <v>12_1984</v>
      </c>
    </row>
    <row r="2551" spans="1:16">
      <c r="A2551" s="35">
        <v>31039</v>
      </c>
      <c r="H2551" s="44"/>
      <c r="I2551" s="44"/>
      <c r="J2551" s="37"/>
      <c r="K2551" s="37"/>
      <c r="L2551">
        <f t="shared" si="200"/>
        <v>12</v>
      </c>
      <c r="M2551">
        <f t="shared" si="201"/>
        <v>1984</v>
      </c>
      <c r="N2551" t="str">
        <f t="shared" si="202"/>
        <v/>
      </c>
      <c r="O2551" t="str">
        <f t="shared" si="203"/>
        <v/>
      </c>
      <c r="P2551" t="str">
        <f t="shared" si="204"/>
        <v>12_1984</v>
      </c>
    </row>
    <row r="2552" spans="1:16">
      <c r="A2552" s="35">
        <v>31040</v>
      </c>
      <c r="H2552" s="43">
        <v>5501.77</v>
      </c>
      <c r="I2552" s="43">
        <v>5529.28</v>
      </c>
      <c r="J2552" s="37"/>
      <c r="K2552" s="37"/>
      <c r="L2552">
        <f t="shared" si="200"/>
        <v>12</v>
      </c>
      <c r="M2552">
        <f t="shared" si="201"/>
        <v>1984</v>
      </c>
      <c r="N2552">
        <f t="shared" si="202"/>
        <v>5515.5249999999996</v>
      </c>
      <c r="O2552" t="str">
        <f t="shared" si="203"/>
        <v/>
      </c>
      <c r="P2552" t="str">
        <f t="shared" si="204"/>
        <v>12_1984</v>
      </c>
    </row>
    <row r="2553" spans="1:16">
      <c r="A2553" s="35">
        <v>31041</v>
      </c>
      <c r="H2553" s="44"/>
      <c r="I2553" s="44"/>
      <c r="J2553" s="37"/>
      <c r="K2553" s="37"/>
      <c r="L2553">
        <f t="shared" si="200"/>
        <v>12</v>
      </c>
      <c r="M2553">
        <f t="shared" si="201"/>
        <v>1984</v>
      </c>
      <c r="N2553" t="str">
        <f t="shared" si="202"/>
        <v/>
      </c>
      <c r="O2553" t="str">
        <f t="shared" si="203"/>
        <v/>
      </c>
      <c r="P2553" t="str">
        <f t="shared" si="204"/>
        <v>12_1984</v>
      </c>
    </row>
    <row r="2554" spans="1:16">
      <c r="A2554" s="35">
        <v>31042</v>
      </c>
      <c r="H2554" s="43">
        <v>5541.77</v>
      </c>
      <c r="I2554" s="43">
        <v>5569.48</v>
      </c>
      <c r="J2554" s="37"/>
      <c r="K2554" s="37"/>
      <c r="L2554">
        <f t="shared" si="200"/>
        <v>12</v>
      </c>
      <c r="M2554">
        <f t="shared" si="201"/>
        <v>1984</v>
      </c>
      <c r="N2554">
        <f t="shared" si="202"/>
        <v>5555.625</v>
      </c>
      <c r="O2554" t="str">
        <f t="shared" si="203"/>
        <v/>
      </c>
      <c r="P2554" t="str">
        <f t="shared" si="204"/>
        <v>12_1984</v>
      </c>
    </row>
    <row r="2555" spans="1:16">
      <c r="A2555" s="35">
        <v>31043</v>
      </c>
      <c r="H2555" s="43">
        <v>5561.77</v>
      </c>
      <c r="I2555" s="43">
        <v>5589.58</v>
      </c>
      <c r="J2555" s="37"/>
      <c r="K2555" s="37"/>
      <c r="L2555">
        <f t="shared" si="200"/>
        <v>12</v>
      </c>
      <c r="M2555">
        <f t="shared" si="201"/>
        <v>1984</v>
      </c>
      <c r="N2555">
        <f t="shared" si="202"/>
        <v>5575.6750000000002</v>
      </c>
      <c r="O2555" t="str">
        <f t="shared" si="203"/>
        <v/>
      </c>
      <c r="P2555" t="str">
        <f t="shared" si="204"/>
        <v>12_1984</v>
      </c>
    </row>
    <row r="2556" spans="1:16">
      <c r="A2556" s="35">
        <v>31044</v>
      </c>
      <c r="H2556" s="43">
        <v>5681.77</v>
      </c>
      <c r="I2556" s="43">
        <v>5710.18</v>
      </c>
      <c r="J2556" s="37"/>
      <c r="K2556" s="37"/>
      <c r="L2556">
        <f t="shared" si="200"/>
        <v>12</v>
      </c>
      <c r="M2556">
        <f t="shared" si="201"/>
        <v>1984</v>
      </c>
      <c r="N2556">
        <f t="shared" si="202"/>
        <v>5695.9750000000004</v>
      </c>
      <c r="O2556" t="str">
        <f t="shared" si="203"/>
        <v/>
      </c>
      <c r="P2556" t="str">
        <f t="shared" si="204"/>
        <v>12_1984</v>
      </c>
    </row>
    <row r="2557" spans="1:16">
      <c r="A2557" s="35">
        <v>31045</v>
      </c>
      <c r="H2557" s="44"/>
      <c r="I2557" s="44"/>
      <c r="J2557" s="37"/>
      <c r="K2557" s="37"/>
      <c r="L2557">
        <f t="shared" si="200"/>
        <v>12</v>
      </c>
      <c r="M2557">
        <f t="shared" si="201"/>
        <v>1984</v>
      </c>
      <c r="N2557" t="str">
        <f t="shared" si="202"/>
        <v/>
      </c>
      <c r="O2557" t="str">
        <f t="shared" si="203"/>
        <v/>
      </c>
      <c r="P2557" t="str">
        <f t="shared" si="204"/>
        <v>12_1984</v>
      </c>
    </row>
    <row r="2558" spans="1:16">
      <c r="A2558" s="35">
        <v>31046</v>
      </c>
      <c r="H2558" s="44"/>
      <c r="I2558" s="44"/>
      <c r="J2558" s="37"/>
      <c r="K2558" s="37"/>
      <c r="L2558">
        <f t="shared" si="200"/>
        <v>12</v>
      </c>
      <c r="M2558">
        <f t="shared" si="201"/>
        <v>1984</v>
      </c>
      <c r="N2558" t="str">
        <f t="shared" si="202"/>
        <v/>
      </c>
      <c r="O2558" t="str">
        <f t="shared" si="203"/>
        <v/>
      </c>
      <c r="P2558" t="str">
        <f t="shared" si="204"/>
        <v>12_1984</v>
      </c>
    </row>
    <row r="2559" spans="1:16">
      <c r="A2559" s="35">
        <v>31047</v>
      </c>
      <c r="H2559" s="43"/>
      <c r="I2559" s="43"/>
      <c r="J2559" s="37"/>
      <c r="K2559" s="37"/>
      <c r="L2559">
        <f t="shared" si="200"/>
        <v>12</v>
      </c>
      <c r="M2559">
        <f t="shared" si="201"/>
        <v>1984</v>
      </c>
      <c r="N2559" t="str">
        <f t="shared" si="202"/>
        <v/>
      </c>
      <c r="O2559" t="str">
        <f t="shared" si="203"/>
        <v/>
      </c>
      <c r="P2559" t="str">
        <f t="shared" si="204"/>
        <v>12_1984</v>
      </c>
    </row>
    <row r="2560" spans="1:16">
      <c r="A2560" s="35">
        <v>31048</v>
      </c>
      <c r="H2560" s="44"/>
      <c r="I2560" s="44"/>
      <c r="J2560" s="37"/>
      <c r="K2560" s="37"/>
      <c r="L2560">
        <f t="shared" si="200"/>
        <v>1</v>
      </c>
      <c r="M2560">
        <f t="shared" si="201"/>
        <v>1985</v>
      </c>
      <c r="N2560" t="str">
        <f t="shared" si="202"/>
        <v/>
      </c>
      <c r="O2560" t="str">
        <f t="shared" si="203"/>
        <v/>
      </c>
      <c r="P2560" t="str">
        <f t="shared" si="204"/>
        <v>1_1985</v>
      </c>
    </row>
    <row r="2561" spans="1:16">
      <c r="A2561" s="35">
        <v>31049</v>
      </c>
      <c r="H2561" s="60">
        <v>5781.77</v>
      </c>
      <c r="I2561" s="60">
        <v>5810.68</v>
      </c>
      <c r="J2561" s="37"/>
      <c r="K2561" s="37"/>
      <c r="L2561">
        <f t="shared" si="200"/>
        <v>1</v>
      </c>
      <c r="M2561">
        <f t="shared" si="201"/>
        <v>1985</v>
      </c>
      <c r="N2561">
        <f t="shared" si="202"/>
        <v>5796.2250000000004</v>
      </c>
      <c r="O2561" t="str">
        <f t="shared" si="203"/>
        <v/>
      </c>
      <c r="P2561" t="str">
        <f t="shared" si="204"/>
        <v>1_1985</v>
      </c>
    </row>
    <row r="2562" spans="1:16">
      <c r="A2562" s="35">
        <v>31050</v>
      </c>
      <c r="H2562" s="60">
        <v>5801.77</v>
      </c>
      <c r="I2562" s="60">
        <v>5830.78</v>
      </c>
      <c r="J2562" s="37"/>
      <c r="K2562" s="37"/>
      <c r="L2562">
        <f t="shared" si="200"/>
        <v>1</v>
      </c>
      <c r="M2562">
        <f t="shared" si="201"/>
        <v>1985</v>
      </c>
      <c r="N2562">
        <f t="shared" si="202"/>
        <v>5816.2749999999996</v>
      </c>
      <c r="O2562" t="str">
        <f t="shared" si="203"/>
        <v/>
      </c>
      <c r="P2562" t="str">
        <f t="shared" si="204"/>
        <v>1_1985</v>
      </c>
    </row>
    <row r="2563" spans="1:16">
      <c r="A2563" s="35">
        <v>31051</v>
      </c>
      <c r="H2563" s="60">
        <v>5821.77</v>
      </c>
      <c r="I2563" s="60">
        <v>5850.88</v>
      </c>
      <c r="J2563" s="37"/>
      <c r="K2563" s="37"/>
      <c r="L2563">
        <f t="shared" si="200"/>
        <v>1</v>
      </c>
      <c r="M2563">
        <f t="shared" si="201"/>
        <v>1985</v>
      </c>
      <c r="N2563">
        <f t="shared" si="202"/>
        <v>5836.3250000000007</v>
      </c>
      <c r="O2563" t="str">
        <f t="shared" si="203"/>
        <v/>
      </c>
      <c r="P2563" t="str">
        <f t="shared" si="204"/>
        <v>1_1985</v>
      </c>
    </row>
    <row r="2564" spans="1:16">
      <c r="A2564" s="35">
        <v>31052</v>
      </c>
      <c r="H2564" s="60"/>
      <c r="I2564" s="60"/>
      <c r="J2564" s="37"/>
      <c r="K2564" s="37"/>
      <c r="L2564">
        <f t="shared" ref="L2564:L2627" si="205">+MONTH(A2564)</f>
        <v>1</v>
      </c>
      <c r="M2564">
        <f t="shared" ref="M2564:M2627" si="206">+YEAR(A2564)</f>
        <v>1985</v>
      </c>
      <c r="N2564" t="str">
        <f t="shared" ref="N2564:N2627" si="207">+IF(H2564="","",AVERAGE(H2564:I2564))</f>
        <v/>
      </c>
      <c r="O2564" t="str">
        <f t="shared" ref="O2564:O2627" si="208">+IF(J2564="","",AVERAGE(J2564:K2564))</f>
        <v/>
      </c>
      <c r="P2564" t="str">
        <f t="shared" ref="P2564:P2627" si="209">+L2564&amp;"_"&amp;M2564</f>
        <v>1_1985</v>
      </c>
    </row>
    <row r="2565" spans="1:16">
      <c r="A2565" s="35">
        <v>31053</v>
      </c>
      <c r="H2565" s="60"/>
      <c r="I2565" s="60"/>
      <c r="J2565" s="37"/>
      <c r="K2565" s="37"/>
      <c r="L2565">
        <f t="shared" si="205"/>
        <v>1</v>
      </c>
      <c r="M2565">
        <f t="shared" si="206"/>
        <v>1985</v>
      </c>
      <c r="N2565" t="str">
        <f t="shared" si="207"/>
        <v/>
      </c>
      <c r="O2565" t="str">
        <f t="shared" si="208"/>
        <v/>
      </c>
      <c r="P2565" t="str">
        <f t="shared" si="209"/>
        <v>1_1985</v>
      </c>
    </row>
    <row r="2566" spans="1:16">
      <c r="A2566" s="35">
        <v>31054</v>
      </c>
      <c r="H2566" s="60">
        <v>5881.77</v>
      </c>
      <c r="I2566" s="60">
        <v>5911.18</v>
      </c>
      <c r="J2566" s="37"/>
      <c r="K2566" s="37"/>
      <c r="L2566">
        <f t="shared" si="205"/>
        <v>1</v>
      </c>
      <c r="M2566">
        <f t="shared" si="206"/>
        <v>1985</v>
      </c>
      <c r="N2566">
        <f t="shared" si="207"/>
        <v>5896.4750000000004</v>
      </c>
      <c r="O2566" t="str">
        <f t="shared" si="208"/>
        <v/>
      </c>
      <c r="P2566" t="str">
        <f t="shared" si="209"/>
        <v>1_1985</v>
      </c>
    </row>
    <row r="2567" spans="1:16">
      <c r="A2567" s="35">
        <v>31055</v>
      </c>
      <c r="H2567" s="60">
        <v>5901.77</v>
      </c>
      <c r="I2567" s="60">
        <v>5931.28</v>
      </c>
      <c r="J2567" s="37"/>
      <c r="K2567" s="37"/>
      <c r="L2567">
        <f t="shared" si="205"/>
        <v>1</v>
      </c>
      <c r="M2567">
        <f t="shared" si="206"/>
        <v>1985</v>
      </c>
      <c r="N2567">
        <f t="shared" si="207"/>
        <v>5916.5249999999996</v>
      </c>
      <c r="O2567" t="str">
        <f t="shared" si="208"/>
        <v/>
      </c>
      <c r="P2567" t="str">
        <f t="shared" si="209"/>
        <v>1_1985</v>
      </c>
    </row>
    <row r="2568" spans="1:16">
      <c r="A2568" s="35">
        <v>31056</v>
      </c>
      <c r="H2568" s="60">
        <v>5921.77</v>
      </c>
      <c r="I2568" s="60">
        <v>5951.38</v>
      </c>
      <c r="J2568" s="37"/>
      <c r="K2568" s="37"/>
      <c r="L2568">
        <f t="shared" si="205"/>
        <v>1</v>
      </c>
      <c r="M2568">
        <f t="shared" si="206"/>
        <v>1985</v>
      </c>
      <c r="N2568">
        <f t="shared" si="207"/>
        <v>5936.5750000000007</v>
      </c>
      <c r="O2568" t="str">
        <f t="shared" si="208"/>
        <v/>
      </c>
      <c r="P2568" t="str">
        <f t="shared" si="209"/>
        <v>1_1985</v>
      </c>
    </row>
    <row r="2569" spans="1:16">
      <c r="A2569" s="35">
        <v>31057</v>
      </c>
      <c r="H2569" s="60">
        <v>5941.77</v>
      </c>
      <c r="I2569" s="60">
        <v>5971.48</v>
      </c>
      <c r="J2569" s="37"/>
      <c r="K2569" s="37"/>
      <c r="L2569">
        <f t="shared" si="205"/>
        <v>1</v>
      </c>
      <c r="M2569">
        <f t="shared" si="206"/>
        <v>1985</v>
      </c>
      <c r="N2569">
        <f t="shared" si="207"/>
        <v>5956.625</v>
      </c>
      <c r="O2569" t="str">
        <f t="shared" si="208"/>
        <v/>
      </c>
      <c r="P2569" t="str">
        <f t="shared" si="209"/>
        <v>1_1985</v>
      </c>
    </row>
    <row r="2570" spans="1:16">
      <c r="A2570" s="35">
        <v>31058</v>
      </c>
      <c r="H2570" s="60">
        <v>5961.77</v>
      </c>
      <c r="I2570" s="60">
        <v>5991.58</v>
      </c>
      <c r="J2570" s="37"/>
      <c r="K2570" s="37"/>
      <c r="L2570">
        <f t="shared" si="205"/>
        <v>1</v>
      </c>
      <c r="M2570">
        <f t="shared" si="206"/>
        <v>1985</v>
      </c>
      <c r="N2570">
        <f t="shared" si="207"/>
        <v>5976.6750000000002</v>
      </c>
      <c r="O2570" t="str">
        <f t="shared" si="208"/>
        <v/>
      </c>
      <c r="P2570" t="str">
        <f t="shared" si="209"/>
        <v>1_1985</v>
      </c>
    </row>
    <row r="2571" spans="1:16">
      <c r="A2571" s="35">
        <v>31059</v>
      </c>
      <c r="H2571" s="60"/>
      <c r="I2571" s="60"/>
      <c r="J2571" s="37"/>
      <c r="K2571" s="37"/>
      <c r="L2571">
        <f t="shared" si="205"/>
        <v>1</v>
      </c>
      <c r="M2571">
        <f t="shared" si="206"/>
        <v>1985</v>
      </c>
      <c r="N2571" t="str">
        <f t="shared" si="207"/>
        <v/>
      </c>
      <c r="O2571" t="str">
        <f t="shared" si="208"/>
        <v/>
      </c>
      <c r="P2571" t="str">
        <f t="shared" si="209"/>
        <v>1_1985</v>
      </c>
    </row>
    <row r="2572" spans="1:16">
      <c r="A2572" s="35">
        <v>31060</v>
      </c>
      <c r="H2572" s="60"/>
      <c r="I2572" s="60"/>
      <c r="J2572" s="37"/>
      <c r="K2572" s="37"/>
      <c r="L2572">
        <f t="shared" si="205"/>
        <v>1</v>
      </c>
      <c r="M2572">
        <f t="shared" si="206"/>
        <v>1985</v>
      </c>
      <c r="N2572" t="str">
        <f t="shared" si="207"/>
        <v/>
      </c>
      <c r="O2572" t="str">
        <f t="shared" si="208"/>
        <v/>
      </c>
      <c r="P2572" t="str">
        <f t="shared" si="209"/>
        <v>1_1985</v>
      </c>
    </row>
    <row r="2573" spans="1:16">
      <c r="A2573" s="35">
        <v>31061</v>
      </c>
      <c r="H2573" s="60">
        <v>6121.77</v>
      </c>
      <c r="I2573" s="60">
        <v>6152.38</v>
      </c>
      <c r="J2573" s="37"/>
      <c r="K2573" s="37"/>
      <c r="L2573">
        <f t="shared" si="205"/>
        <v>1</v>
      </c>
      <c r="M2573">
        <f t="shared" si="206"/>
        <v>1985</v>
      </c>
      <c r="N2573">
        <f t="shared" si="207"/>
        <v>6137.0750000000007</v>
      </c>
      <c r="O2573" t="str">
        <f t="shared" si="208"/>
        <v/>
      </c>
      <c r="P2573" t="str">
        <f t="shared" si="209"/>
        <v>1_1985</v>
      </c>
    </row>
    <row r="2574" spans="1:16">
      <c r="A2574" s="35">
        <v>31062</v>
      </c>
      <c r="H2574" s="60">
        <v>6141.77</v>
      </c>
      <c r="I2574" s="60">
        <v>6172.48</v>
      </c>
      <c r="J2574" s="37"/>
      <c r="K2574" s="37"/>
      <c r="L2574">
        <f t="shared" si="205"/>
        <v>1</v>
      </c>
      <c r="M2574">
        <f t="shared" si="206"/>
        <v>1985</v>
      </c>
      <c r="N2574">
        <f t="shared" si="207"/>
        <v>6157.125</v>
      </c>
      <c r="O2574" t="str">
        <f t="shared" si="208"/>
        <v/>
      </c>
      <c r="P2574" t="str">
        <f t="shared" si="209"/>
        <v>1_1985</v>
      </c>
    </row>
    <row r="2575" spans="1:16">
      <c r="A2575" s="35">
        <v>31063</v>
      </c>
      <c r="H2575" s="60">
        <v>6161.77</v>
      </c>
      <c r="I2575" s="60">
        <v>6192.58</v>
      </c>
      <c r="J2575" s="37"/>
      <c r="K2575" s="37"/>
      <c r="L2575">
        <f t="shared" si="205"/>
        <v>1</v>
      </c>
      <c r="M2575">
        <f t="shared" si="206"/>
        <v>1985</v>
      </c>
      <c r="N2575">
        <f t="shared" si="207"/>
        <v>6177.1750000000002</v>
      </c>
      <c r="O2575" t="str">
        <f t="shared" si="208"/>
        <v/>
      </c>
      <c r="P2575" t="str">
        <f t="shared" si="209"/>
        <v>1_1985</v>
      </c>
    </row>
    <row r="2576" spans="1:16">
      <c r="A2576" s="35">
        <v>31064</v>
      </c>
      <c r="H2576" s="60">
        <v>6181.77</v>
      </c>
      <c r="I2576" s="60">
        <v>6212.68</v>
      </c>
      <c r="J2576" s="37"/>
      <c r="K2576" s="37"/>
      <c r="L2576">
        <f t="shared" si="205"/>
        <v>1</v>
      </c>
      <c r="M2576">
        <f t="shared" si="206"/>
        <v>1985</v>
      </c>
      <c r="N2576">
        <f t="shared" si="207"/>
        <v>6197.2250000000004</v>
      </c>
      <c r="O2576" t="str">
        <f t="shared" si="208"/>
        <v/>
      </c>
      <c r="P2576" t="str">
        <f t="shared" si="209"/>
        <v>1_1985</v>
      </c>
    </row>
    <row r="2577" spans="1:16">
      <c r="A2577" s="35">
        <v>31065</v>
      </c>
      <c r="H2577" s="60"/>
      <c r="I2577" s="60"/>
      <c r="J2577" s="37"/>
      <c r="K2577" s="37"/>
      <c r="L2577">
        <f t="shared" si="205"/>
        <v>1</v>
      </c>
      <c r="M2577">
        <f t="shared" si="206"/>
        <v>1985</v>
      </c>
      <c r="N2577" t="str">
        <f t="shared" si="207"/>
        <v/>
      </c>
      <c r="O2577" t="str">
        <f t="shared" si="208"/>
        <v/>
      </c>
      <c r="P2577" t="str">
        <f t="shared" si="209"/>
        <v>1_1985</v>
      </c>
    </row>
    <row r="2578" spans="1:16">
      <c r="A2578" s="35">
        <v>31066</v>
      </c>
      <c r="H2578" s="60"/>
      <c r="I2578" s="60"/>
      <c r="J2578" s="37"/>
      <c r="K2578" s="37"/>
      <c r="L2578">
        <f t="shared" si="205"/>
        <v>1</v>
      </c>
      <c r="M2578">
        <f t="shared" si="206"/>
        <v>1985</v>
      </c>
      <c r="N2578" t="str">
        <f t="shared" si="207"/>
        <v/>
      </c>
      <c r="O2578" t="str">
        <f t="shared" si="208"/>
        <v/>
      </c>
      <c r="P2578" t="str">
        <f t="shared" si="209"/>
        <v>1_1985</v>
      </c>
    </row>
    <row r="2579" spans="1:16">
      <c r="A2579" s="35">
        <v>31067</v>
      </c>
      <c r="H2579" s="60"/>
      <c r="I2579" s="60"/>
      <c r="J2579" s="37"/>
      <c r="K2579" s="37"/>
      <c r="L2579">
        <f t="shared" si="205"/>
        <v>1</v>
      </c>
      <c r="M2579">
        <f t="shared" si="206"/>
        <v>1985</v>
      </c>
      <c r="N2579" t="str">
        <f t="shared" si="207"/>
        <v/>
      </c>
      <c r="O2579" t="str">
        <f t="shared" si="208"/>
        <v/>
      </c>
      <c r="P2579" t="str">
        <f t="shared" si="209"/>
        <v>1_1985</v>
      </c>
    </row>
    <row r="2580" spans="1:16">
      <c r="A2580" s="35">
        <v>31068</v>
      </c>
      <c r="H2580" s="60">
        <v>6281.77</v>
      </c>
      <c r="I2580" s="60">
        <v>6313.18</v>
      </c>
      <c r="J2580" s="37"/>
      <c r="K2580" s="37"/>
      <c r="L2580">
        <f t="shared" si="205"/>
        <v>1</v>
      </c>
      <c r="M2580">
        <f t="shared" si="206"/>
        <v>1985</v>
      </c>
      <c r="N2580">
        <f t="shared" si="207"/>
        <v>6297.4750000000004</v>
      </c>
      <c r="O2580" t="str">
        <f t="shared" si="208"/>
        <v/>
      </c>
      <c r="P2580" t="str">
        <f t="shared" si="209"/>
        <v>1_1985</v>
      </c>
    </row>
    <row r="2581" spans="1:16">
      <c r="A2581" s="35">
        <v>31069</v>
      </c>
      <c r="H2581" s="60">
        <v>6301.77</v>
      </c>
      <c r="I2581" s="60">
        <v>6333.28</v>
      </c>
      <c r="J2581" s="37"/>
      <c r="K2581" s="37"/>
      <c r="L2581">
        <f t="shared" si="205"/>
        <v>1</v>
      </c>
      <c r="M2581">
        <f t="shared" si="206"/>
        <v>1985</v>
      </c>
      <c r="N2581">
        <f t="shared" si="207"/>
        <v>6317.5249999999996</v>
      </c>
      <c r="O2581" t="str">
        <f t="shared" si="208"/>
        <v/>
      </c>
      <c r="P2581" t="str">
        <f t="shared" si="209"/>
        <v>1_1985</v>
      </c>
    </row>
    <row r="2582" spans="1:16">
      <c r="A2582" s="35">
        <v>31070</v>
      </c>
      <c r="H2582" s="60">
        <v>6321.77</v>
      </c>
      <c r="I2582" s="60">
        <v>6353.38</v>
      </c>
      <c r="J2582" s="37"/>
      <c r="K2582" s="37"/>
      <c r="L2582">
        <f t="shared" si="205"/>
        <v>1</v>
      </c>
      <c r="M2582">
        <f t="shared" si="206"/>
        <v>1985</v>
      </c>
      <c r="N2582">
        <f t="shared" si="207"/>
        <v>6337.5750000000007</v>
      </c>
      <c r="O2582" t="str">
        <f t="shared" si="208"/>
        <v/>
      </c>
      <c r="P2582" t="str">
        <f t="shared" si="209"/>
        <v>1_1985</v>
      </c>
    </row>
    <row r="2583" spans="1:16">
      <c r="A2583" s="35">
        <v>31071</v>
      </c>
      <c r="H2583" s="60">
        <v>6341.77</v>
      </c>
      <c r="I2583" s="60">
        <v>6373.48</v>
      </c>
      <c r="J2583" s="37"/>
      <c r="K2583" s="37"/>
      <c r="L2583">
        <f t="shared" si="205"/>
        <v>1</v>
      </c>
      <c r="M2583">
        <f t="shared" si="206"/>
        <v>1985</v>
      </c>
      <c r="N2583">
        <f t="shared" si="207"/>
        <v>6357.625</v>
      </c>
      <c r="O2583" t="str">
        <f t="shared" si="208"/>
        <v/>
      </c>
      <c r="P2583" t="str">
        <f t="shared" si="209"/>
        <v>1_1985</v>
      </c>
    </row>
    <row r="2584" spans="1:16">
      <c r="A2584" s="35">
        <v>31072</v>
      </c>
      <c r="H2584" s="60">
        <v>6361.77</v>
      </c>
      <c r="I2584" s="60">
        <v>6393.58</v>
      </c>
      <c r="J2584" s="37"/>
      <c r="K2584" s="37"/>
      <c r="L2584">
        <f t="shared" si="205"/>
        <v>1</v>
      </c>
      <c r="M2584">
        <f t="shared" si="206"/>
        <v>1985</v>
      </c>
      <c r="N2584">
        <f t="shared" si="207"/>
        <v>6377.6750000000002</v>
      </c>
      <c r="O2584" t="str">
        <f t="shared" si="208"/>
        <v/>
      </c>
      <c r="P2584" t="str">
        <f t="shared" si="209"/>
        <v>1_1985</v>
      </c>
    </row>
    <row r="2585" spans="1:16">
      <c r="A2585" s="35">
        <v>31073</v>
      </c>
      <c r="H2585" s="44"/>
      <c r="I2585" s="44"/>
      <c r="J2585" s="37"/>
      <c r="K2585" s="37"/>
      <c r="L2585">
        <f t="shared" si="205"/>
        <v>1</v>
      </c>
      <c r="M2585">
        <f t="shared" si="206"/>
        <v>1985</v>
      </c>
      <c r="N2585" t="str">
        <f t="shared" si="207"/>
        <v/>
      </c>
      <c r="O2585" t="str">
        <f t="shared" si="208"/>
        <v/>
      </c>
      <c r="P2585" t="str">
        <f t="shared" si="209"/>
        <v>1_1985</v>
      </c>
    </row>
    <row r="2586" spans="1:16">
      <c r="A2586" s="35">
        <v>31074</v>
      </c>
      <c r="H2586" s="60"/>
      <c r="I2586" s="60"/>
      <c r="J2586" s="37"/>
      <c r="K2586" s="37"/>
      <c r="L2586">
        <f t="shared" si="205"/>
        <v>1</v>
      </c>
      <c r="M2586">
        <f t="shared" si="206"/>
        <v>1985</v>
      </c>
      <c r="N2586" t="str">
        <f t="shared" si="207"/>
        <v/>
      </c>
      <c r="O2586" t="str">
        <f t="shared" si="208"/>
        <v/>
      </c>
      <c r="P2586" t="str">
        <f t="shared" si="209"/>
        <v>1_1985</v>
      </c>
    </row>
    <row r="2587" spans="1:16">
      <c r="A2587" s="35">
        <v>31075</v>
      </c>
      <c r="H2587" s="60">
        <v>6421.77</v>
      </c>
      <c r="I2587" s="60">
        <v>6453.88</v>
      </c>
      <c r="J2587" s="37"/>
      <c r="K2587" s="37"/>
      <c r="L2587">
        <f t="shared" si="205"/>
        <v>1</v>
      </c>
      <c r="M2587">
        <f t="shared" si="206"/>
        <v>1985</v>
      </c>
      <c r="N2587">
        <f t="shared" si="207"/>
        <v>6437.8250000000007</v>
      </c>
      <c r="O2587" t="str">
        <f t="shared" si="208"/>
        <v/>
      </c>
      <c r="P2587" t="str">
        <f t="shared" si="209"/>
        <v>1_1985</v>
      </c>
    </row>
    <row r="2588" spans="1:16">
      <c r="A2588" s="35">
        <v>31076</v>
      </c>
      <c r="H2588" s="60">
        <v>6441.77</v>
      </c>
      <c r="I2588" s="60">
        <v>6473.98</v>
      </c>
      <c r="J2588" s="37"/>
      <c r="K2588" s="37"/>
      <c r="L2588">
        <f t="shared" si="205"/>
        <v>1</v>
      </c>
      <c r="M2588">
        <f t="shared" si="206"/>
        <v>1985</v>
      </c>
      <c r="N2588">
        <f t="shared" si="207"/>
        <v>6457.875</v>
      </c>
      <c r="O2588" t="str">
        <f t="shared" si="208"/>
        <v/>
      </c>
      <c r="P2588" t="str">
        <f t="shared" si="209"/>
        <v>1_1985</v>
      </c>
    </row>
    <row r="2589" spans="1:16">
      <c r="A2589" s="35">
        <v>31077</v>
      </c>
      <c r="H2589" s="60">
        <v>6461.77</v>
      </c>
      <c r="I2589" s="60">
        <v>6494.08</v>
      </c>
      <c r="J2589" s="37"/>
      <c r="K2589" s="37"/>
      <c r="L2589">
        <f t="shared" si="205"/>
        <v>1</v>
      </c>
      <c r="M2589">
        <f t="shared" si="206"/>
        <v>1985</v>
      </c>
      <c r="N2589">
        <f t="shared" si="207"/>
        <v>6477.9250000000002</v>
      </c>
      <c r="O2589" t="str">
        <f t="shared" si="208"/>
        <v/>
      </c>
      <c r="P2589" t="str">
        <f t="shared" si="209"/>
        <v>1_1985</v>
      </c>
    </row>
    <row r="2590" spans="1:16">
      <c r="A2590" s="35">
        <v>31078</v>
      </c>
      <c r="H2590" s="60">
        <v>6481.77</v>
      </c>
      <c r="I2590" s="60">
        <v>6514.18</v>
      </c>
      <c r="J2590" s="37"/>
      <c r="K2590" s="37"/>
      <c r="L2590">
        <f t="shared" si="205"/>
        <v>1</v>
      </c>
      <c r="M2590">
        <f t="shared" si="206"/>
        <v>1985</v>
      </c>
      <c r="N2590">
        <f t="shared" si="207"/>
        <v>6497.9750000000004</v>
      </c>
      <c r="O2590" t="str">
        <f t="shared" si="208"/>
        <v/>
      </c>
      <c r="P2590" t="str">
        <f t="shared" si="209"/>
        <v>1_1985</v>
      </c>
    </row>
    <row r="2591" spans="1:16">
      <c r="A2591" s="35">
        <v>31079</v>
      </c>
      <c r="H2591" s="60">
        <v>6501.77</v>
      </c>
      <c r="I2591" s="60">
        <v>6534.28</v>
      </c>
      <c r="J2591" s="37"/>
      <c r="K2591" s="37"/>
      <c r="L2591">
        <f t="shared" si="205"/>
        <v>2</v>
      </c>
      <c r="M2591">
        <f t="shared" si="206"/>
        <v>1985</v>
      </c>
      <c r="N2591">
        <f t="shared" si="207"/>
        <v>6518.0249999999996</v>
      </c>
      <c r="O2591" t="str">
        <f t="shared" si="208"/>
        <v/>
      </c>
      <c r="P2591" t="str">
        <f t="shared" si="209"/>
        <v>2_1985</v>
      </c>
    </row>
    <row r="2592" spans="1:16">
      <c r="A2592" s="35">
        <v>31080</v>
      </c>
      <c r="H2592" s="60"/>
      <c r="I2592" s="60"/>
      <c r="J2592" s="37"/>
      <c r="K2592" s="37"/>
      <c r="L2592">
        <f t="shared" si="205"/>
        <v>2</v>
      </c>
      <c r="M2592">
        <f t="shared" si="206"/>
        <v>1985</v>
      </c>
      <c r="N2592" t="str">
        <f t="shared" si="207"/>
        <v/>
      </c>
      <c r="O2592" t="str">
        <f t="shared" si="208"/>
        <v/>
      </c>
      <c r="P2592" t="str">
        <f t="shared" si="209"/>
        <v>2_1985</v>
      </c>
    </row>
    <row r="2593" spans="1:16">
      <c r="A2593" s="35">
        <v>31081</v>
      </c>
      <c r="H2593" s="60"/>
      <c r="I2593" s="60"/>
      <c r="J2593" s="37"/>
      <c r="K2593" s="37"/>
      <c r="L2593">
        <f t="shared" si="205"/>
        <v>2</v>
      </c>
      <c r="M2593">
        <f t="shared" si="206"/>
        <v>1985</v>
      </c>
      <c r="N2593" t="str">
        <f t="shared" si="207"/>
        <v/>
      </c>
      <c r="O2593" t="str">
        <f t="shared" si="208"/>
        <v/>
      </c>
      <c r="P2593" t="str">
        <f t="shared" si="209"/>
        <v>2_1985</v>
      </c>
    </row>
    <row r="2594" spans="1:16">
      <c r="A2594" s="35">
        <v>31082</v>
      </c>
      <c r="H2594" s="60">
        <v>6594.77</v>
      </c>
      <c r="I2594" s="60">
        <v>6627.74</v>
      </c>
      <c r="J2594" s="37"/>
      <c r="K2594" s="37"/>
      <c r="L2594">
        <f t="shared" si="205"/>
        <v>2</v>
      </c>
      <c r="M2594">
        <f t="shared" si="206"/>
        <v>1985</v>
      </c>
      <c r="N2594">
        <f t="shared" si="207"/>
        <v>6611.2550000000001</v>
      </c>
      <c r="O2594" t="str">
        <f t="shared" si="208"/>
        <v/>
      </c>
      <c r="P2594" t="str">
        <f t="shared" si="209"/>
        <v>2_1985</v>
      </c>
    </row>
    <row r="2595" spans="1:16">
      <c r="A2595" s="35">
        <v>31083</v>
      </c>
      <c r="H2595" s="60"/>
      <c r="I2595" s="60"/>
      <c r="J2595" s="37"/>
      <c r="K2595" s="37"/>
      <c r="L2595">
        <f t="shared" si="205"/>
        <v>2</v>
      </c>
      <c r="M2595">
        <f t="shared" si="206"/>
        <v>1985</v>
      </c>
      <c r="N2595" t="str">
        <f t="shared" si="207"/>
        <v/>
      </c>
      <c r="O2595" t="str">
        <f t="shared" si="208"/>
        <v/>
      </c>
      <c r="P2595" t="str">
        <f t="shared" si="209"/>
        <v>2_1985</v>
      </c>
    </row>
    <row r="2596" spans="1:16">
      <c r="A2596" s="35">
        <v>31084</v>
      </c>
      <c r="H2596" s="60">
        <v>6656.77</v>
      </c>
      <c r="I2596" s="60">
        <v>6690.05</v>
      </c>
      <c r="J2596" s="37"/>
      <c r="K2596" s="37"/>
      <c r="L2596">
        <f t="shared" si="205"/>
        <v>2</v>
      </c>
      <c r="M2596">
        <f t="shared" si="206"/>
        <v>1985</v>
      </c>
      <c r="N2596">
        <f t="shared" si="207"/>
        <v>6673.41</v>
      </c>
      <c r="O2596" t="str">
        <f t="shared" si="208"/>
        <v/>
      </c>
      <c r="P2596" t="str">
        <f t="shared" si="209"/>
        <v>2_1985</v>
      </c>
    </row>
    <row r="2597" spans="1:16">
      <c r="A2597" s="35">
        <v>31085</v>
      </c>
      <c r="H2597" s="60">
        <v>6687.77</v>
      </c>
      <c r="I2597" s="60">
        <v>6721.21</v>
      </c>
      <c r="J2597" s="37"/>
      <c r="K2597" s="37"/>
      <c r="L2597">
        <f t="shared" si="205"/>
        <v>2</v>
      </c>
      <c r="M2597">
        <f t="shared" si="206"/>
        <v>1985</v>
      </c>
      <c r="N2597">
        <f t="shared" si="207"/>
        <v>6704.49</v>
      </c>
      <c r="O2597" t="str">
        <f t="shared" si="208"/>
        <v/>
      </c>
      <c r="P2597" t="str">
        <f t="shared" si="209"/>
        <v>2_1985</v>
      </c>
    </row>
    <row r="2598" spans="1:16">
      <c r="A2598" s="35">
        <v>31086</v>
      </c>
      <c r="H2598" s="60">
        <v>6718.77</v>
      </c>
      <c r="I2598" s="60">
        <v>6752.36</v>
      </c>
      <c r="J2598" s="37"/>
      <c r="K2598" s="37"/>
      <c r="L2598">
        <f t="shared" si="205"/>
        <v>2</v>
      </c>
      <c r="M2598">
        <f t="shared" si="206"/>
        <v>1985</v>
      </c>
      <c r="N2598">
        <f t="shared" si="207"/>
        <v>6735.5650000000005</v>
      </c>
      <c r="O2598" t="str">
        <f t="shared" si="208"/>
        <v/>
      </c>
      <c r="P2598" t="str">
        <f t="shared" si="209"/>
        <v>2_1985</v>
      </c>
    </row>
    <row r="2599" spans="1:16">
      <c r="A2599" s="35">
        <v>31087</v>
      </c>
      <c r="H2599" s="60"/>
      <c r="I2599" s="60"/>
      <c r="J2599" s="37"/>
      <c r="K2599" s="37"/>
      <c r="L2599">
        <f t="shared" si="205"/>
        <v>2</v>
      </c>
      <c r="M2599">
        <f t="shared" si="206"/>
        <v>1985</v>
      </c>
      <c r="N2599" t="str">
        <f t="shared" si="207"/>
        <v/>
      </c>
      <c r="O2599" t="str">
        <f t="shared" si="208"/>
        <v/>
      </c>
      <c r="P2599" t="str">
        <f t="shared" si="209"/>
        <v>2_1985</v>
      </c>
    </row>
    <row r="2600" spans="1:16">
      <c r="A2600" s="35">
        <v>31088</v>
      </c>
      <c r="H2600" s="60"/>
      <c r="I2600" s="60"/>
      <c r="J2600" s="37"/>
      <c r="K2600" s="37"/>
      <c r="L2600">
        <f t="shared" si="205"/>
        <v>2</v>
      </c>
      <c r="M2600">
        <f t="shared" si="206"/>
        <v>1985</v>
      </c>
      <c r="N2600" t="str">
        <f t="shared" si="207"/>
        <v/>
      </c>
      <c r="O2600" t="str">
        <f t="shared" si="208"/>
        <v/>
      </c>
      <c r="P2600" t="str">
        <f t="shared" si="209"/>
        <v>2_1985</v>
      </c>
    </row>
    <row r="2601" spans="1:16">
      <c r="A2601" s="35">
        <v>31089</v>
      </c>
      <c r="H2601" s="60">
        <v>6811.77</v>
      </c>
      <c r="I2601" s="60">
        <v>6845.83</v>
      </c>
      <c r="J2601" s="37"/>
      <c r="K2601" s="37"/>
      <c r="L2601">
        <f t="shared" si="205"/>
        <v>2</v>
      </c>
      <c r="M2601">
        <f t="shared" si="206"/>
        <v>1985</v>
      </c>
      <c r="N2601">
        <f t="shared" si="207"/>
        <v>6828.8</v>
      </c>
      <c r="O2601" t="str">
        <f t="shared" si="208"/>
        <v/>
      </c>
      <c r="P2601" t="str">
        <f t="shared" si="209"/>
        <v>2_1985</v>
      </c>
    </row>
    <row r="2602" spans="1:16">
      <c r="A2602" s="35">
        <v>31090</v>
      </c>
      <c r="H2602" s="60">
        <v>6842.77</v>
      </c>
      <c r="I2602" s="60">
        <v>6876.98</v>
      </c>
      <c r="J2602" s="37"/>
      <c r="K2602" s="37"/>
      <c r="L2602">
        <f t="shared" si="205"/>
        <v>2</v>
      </c>
      <c r="M2602">
        <f t="shared" si="206"/>
        <v>1985</v>
      </c>
      <c r="N2602">
        <f t="shared" si="207"/>
        <v>6859.875</v>
      </c>
      <c r="O2602" t="str">
        <f t="shared" si="208"/>
        <v/>
      </c>
      <c r="P2602" t="str">
        <f t="shared" si="209"/>
        <v>2_1985</v>
      </c>
    </row>
    <row r="2603" spans="1:16">
      <c r="A2603" s="35">
        <v>31091</v>
      </c>
      <c r="H2603" s="60">
        <v>6873.77</v>
      </c>
      <c r="I2603" s="60">
        <v>6908.14</v>
      </c>
      <c r="J2603" s="37"/>
      <c r="K2603" s="37"/>
      <c r="L2603">
        <f t="shared" si="205"/>
        <v>2</v>
      </c>
      <c r="M2603">
        <f t="shared" si="206"/>
        <v>1985</v>
      </c>
      <c r="N2603">
        <f t="shared" si="207"/>
        <v>6890.9549999999999</v>
      </c>
      <c r="O2603" t="str">
        <f t="shared" si="208"/>
        <v/>
      </c>
      <c r="P2603" t="str">
        <f t="shared" si="209"/>
        <v>2_1985</v>
      </c>
    </row>
    <row r="2604" spans="1:16">
      <c r="A2604" s="35">
        <v>31092</v>
      </c>
      <c r="H2604" s="60">
        <v>6904.77</v>
      </c>
      <c r="I2604" s="60">
        <v>6939.29</v>
      </c>
      <c r="J2604" s="37"/>
      <c r="K2604" s="37"/>
      <c r="L2604">
        <f t="shared" si="205"/>
        <v>2</v>
      </c>
      <c r="M2604">
        <f t="shared" si="206"/>
        <v>1985</v>
      </c>
      <c r="N2604">
        <f t="shared" si="207"/>
        <v>6922.0300000000007</v>
      </c>
      <c r="O2604" t="str">
        <f t="shared" si="208"/>
        <v/>
      </c>
      <c r="P2604" t="str">
        <f t="shared" si="209"/>
        <v>2_1985</v>
      </c>
    </row>
    <row r="2605" spans="1:16">
      <c r="A2605" s="35">
        <v>31093</v>
      </c>
      <c r="H2605" s="60">
        <v>6935.77</v>
      </c>
      <c r="I2605" s="60">
        <v>6970.45</v>
      </c>
      <c r="J2605" s="37"/>
      <c r="K2605" s="37"/>
      <c r="L2605">
        <f t="shared" si="205"/>
        <v>2</v>
      </c>
      <c r="M2605">
        <f t="shared" si="206"/>
        <v>1985</v>
      </c>
      <c r="N2605">
        <f t="shared" si="207"/>
        <v>6953.1100000000006</v>
      </c>
      <c r="O2605" t="str">
        <f t="shared" si="208"/>
        <v/>
      </c>
      <c r="P2605" t="str">
        <f t="shared" si="209"/>
        <v>2_1985</v>
      </c>
    </row>
    <row r="2606" spans="1:16">
      <c r="A2606" s="35">
        <v>31094</v>
      </c>
      <c r="H2606" s="60"/>
      <c r="I2606" s="60"/>
      <c r="J2606" s="37"/>
      <c r="K2606" s="37"/>
      <c r="L2606">
        <f t="shared" si="205"/>
        <v>2</v>
      </c>
      <c r="M2606">
        <f t="shared" si="206"/>
        <v>1985</v>
      </c>
      <c r="N2606" t="str">
        <f t="shared" si="207"/>
        <v/>
      </c>
      <c r="O2606" t="str">
        <f t="shared" si="208"/>
        <v/>
      </c>
      <c r="P2606" t="str">
        <f t="shared" si="209"/>
        <v>2_1985</v>
      </c>
    </row>
    <row r="2607" spans="1:16">
      <c r="A2607" s="35">
        <v>31095</v>
      </c>
      <c r="H2607" s="60"/>
      <c r="I2607" s="60"/>
      <c r="J2607" s="37"/>
      <c r="K2607" s="37"/>
      <c r="L2607">
        <f t="shared" si="205"/>
        <v>2</v>
      </c>
      <c r="M2607">
        <f t="shared" si="206"/>
        <v>1985</v>
      </c>
      <c r="N2607" t="str">
        <f t="shared" si="207"/>
        <v/>
      </c>
      <c r="O2607" t="str">
        <f t="shared" si="208"/>
        <v/>
      </c>
      <c r="P2607" t="str">
        <f t="shared" si="209"/>
        <v>2_1985</v>
      </c>
    </row>
    <row r="2608" spans="1:16">
      <c r="A2608" s="35">
        <v>31096</v>
      </c>
      <c r="H2608" s="60">
        <v>7028.77</v>
      </c>
      <c r="I2608" s="60">
        <v>7063.91</v>
      </c>
      <c r="J2608" s="37"/>
      <c r="K2608" s="37"/>
      <c r="L2608">
        <f t="shared" si="205"/>
        <v>2</v>
      </c>
      <c r="M2608">
        <f t="shared" si="206"/>
        <v>1985</v>
      </c>
      <c r="N2608">
        <f t="shared" si="207"/>
        <v>7046.34</v>
      </c>
      <c r="O2608" t="str">
        <f t="shared" si="208"/>
        <v/>
      </c>
      <c r="P2608" t="str">
        <f t="shared" si="209"/>
        <v>2_1985</v>
      </c>
    </row>
    <row r="2609" spans="1:16">
      <c r="A2609" s="35">
        <v>31097</v>
      </c>
      <c r="H2609" s="44">
        <v>7059.77</v>
      </c>
      <c r="I2609" s="44">
        <v>7095.07</v>
      </c>
      <c r="J2609" s="37"/>
      <c r="K2609" s="37"/>
      <c r="L2609">
        <f t="shared" si="205"/>
        <v>2</v>
      </c>
      <c r="M2609">
        <f t="shared" si="206"/>
        <v>1985</v>
      </c>
      <c r="N2609">
        <f t="shared" si="207"/>
        <v>7077.42</v>
      </c>
      <c r="O2609" t="str">
        <f t="shared" si="208"/>
        <v/>
      </c>
      <c r="P2609" t="str">
        <f t="shared" si="209"/>
        <v>2_1985</v>
      </c>
    </row>
    <row r="2610" spans="1:16">
      <c r="A2610" s="35">
        <v>31098</v>
      </c>
      <c r="H2610" s="60">
        <v>7090.77</v>
      </c>
      <c r="I2610" s="60">
        <v>7126.22</v>
      </c>
      <c r="J2610" s="37"/>
      <c r="K2610" s="37"/>
      <c r="L2610">
        <f t="shared" si="205"/>
        <v>2</v>
      </c>
      <c r="M2610">
        <f t="shared" si="206"/>
        <v>1985</v>
      </c>
      <c r="N2610">
        <f t="shared" si="207"/>
        <v>7108.4950000000008</v>
      </c>
      <c r="O2610" t="str">
        <f t="shared" si="208"/>
        <v/>
      </c>
      <c r="P2610" t="str">
        <f t="shared" si="209"/>
        <v>2_1985</v>
      </c>
    </row>
    <row r="2611" spans="1:16">
      <c r="A2611" s="35">
        <v>31099</v>
      </c>
      <c r="H2611" s="60">
        <v>7121.77</v>
      </c>
      <c r="I2611" s="60">
        <v>7157.38</v>
      </c>
      <c r="J2611" s="37"/>
      <c r="K2611" s="37"/>
      <c r="L2611">
        <f t="shared" si="205"/>
        <v>2</v>
      </c>
      <c r="M2611">
        <f t="shared" si="206"/>
        <v>1985</v>
      </c>
      <c r="N2611">
        <f t="shared" si="207"/>
        <v>7139.5750000000007</v>
      </c>
      <c r="O2611" t="str">
        <f t="shared" si="208"/>
        <v/>
      </c>
      <c r="P2611" t="str">
        <f t="shared" si="209"/>
        <v>2_1985</v>
      </c>
    </row>
    <row r="2612" spans="1:16">
      <c r="A2612" s="35">
        <v>31100</v>
      </c>
      <c r="H2612" s="60">
        <v>7152.77</v>
      </c>
      <c r="I2612" s="60">
        <v>7188.53</v>
      </c>
      <c r="J2612" s="37"/>
      <c r="K2612" s="37"/>
      <c r="L2612">
        <f t="shared" si="205"/>
        <v>2</v>
      </c>
      <c r="M2612">
        <f t="shared" si="206"/>
        <v>1985</v>
      </c>
      <c r="N2612">
        <f t="shared" si="207"/>
        <v>7170.65</v>
      </c>
      <c r="O2612" t="str">
        <f t="shared" si="208"/>
        <v/>
      </c>
      <c r="P2612" t="str">
        <f t="shared" si="209"/>
        <v>2_1985</v>
      </c>
    </row>
    <row r="2613" spans="1:16">
      <c r="A2613" s="35">
        <v>31101</v>
      </c>
      <c r="H2613" s="60"/>
      <c r="I2613" s="60"/>
      <c r="J2613" s="37"/>
      <c r="K2613" s="37"/>
      <c r="L2613">
        <f t="shared" si="205"/>
        <v>2</v>
      </c>
      <c r="M2613">
        <f t="shared" si="206"/>
        <v>1985</v>
      </c>
      <c r="N2613" t="str">
        <f t="shared" si="207"/>
        <v/>
      </c>
      <c r="O2613" t="str">
        <f t="shared" si="208"/>
        <v/>
      </c>
      <c r="P2613" t="str">
        <f t="shared" si="209"/>
        <v>2_1985</v>
      </c>
    </row>
    <row r="2614" spans="1:16">
      <c r="A2614" s="35">
        <v>31102</v>
      </c>
      <c r="H2614" s="60"/>
      <c r="I2614" s="60"/>
      <c r="J2614" s="37"/>
      <c r="K2614" s="37"/>
      <c r="L2614">
        <f t="shared" si="205"/>
        <v>2</v>
      </c>
      <c r="M2614">
        <f t="shared" si="206"/>
        <v>1985</v>
      </c>
      <c r="N2614" t="str">
        <f t="shared" si="207"/>
        <v/>
      </c>
      <c r="O2614" t="str">
        <f t="shared" si="208"/>
        <v/>
      </c>
      <c r="P2614" t="str">
        <f t="shared" si="209"/>
        <v>2_1985</v>
      </c>
    </row>
    <row r="2615" spans="1:16">
      <c r="A2615" s="35">
        <v>31103</v>
      </c>
      <c r="H2615" s="60">
        <v>7289</v>
      </c>
      <c r="I2615" s="60">
        <v>7325.45</v>
      </c>
      <c r="J2615" s="37"/>
      <c r="K2615" s="37"/>
      <c r="L2615">
        <f t="shared" si="205"/>
        <v>2</v>
      </c>
      <c r="M2615">
        <f t="shared" si="206"/>
        <v>1985</v>
      </c>
      <c r="N2615">
        <f t="shared" si="207"/>
        <v>7307.2250000000004</v>
      </c>
      <c r="O2615" t="str">
        <f t="shared" si="208"/>
        <v/>
      </c>
      <c r="P2615" t="str">
        <f t="shared" si="209"/>
        <v>2_1985</v>
      </c>
    </row>
    <row r="2616" spans="1:16">
      <c r="A2616" s="35">
        <v>31104</v>
      </c>
      <c r="H2616" s="60">
        <v>7320</v>
      </c>
      <c r="I2616" s="60">
        <v>7356.6</v>
      </c>
      <c r="J2616" s="37"/>
      <c r="K2616" s="37"/>
      <c r="L2616">
        <f t="shared" si="205"/>
        <v>2</v>
      </c>
      <c r="M2616">
        <f t="shared" si="206"/>
        <v>1985</v>
      </c>
      <c r="N2616">
        <f t="shared" si="207"/>
        <v>7338.3</v>
      </c>
      <c r="O2616" t="str">
        <f t="shared" si="208"/>
        <v/>
      </c>
      <c r="P2616" t="str">
        <f t="shared" si="209"/>
        <v>2_1985</v>
      </c>
    </row>
    <row r="2617" spans="1:16">
      <c r="A2617" s="35">
        <v>31105</v>
      </c>
      <c r="H2617" s="60">
        <v>7351</v>
      </c>
      <c r="I2617" s="60">
        <v>7387.76</v>
      </c>
      <c r="J2617" s="37"/>
      <c r="K2617" s="37"/>
      <c r="L2617">
        <f t="shared" si="205"/>
        <v>2</v>
      </c>
      <c r="M2617">
        <f t="shared" si="206"/>
        <v>1985</v>
      </c>
      <c r="N2617">
        <f t="shared" si="207"/>
        <v>7369.38</v>
      </c>
      <c r="O2617" t="str">
        <f t="shared" si="208"/>
        <v/>
      </c>
      <c r="P2617" t="str">
        <f t="shared" si="209"/>
        <v>2_1985</v>
      </c>
    </row>
    <row r="2618" spans="1:16">
      <c r="A2618" s="35">
        <v>31106</v>
      </c>
      <c r="H2618" s="60">
        <v>7382</v>
      </c>
      <c r="I2618" s="60">
        <v>7418.91</v>
      </c>
      <c r="J2618" s="37"/>
      <c r="K2618" s="37"/>
      <c r="L2618">
        <f t="shared" si="205"/>
        <v>2</v>
      </c>
      <c r="M2618">
        <f t="shared" si="206"/>
        <v>1985</v>
      </c>
      <c r="N2618">
        <f t="shared" si="207"/>
        <v>7400.4549999999999</v>
      </c>
      <c r="O2618" t="str">
        <f t="shared" si="208"/>
        <v/>
      </c>
      <c r="P2618" t="str">
        <f t="shared" si="209"/>
        <v>2_1985</v>
      </c>
    </row>
    <row r="2619" spans="1:16">
      <c r="A2619" s="35">
        <v>31107</v>
      </c>
      <c r="H2619" s="60">
        <v>7409</v>
      </c>
      <c r="I2619" s="60">
        <v>7446.05</v>
      </c>
      <c r="J2619" s="37"/>
      <c r="K2619" s="37"/>
      <c r="L2619">
        <f t="shared" si="205"/>
        <v>3</v>
      </c>
      <c r="M2619">
        <f t="shared" si="206"/>
        <v>1985</v>
      </c>
      <c r="N2619">
        <f t="shared" si="207"/>
        <v>7427.5249999999996</v>
      </c>
      <c r="O2619" t="str">
        <f t="shared" si="208"/>
        <v/>
      </c>
      <c r="P2619" t="str">
        <f t="shared" si="209"/>
        <v>3_1985</v>
      </c>
    </row>
    <row r="2620" spans="1:16">
      <c r="A2620" s="35">
        <v>31108</v>
      </c>
      <c r="H2620" s="60"/>
      <c r="I2620" s="60"/>
      <c r="J2620" s="37"/>
      <c r="K2620" s="37"/>
      <c r="L2620">
        <f t="shared" si="205"/>
        <v>3</v>
      </c>
      <c r="M2620">
        <f t="shared" si="206"/>
        <v>1985</v>
      </c>
      <c r="N2620" t="str">
        <f t="shared" si="207"/>
        <v/>
      </c>
      <c r="O2620" t="str">
        <f t="shared" si="208"/>
        <v/>
      </c>
      <c r="P2620" t="str">
        <f t="shared" si="209"/>
        <v>3_1985</v>
      </c>
    </row>
    <row r="2621" spans="1:16">
      <c r="A2621" s="35">
        <v>31109</v>
      </c>
      <c r="H2621" s="60"/>
      <c r="I2621" s="60"/>
      <c r="J2621" s="37"/>
      <c r="K2621" s="37"/>
      <c r="L2621">
        <f t="shared" si="205"/>
        <v>3</v>
      </c>
      <c r="M2621">
        <f t="shared" si="206"/>
        <v>1985</v>
      </c>
      <c r="N2621" t="str">
        <f t="shared" si="207"/>
        <v/>
      </c>
      <c r="O2621" t="str">
        <f t="shared" si="208"/>
        <v/>
      </c>
      <c r="P2621" t="str">
        <f t="shared" si="209"/>
        <v>3_1985</v>
      </c>
    </row>
    <row r="2622" spans="1:16">
      <c r="A2622" s="35">
        <v>31110</v>
      </c>
      <c r="H2622" s="60">
        <v>7502</v>
      </c>
      <c r="I2622" s="60">
        <v>7539.51</v>
      </c>
      <c r="J2622" s="37"/>
      <c r="K2622" s="37"/>
      <c r="L2622">
        <f t="shared" si="205"/>
        <v>3</v>
      </c>
      <c r="M2622">
        <f t="shared" si="206"/>
        <v>1985</v>
      </c>
      <c r="N2622">
        <f t="shared" si="207"/>
        <v>7520.7550000000001</v>
      </c>
      <c r="O2622" t="str">
        <f t="shared" si="208"/>
        <v/>
      </c>
      <c r="P2622" t="str">
        <f t="shared" si="209"/>
        <v>3_1985</v>
      </c>
    </row>
    <row r="2623" spans="1:16">
      <c r="A2623" s="35">
        <v>31111</v>
      </c>
      <c r="H2623" s="60">
        <v>7533</v>
      </c>
      <c r="I2623" s="60">
        <v>7570.67</v>
      </c>
      <c r="J2623" s="37"/>
      <c r="K2623" s="37"/>
      <c r="L2623">
        <f t="shared" si="205"/>
        <v>3</v>
      </c>
      <c r="M2623">
        <f t="shared" si="206"/>
        <v>1985</v>
      </c>
      <c r="N2623">
        <f t="shared" si="207"/>
        <v>7551.835</v>
      </c>
      <c r="O2623" t="str">
        <f t="shared" si="208"/>
        <v/>
      </c>
      <c r="P2623" t="str">
        <f t="shared" si="209"/>
        <v>3_1985</v>
      </c>
    </row>
    <row r="2624" spans="1:16">
      <c r="A2624" s="35">
        <v>31112</v>
      </c>
      <c r="H2624" s="60">
        <v>7564</v>
      </c>
      <c r="I2624" s="60">
        <v>7601.82</v>
      </c>
      <c r="J2624" s="37"/>
      <c r="K2624" s="37"/>
      <c r="L2624">
        <f t="shared" si="205"/>
        <v>3</v>
      </c>
      <c r="M2624">
        <f t="shared" si="206"/>
        <v>1985</v>
      </c>
      <c r="N2624">
        <f t="shared" si="207"/>
        <v>7582.91</v>
      </c>
      <c r="O2624" t="str">
        <f t="shared" si="208"/>
        <v/>
      </c>
      <c r="P2624" t="str">
        <f t="shared" si="209"/>
        <v>3_1985</v>
      </c>
    </row>
    <row r="2625" spans="1:16">
      <c r="A2625" s="35">
        <v>31113</v>
      </c>
      <c r="H2625" s="60">
        <v>7595</v>
      </c>
      <c r="I2625" s="60">
        <v>7632.98</v>
      </c>
      <c r="J2625" s="37"/>
      <c r="K2625" s="37"/>
      <c r="L2625">
        <f t="shared" si="205"/>
        <v>3</v>
      </c>
      <c r="M2625">
        <f t="shared" si="206"/>
        <v>1985</v>
      </c>
      <c r="N2625">
        <f t="shared" si="207"/>
        <v>7613.99</v>
      </c>
      <c r="O2625" t="str">
        <f t="shared" si="208"/>
        <v/>
      </c>
      <c r="P2625" t="str">
        <f t="shared" si="209"/>
        <v>3_1985</v>
      </c>
    </row>
    <row r="2626" spans="1:16">
      <c r="A2626" s="35">
        <v>31114</v>
      </c>
      <c r="H2626" s="60">
        <v>7626</v>
      </c>
      <c r="I2626" s="60">
        <v>7664.13</v>
      </c>
      <c r="J2626" s="37"/>
      <c r="K2626" s="37"/>
      <c r="L2626">
        <f t="shared" si="205"/>
        <v>3</v>
      </c>
      <c r="M2626">
        <f t="shared" si="206"/>
        <v>1985</v>
      </c>
      <c r="N2626">
        <f t="shared" si="207"/>
        <v>7645.0650000000005</v>
      </c>
      <c r="O2626" t="str">
        <f t="shared" si="208"/>
        <v/>
      </c>
      <c r="P2626" t="str">
        <f t="shared" si="209"/>
        <v>3_1985</v>
      </c>
    </row>
    <row r="2627" spans="1:16">
      <c r="A2627" s="35">
        <v>31115</v>
      </c>
      <c r="H2627" s="60"/>
      <c r="I2627" s="60"/>
      <c r="J2627" s="37"/>
      <c r="K2627" s="37"/>
      <c r="L2627">
        <f t="shared" si="205"/>
        <v>3</v>
      </c>
      <c r="M2627">
        <f t="shared" si="206"/>
        <v>1985</v>
      </c>
      <c r="N2627" t="str">
        <f t="shared" si="207"/>
        <v/>
      </c>
      <c r="O2627" t="str">
        <f t="shared" si="208"/>
        <v/>
      </c>
      <c r="P2627" t="str">
        <f t="shared" si="209"/>
        <v>3_1985</v>
      </c>
    </row>
    <row r="2628" spans="1:16">
      <c r="A2628" s="35">
        <v>31116</v>
      </c>
      <c r="H2628" s="60"/>
      <c r="I2628" s="60"/>
      <c r="J2628" s="37"/>
      <c r="K2628" s="37"/>
      <c r="L2628">
        <f t="shared" ref="L2628:L2691" si="210">+MONTH(A2628)</f>
        <v>3</v>
      </c>
      <c r="M2628">
        <f t="shared" ref="M2628:M2691" si="211">+YEAR(A2628)</f>
        <v>1985</v>
      </c>
      <c r="N2628" t="str">
        <f t="shared" ref="N2628:N2691" si="212">+IF(H2628="","",AVERAGE(H2628:I2628))</f>
        <v/>
      </c>
      <c r="O2628" t="str">
        <f t="shared" ref="O2628:O2691" si="213">+IF(J2628="","",AVERAGE(J2628:K2628))</f>
        <v/>
      </c>
      <c r="P2628" t="str">
        <f t="shared" ref="P2628:P2691" si="214">+L2628&amp;"_"&amp;M2628</f>
        <v>3_1985</v>
      </c>
    </row>
    <row r="2629" spans="1:16">
      <c r="A2629" s="35">
        <v>31117</v>
      </c>
      <c r="H2629" s="60">
        <v>7719</v>
      </c>
      <c r="I2629" s="60">
        <v>7757.6</v>
      </c>
      <c r="J2629" s="37"/>
      <c r="K2629" s="37"/>
      <c r="L2629">
        <f t="shared" si="210"/>
        <v>3</v>
      </c>
      <c r="M2629">
        <f t="shared" si="211"/>
        <v>1985</v>
      </c>
      <c r="N2629">
        <f t="shared" si="212"/>
        <v>7738.3</v>
      </c>
      <c r="O2629" t="str">
        <f t="shared" si="213"/>
        <v/>
      </c>
      <c r="P2629" t="str">
        <f t="shared" si="214"/>
        <v>3_1985</v>
      </c>
    </row>
    <row r="2630" spans="1:16">
      <c r="A2630" s="35">
        <v>31118</v>
      </c>
      <c r="H2630" s="60">
        <v>7750</v>
      </c>
      <c r="I2630" s="60">
        <v>7788.75</v>
      </c>
      <c r="J2630" s="37"/>
      <c r="K2630" s="37"/>
      <c r="L2630">
        <f t="shared" si="210"/>
        <v>3</v>
      </c>
      <c r="M2630">
        <f t="shared" si="211"/>
        <v>1985</v>
      </c>
      <c r="N2630">
        <f t="shared" si="212"/>
        <v>7769.375</v>
      </c>
      <c r="O2630" t="str">
        <f t="shared" si="213"/>
        <v/>
      </c>
      <c r="P2630" t="str">
        <f t="shared" si="214"/>
        <v>3_1985</v>
      </c>
    </row>
    <row r="2631" spans="1:16">
      <c r="A2631" s="35">
        <v>31119</v>
      </c>
      <c r="H2631" s="60">
        <v>7781</v>
      </c>
      <c r="I2631" s="60">
        <v>7819.91</v>
      </c>
      <c r="J2631" s="37"/>
      <c r="K2631" s="37"/>
      <c r="L2631">
        <f t="shared" si="210"/>
        <v>3</v>
      </c>
      <c r="M2631">
        <f t="shared" si="211"/>
        <v>1985</v>
      </c>
      <c r="N2631">
        <f t="shared" si="212"/>
        <v>7800.4549999999999</v>
      </c>
      <c r="O2631" t="str">
        <f t="shared" si="213"/>
        <v/>
      </c>
      <c r="P2631" t="str">
        <f t="shared" si="214"/>
        <v>3_1985</v>
      </c>
    </row>
    <row r="2632" spans="1:16">
      <c r="A2632" s="35">
        <v>31120</v>
      </c>
      <c r="H2632" s="60">
        <v>7812</v>
      </c>
      <c r="I2632" s="60">
        <v>7851.06</v>
      </c>
      <c r="J2632" s="37"/>
      <c r="K2632" s="37"/>
      <c r="L2632">
        <f t="shared" si="210"/>
        <v>3</v>
      </c>
      <c r="M2632">
        <f t="shared" si="211"/>
        <v>1985</v>
      </c>
      <c r="N2632">
        <f t="shared" si="212"/>
        <v>7831.5300000000007</v>
      </c>
      <c r="O2632" t="str">
        <f t="shared" si="213"/>
        <v/>
      </c>
      <c r="P2632" t="str">
        <f t="shared" si="214"/>
        <v>3_1985</v>
      </c>
    </row>
    <row r="2633" spans="1:16">
      <c r="A2633" s="35">
        <v>31121</v>
      </c>
      <c r="H2633" s="44">
        <v>7843</v>
      </c>
      <c r="I2633" s="44">
        <v>7882.22</v>
      </c>
      <c r="J2633" s="37"/>
      <c r="K2633" s="37"/>
      <c r="L2633">
        <f t="shared" si="210"/>
        <v>3</v>
      </c>
      <c r="M2633">
        <f t="shared" si="211"/>
        <v>1985</v>
      </c>
      <c r="N2633">
        <f t="shared" si="212"/>
        <v>7862.6100000000006</v>
      </c>
      <c r="O2633" t="str">
        <f t="shared" si="213"/>
        <v/>
      </c>
      <c r="P2633" t="str">
        <f t="shared" si="214"/>
        <v>3_1985</v>
      </c>
    </row>
    <row r="2634" spans="1:16">
      <c r="A2634" s="35">
        <v>31122</v>
      </c>
      <c r="H2634" s="60"/>
      <c r="I2634" s="60"/>
      <c r="J2634" s="37"/>
      <c r="K2634" s="37"/>
      <c r="L2634">
        <f t="shared" si="210"/>
        <v>3</v>
      </c>
      <c r="M2634">
        <f t="shared" si="211"/>
        <v>1985</v>
      </c>
      <c r="N2634" t="str">
        <f t="shared" si="212"/>
        <v/>
      </c>
      <c r="O2634" t="str">
        <f t="shared" si="213"/>
        <v/>
      </c>
      <c r="P2634" t="str">
        <f t="shared" si="214"/>
        <v>3_1985</v>
      </c>
    </row>
    <row r="2635" spans="1:16">
      <c r="A2635" s="35">
        <v>31123</v>
      </c>
      <c r="H2635" s="60"/>
      <c r="I2635" s="60"/>
      <c r="J2635" s="37"/>
      <c r="K2635" s="37"/>
      <c r="L2635">
        <f t="shared" si="210"/>
        <v>3</v>
      </c>
      <c r="M2635">
        <f t="shared" si="211"/>
        <v>1985</v>
      </c>
      <c r="N2635" t="str">
        <f t="shared" si="212"/>
        <v/>
      </c>
      <c r="O2635" t="str">
        <f t="shared" si="213"/>
        <v/>
      </c>
      <c r="P2635" t="str">
        <f t="shared" si="214"/>
        <v>3_1985</v>
      </c>
    </row>
    <row r="2636" spans="1:16">
      <c r="A2636" s="35">
        <v>31124</v>
      </c>
      <c r="H2636" s="60">
        <v>7933</v>
      </c>
      <c r="I2636" s="60">
        <v>7972.67</v>
      </c>
      <c r="J2636" s="37"/>
      <c r="K2636" s="37"/>
      <c r="L2636">
        <f t="shared" si="210"/>
        <v>3</v>
      </c>
      <c r="M2636">
        <f t="shared" si="211"/>
        <v>1985</v>
      </c>
      <c r="N2636">
        <f t="shared" si="212"/>
        <v>7952.835</v>
      </c>
      <c r="O2636" t="str">
        <f t="shared" si="213"/>
        <v/>
      </c>
      <c r="P2636" t="str">
        <f t="shared" si="214"/>
        <v>3_1985</v>
      </c>
    </row>
    <row r="2637" spans="1:16">
      <c r="A2637" s="35">
        <v>31125</v>
      </c>
      <c r="H2637" s="60">
        <v>7962</v>
      </c>
      <c r="I2637" s="60">
        <v>8001.81</v>
      </c>
      <c r="J2637" s="37"/>
      <c r="K2637" s="37"/>
      <c r="L2637">
        <f t="shared" si="210"/>
        <v>3</v>
      </c>
      <c r="M2637">
        <f t="shared" si="211"/>
        <v>1985</v>
      </c>
      <c r="N2637">
        <f t="shared" si="212"/>
        <v>7981.9050000000007</v>
      </c>
      <c r="O2637" t="str">
        <f t="shared" si="213"/>
        <v/>
      </c>
      <c r="P2637" t="str">
        <f t="shared" si="214"/>
        <v>3_1985</v>
      </c>
    </row>
    <row r="2638" spans="1:16">
      <c r="A2638" s="35">
        <v>31126</v>
      </c>
      <c r="H2638" s="60">
        <v>7990</v>
      </c>
      <c r="I2638" s="60">
        <v>8029.95</v>
      </c>
      <c r="J2638" s="37"/>
      <c r="K2638" s="37"/>
      <c r="L2638">
        <f t="shared" si="210"/>
        <v>3</v>
      </c>
      <c r="M2638">
        <f t="shared" si="211"/>
        <v>1985</v>
      </c>
      <c r="N2638">
        <f t="shared" si="212"/>
        <v>8009.9750000000004</v>
      </c>
      <c r="O2638" t="str">
        <f t="shared" si="213"/>
        <v/>
      </c>
      <c r="P2638" t="str">
        <f t="shared" si="214"/>
        <v>3_1985</v>
      </c>
    </row>
    <row r="2639" spans="1:16">
      <c r="A2639" s="35">
        <v>31127</v>
      </c>
      <c r="H2639" s="60">
        <v>8017</v>
      </c>
      <c r="I2639" s="60">
        <v>8057.09</v>
      </c>
      <c r="J2639" s="37"/>
      <c r="K2639" s="37"/>
      <c r="L2639">
        <f t="shared" si="210"/>
        <v>3</v>
      </c>
      <c r="M2639">
        <f t="shared" si="211"/>
        <v>1985</v>
      </c>
      <c r="N2639">
        <f t="shared" si="212"/>
        <v>8037.0450000000001</v>
      </c>
      <c r="O2639" t="str">
        <f t="shared" si="213"/>
        <v/>
      </c>
      <c r="P2639" t="str">
        <f t="shared" si="214"/>
        <v>3_1985</v>
      </c>
    </row>
    <row r="2640" spans="1:16">
      <c r="A2640" s="35">
        <v>31128</v>
      </c>
      <c r="H2640" s="60">
        <v>8043</v>
      </c>
      <c r="I2640" s="60">
        <v>8083.22</v>
      </c>
      <c r="J2640" s="37"/>
      <c r="K2640" s="37"/>
      <c r="L2640">
        <f t="shared" si="210"/>
        <v>3</v>
      </c>
      <c r="M2640">
        <f t="shared" si="211"/>
        <v>1985</v>
      </c>
      <c r="N2640">
        <f t="shared" si="212"/>
        <v>8063.1100000000006</v>
      </c>
      <c r="O2640" t="str">
        <f t="shared" si="213"/>
        <v/>
      </c>
      <c r="P2640" t="str">
        <f t="shared" si="214"/>
        <v>3_1985</v>
      </c>
    </row>
    <row r="2641" spans="1:16">
      <c r="A2641" s="35">
        <v>31129</v>
      </c>
      <c r="H2641" s="60"/>
      <c r="I2641" s="60"/>
      <c r="J2641" s="37"/>
      <c r="K2641" s="37"/>
      <c r="L2641">
        <f t="shared" si="210"/>
        <v>3</v>
      </c>
      <c r="M2641">
        <f t="shared" si="211"/>
        <v>1985</v>
      </c>
      <c r="N2641" t="str">
        <f t="shared" si="212"/>
        <v/>
      </c>
      <c r="O2641" t="str">
        <f t="shared" si="213"/>
        <v/>
      </c>
      <c r="P2641" t="str">
        <f t="shared" si="214"/>
        <v>3_1985</v>
      </c>
    </row>
    <row r="2642" spans="1:16">
      <c r="A2642" s="35">
        <v>31130</v>
      </c>
      <c r="H2642" s="60"/>
      <c r="I2642" s="60"/>
      <c r="J2642" s="37"/>
      <c r="K2642" s="37"/>
      <c r="L2642">
        <f t="shared" si="210"/>
        <v>3</v>
      </c>
      <c r="M2642">
        <f t="shared" si="211"/>
        <v>1985</v>
      </c>
      <c r="N2642" t="str">
        <f t="shared" si="212"/>
        <v/>
      </c>
      <c r="O2642" t="str">
        <f t="shared" si="213"/>
        <v/>
      </c>
      <c r="P2642" t="str">
        <f t="shared" si="214"/>
        <v>3_1985</v>
      </c>
    </row>
    <row r="2643" spans="1:16">
      <c r="A2643" s="35">
        <v>31131</v>
      </c>
      <c r="H2643" s="60">
        <v>8121</v>
      </c>
      <c r="I2643" s="60">
        <v>8161.61</v>
      </c>
      <c r="J2643" s="37"/>
      <c r="K2643" s="37"/>
      <c r="L2643">
        <f t="shared" si="210"/>
        <v>3</v>
      </c>
      <c r="M2643">
        <f t="shared" si="211"/>
        <v>1985</v>
      </c>
      <c r="N2643">
        <f t="shared" si="212"/>
        <v>8141.3050000000003</v>
      </c>
      <c r="O2643" t="str">
        <f t="shared" si="213"/>
        <v/>
      </c>
      <c r="P2643" t="str">
        <f t="shared" si="214"/>
        <v>3_1985</v>
      </c>
    </row>
    <row r="2644" spans="1:16">
      <c r="A2644" s="35">
        <v>31132</v>
      </c>
      <c r="H2644" s="60">
        <v>8147</v>
      </c>
      <c r="I2644" s="60">
        <v>8187.74</v>
      </c>
      <c r="J2644" s="37"/>
      <c r="K2644" s="37"/>
      <c r="L2644">
        <f t="shared" si="210"/>
        <v>3</v>
      </c>
      <c r="M2644">
        <f t="shared" si="211"/>
        <v>1985</v>
      </c>
      <c r="N2644">
        <f t="shared" si="212"/>
        <v>8167.37</v>
      </c>
      <c r="O2644" t="str">
        <f t="shared" si="213"/>
        <v/>
      </c>
      <c r="P2644" t="str">
        <f t="shared" si="214"/>
        <v>3_1985</v>
      </c>
    </row>
    <row r="2645" spans="1:16">
      <c r="A2645" s="35">
        <v>31133</v>
      </c>
      <c r="H2645" s="60">
        <v>8173</v>
      </c>
      <c r="I2645" s="60">
        <v>8213.8700000000008</v>
      </c>
      <c r="J2645" s="37"/>
      <c r="K2645" s="37"/>
      <c r="L2645">
        <f t="shared" si="210"/>
        <v>3</v>
      </c>
      <c r="M2645">
        <f t="shared" si="211"/>
        <v>1985</v>
      </c>
      <c r="N2645">
        <f t="shared" si="212"/>
        <v>8193.4350000000013</v>
      </c>
      <c r="O2645" t="str">
        <f t="shared" si="213"/>
        <v/>
      </c>
      <c r="P2645" t="str">
        <f t="shared" si="214"/>
        <v>3_1985</v>
      </c>
    </row>
    <row r="2646" spans="1:16">
      <c r="A2646" s="35">
        <v>31134</v>
      </c>
      <c r="H2646" s="60">
        <v>8199</v>
      </c>
      <c r="I2646" s="60">
        <v>8240</v>
      </c>
      <c r="J2646" s="37"/>
      <c r="K2646" s="37"/>
      <c r="L2646">
        <f t="shared" si="210"/>
        <v>3</v>
      </c>
      <c r="M2646">
        <f t="shared" si="211"/>
        <v>1985</v>
      </c>
      <c r="N2646">
        <f t="shared" si="212"/>
        <v>8219.5</v>
      </c>
      <c r="O2646" t="str">
        <f t="shared" si="213"/>
        <v/>
      </c>
      <c r="P2646" t="str">
        <f t="shared" si="214"/>
        <v>3_1985</v>
      </c>
    </row>
    <row r="2647" spans="1:16">
      <c r="A2647" s="35">
        <v>31135</v>
      </c>
      <c r="H2647" s="60">
        <v>8225</v>
      </c>
      <c r="I2647" s="60">
        <v>8266.1299999999992</v>
      </c>
      <c r="J2647" s="37"/>
      <c r="K2647" s="37"/>
      <c r="L2647">
        <f t="shared" si="210"/>
        <v>3</v>
      </c>
      <c r="M2647">
        <f t="shared" si="211"/>
        <v>1985</v>
      </c>
      <c r="N2647">
        <f t="shared" si="212"/>
        <v>8245.5649999999987</v>
      </c>
      <c r="O2647" t="str">
        <f t="shared" si="213"/>
        <v/>
      </c>
      <c r="P2647" t="str">
        <f t="shared" si="214"/>
        <v>3_1985</v>
      </c>
    </row>
    <row r="2648" spans="1:16">
      <c r="A2648" s="35">
        <v>31136</v>
      </c>
      <c r="H2648" s="60"/>
      <c r="I2648" s="60"/>
      <c r="J2648" s="37"/>
      <c r="K2648" s="37"/>
      <c r="L2648">
        <f t="shared" si="210"/>
        <v>3</v>
      </c>
      <c r="M2648">
        <f t="shared" si="211"/>
        <v>1985</v>
      </c>
      <c r="N2648" t="str">
        <f t="shared" si="212"/>
        <v/>
      </c>
      <c r="O2648" t="str">
        <f t="shared" si="213"/>
        <v/>
      </c>
      <c r="P2648" t="str">
        <f t="shared" si="214"/>
        <v>3_1985</v>
      </c>
    </row>
    <row r="2649" spans="1:16">
      <c r="A2649" s="35">
        <v>31137</v>
      </c>
      <c r="H2649" s="60"/>
      <c r="I2649" s="60"/>
      <c r="J2649" s="37"/>
      <c r="K2649" s="37"/>
      <c r="L2649">
        <f t="shared" si="210"/>
        <v>3</v>
      </c>
      <c r="M2649">
        <f t="shared" si="211"/>
        <v>1985</v>
      </c>
      <c r="N2649" t="str">
        <f t="shared" si="212"/>
        <v/>
      </c>
      <c r="O2649" t="str">
        <f t="shared" si="213"/>
        <v/>
      </c>
      <c r="P2649" t="str">
        <f t="shared" si="214"/>
        <v>3_1985</v>
      </c>
    </row>
    <row r="2650" spans="1:16">
      <c r="A2650" s="35">
        <v>31138</v>
      </c>
      <c r="H2650" s="60">
        <v>8303</v>
      </c>
      <c r="I2650" s="60">
        <v>8344.52</v>
      </c>
      <c r="J2650" s="37"/>
      <c r="K2650" s="37"/>
      <c r="L2650">
        <f t="shared" si="210"/>
        <v>4</v>
      </c>
      <c r="M2650">
        <f t="shared" si="211"/>
        <v>1985</v>
      </c>
      <c r="N2650">
        <f t="shared" si="212"/>
        <v>8323.76</v>
      </c>
      <c r="O2650" t="str">
        <f t="shared" si="213"/>
        <v/>
      </c>
      <c r="P2650" t="str">
        <f t="shared" si="214"/>
        <v>4_1985</v>
      </c>
    </row>
    <row r="2651" spans="1:16">
      <c r="A2651" s="35">
        <v>31139</v>
      </c>
      <c r="H2651" s="60">
        <v>8329</v>
      </c>
      <c r="I2651" s="60">
        <v>8370.65</v>
      </c>
      <c r="J2651" s="37"/>
      <c r="K2651" s="37"/>
      <c r="L2651">
        <f t="shared" si="210"/>
        <v>4</v>
      </c>
      <c r="M2651">
        <f t="shared" si="211"/>
        <v>1985</v>
      </c>
      <c r="N2651">
        <f t="shared" si="212"/>
        <v>8349.8250000000007</v>
      </c>
      <c r="O2651" t="str">
        <f t="shared" si="213"/>
        <v/>
      </c>
      <c r="P2651" t="str">
        <f t="shared" si="214"/>
        <v>4_1985</v>
      </c>
    </row>
    <row r="2652" spans="1:16">
      <c r="A2652" s="35">
        <v>31140</v>
      </c>
      <c r="H2652" s="60">
        <v>8355</v>
      </c>
      <c r="I2652" s="60">
        <v>8396.7800000000007</v>
      </c>
      <c r="J2652" s="37"/>
      <c r="K2652" s="37"/>
      <c r="L2652">
        <f t="shared" si="210"/>
        <v>4</v>
      </c>
      <c r="M2652">
        <f t="shared" si="211"/>
        <v>1985</v>
      </c>
      <c r="N2652">
        <f t="shared" si="212"/>
        <v>8375.89</v>
      </c>
      <c r="O2652" t="str">
        <f t="shared" si="213"/>
        <v/>
      </c>
      <c r="P2652" t="str">
        <f t="shared" si="214"/>
        <v>4_1985</v>
      </c>
    </row>
    <row r="2653" spans="1:16">
      <c r="A2653" s="35">
        <v>31141</v>
      </c>
      <c r="H2653" s="60">
        <v>8381</v>
      </c>
      <c r="I2653" s="60">
        <v>8422.91</v>
      </c>
      <c r="J2653" s="37"/>
      <c r="K2653" s="37"/>
      <c r="L2653">
        <f t="shared" si="210"/>
        <v>4</v>
      </c>
      <c r="M2653">
        <f t="shared" si="211"/>
        <v>1985</v>
      </c>
      <c r="N2653">
        <f t="shared" si="212"/>
        <v>8401.9549999999999</v>
      </c>
      <c r="O2653" t="str">
        <f t="shared" si="213"/>
        <v/>
      </c>
      <c r="P2653" t="str">
        <f t="shared" si="214"/>
        <v>4_1985</v>
      </c>
    </row>
    <row r="2654" spans="1:16">
      <c r="A2654" s="35">
        <v>31142</v>
      </c>
      <c r="H2654" s="60"/>
      <c r="I2654" s="60"/>
      <c r="J2654" s="37"/>
      <c r="K2654" s="37"/>
      <c r="L2654">
        <f t="shared" si="210"/>
        <v>4</v>
      </c>
      <c r="M2654">
        <f t="shared" si="211"/>
        <v>1985</v>
      </c>
      <c r="N2654" t="str">
        <f t="shared" si="212"/>
        <v/>
      </c>
      <c r="O2654" t="str">
        <f t="shared" si="213"/>
        <v/>
      </c>
      <c r="P2654" t="str">
        <f t="shared" si="214"/>
        <v>4_1985</v>
      </c>
    </row>
    <row r="2655" spans="1:16">
      <c r="A2655" s="35">
        <v>31143</v>
      </c>
      <c r="H2655" s="60"/>
      <c r="I2655" s="60"/>
      <c r="J2655" s="37"/>
      <c r="K2655" s="37"/>
      <c r="L2655">
        <f t="shared" si="210"/>
        <v>4</v>
      </c>
      <c r="M2655">
        <f t="shared" si="211"/>
        <v>1985</v>
      </c>
      <c r="N2655" t="str">
        <f t="shared" si="212"/>
        <v/>
      </c>
      <c r="O2655" t="str">
        <f t="shared" si="213"/>
        <v/>
      </c>
      <c r="P2655" t="str">
        <f t="shared" si="214"/>
        <v>4_1985</v>
      </c>
    </row>
    <row r="2656" spans="1:16">
      <c r="A2656" s="35">
        <v>31144</v>
      </c>
      <c r="H2656" s="60"/>
      <c r="I2656" s="60"/>
      <c r="J2656" s="37"/>
      <c r="K2656" s="37"/>
      <c r="L2656">
        <f t="shared" si="210"/>
        <v>4</v>
      </c>
      <c r="M2656">
        <f t="shared" si="211"/>
        <v>1985</v>
      </c>
      <c r="N2656" t="str">
        <f t="shared" si="212"/>
        <v/>
      </c>
      <c r="O2656" t="str">
        <f t="shared" si="213"/>
        <v/>
      </c>
      <c r="P2656" t="str">
        <f t="shared" si="214"/>
        <v>4_1985</v>
      </c>
    </row>
    <row r="2657" spans="1:16">
      <c r="A2657" s="35">
        <v>31145</v>
      </c>
      <c r="H2657" s="44">
        <v>8485</v>
      </c>
      <c r="I2657" s="44">
        <v>8527.43</v>
      </c>
      <c r="J2657" s="37"/>
      <c r="K2657" s="37"/>
      <c r="L2657">
        <f t="shared" si="210"/>
        <v>4</v>
      </c>
      <c r="M2657">
        <f t="shared" si="211"/>
        <v>1985</v>
      </c>
      <c r="N2657">
        <f t="shared" si="212"/>
        <v>8506.2150000000001</v>
      </c>
      <c r="O2657" t="str">
        <f t="shared" si="213"/>
        <v/>
      </c>
      <c r="P2657" t="str">
        <f t="shared" si="214"/>
        <v>4_1985</v>
      </c>
    </row>
    <row r="2658" spans="1:16">
      <c r="A2658" s="35">
        <v>31146</v>
      </c>
      <c r="H2658" s="60">
        <v>8511</v>
      </c>
      <c r="I2658" s="60">
        <v>8553.56</v>
      </c>
      <c r="J2658" s="37"/>
      <c r="K2658" s="37"/>
      <c r="L2658">
        <f t="shared" si="210"/>
        <v>4</v>
      </c>
      <c r="M2658">
        <f t="shared" si="211"/>
        <v>1985</v>
      </c>
      <c r="N2658">
        <f t="shared" si="212"/>
        <v>8532.2799999999988</v>
      </c>
      <c r="O2658" t="str">
        <f t="shared" si="213"/>
        <v/>
      </c>
      <c r="P2658" t="str">
        <f t="shared" si="214"/>
        <v>4_1985</v>
      </c>
    </row>
    <row r="2659" spans="1:16">
      <c r="A2659" s="35">
        <v>31147</v>
      </c>
      <c r="H2659" s="60">
        <v>8537</v>
      </c>
      <c r="I2659" s="60">
        <v>8579.69</v>
      </c>
      <c r="J2659" s="37"/>
      <c r="K2659" s="37"/>
      <c r="L2659">
        <f t="shared" si="210"/>
        <v>4</v>
      </c>
      <c r="M2659">
        <f t="shared" si="211"/>
        <v>1985</v>
      </c>
      <c r="N2659">
        <f t="shared" si="212"/>
        <v>8558.3450000000012</v>
      </c>
      <c r="O2659" t="str">
        <f t="shared" si="213"/>
        <v/>
      </c>
      <c r="P2659" t="str">
        <f t="shared" si="214"/>
        <v>4_1985</v>
      </c>
    </row>
    <row r="2660" spans="1:16">
      <c r="A2660" s="35">
        <v>31148</v>
      </c>
      <c r="H2660" s="60">
        <v>8563</v>
      </c>
      <c r="I2660" s="60">
        <v>8605.82</v>
      </c>
      <c r="J2660" s="37"/>
      <c r="K2660" s="37"/>
      <c r="L2660">
        <f t="shared" si="210"/>
        <v>4</v>
      </c>
      <c r="M2660">
        <f t="shared" si="211"/>
        <v>1985</v>
      </c>
      <c r="N2660">
        <f t="shared" si="212"/>
        <v>8584.41</v>
      </c>
      <c r="O2660" t="str">
        <f t="shared" si="213"/>
        <v/>
      </c>
      <c r="P2660" t="str">
        <f t="shared" si="214"/>
        <v>4_1985</v>
      </c>
    </row>
    <row r="2661" spans="1:16">
      <c r="A2661" s="35">
        <v>31149</v>
      </c>
      <c r="H2661" s="60">
        <v>8589</v>
      </c>
      <c r="I2661" s="60">
        <v>8631.9500000000007</v>
      </c>
      <c r="J2661" s="37"/>
      <c r="K2661" s="37"/>
      <c r="L2661">
        <f t="shared" si="210"/>
        <v>4</v>
      </c>
      <c r="M2661">
        <f t="shared" si="211"/>
        <v>1985</v>
      </c>
      <c r="N2661">
        <f t="shared" si="212"/>
        <v>8610.4750000000004</v>
      </c>
      <c r="O2661" t="str">
        <f t="shared" si="213"/>
        <v/>
      </c>
      <c r="P2661" t="str">
        <f t="shared" si="214"/>
        <v>4_1985</v>
      </c>
    </row>
    <row r="2662" spans="1:16">
      <c r="A2662" s="35">
        <v>31150</v>
      </c>
      <c r="H2662" s="60"/>
      <c r="I2662" s="60"/>
      <c r="J2662" s="37"/>
      <c r="K2662" s="37"/>
      <c r="L2662">
        <f t="shared" si="210"/>
        <v>4</v>
      </c>
      <c r="M2662">
        <f t="shared" si="211"/>
        <v>1985</v>
      </c>
      <c r="N2662" t="str">
        <f t="shared" si="212"/>
        <v/>
      </c>
      <c r="O2662" t="str">
        <f t="shared" si="213"/>
        <v/>
      </c>
      <c r="P2662" t="str">
        <f t="shared" si="214"/>
        <v>4_1985</v>
      </c>
    </row>
    <row r="2663" spans="1:16">
      <c r="A2663" s="35">
        <v>31151</v>
      </c>
      <c r="H2663" s="60"/>
      <c r="I2663" s="60"/>
      <c r="J2663" s="37"/>
      <c r="K2663" s="37"/>
      <c r="L2663">
        <f t="shared" si="210"/>
        <v>4</v>
      </c>
      <c r="M2663">
        <f t="shared" si="211"/>
        <v>1985</v>
      </c>
      <c r="N2663" t="str">
        <f t="shared" si="212"/>
        <v/>
      </c>
      <c r="O2663" t="str">
        <f t="shared" si="213"/>
        <v/>
      </c>
      <c r="P2663" t="str">
        <f t="shared" si="214"/>
        <v>4_1985</v>
      </c>
    </row>
    <row r="2664" spans="1:16">
      <c r="A2664" s="35">
        <v>31152</v>
      </c>
      <c r="H2664" s="60">
        <v>8667</v>
      </c>
      <c r="I2664" s="60">
        <v>8710.34</v>
      </c>
      <c r="J2664" s="37"/>
      <c r="K2664" s="37"/>
      <c r="L2664">
        <f t="shared" si="210"/>
        <v>4</v>
      </c>
      <c r="M2664">
        <f t="shared" si="211"/>
        <v>1985</v>
      </c>
      <c r="N2664">
        <f t="shared" si="212"/>
        <v>8688.67</v>
      </c>
      <c r="O2664" t="str">
        <f t="shared" si="213"/>
        <v/>
      </c>
      <c r="P2664" t="str">
        <f t="shared" si="214"/>
        <v>4_1985</v>
      </c>
    </row>
    <row r="2665" spans="1:16">
      <c r="A2665" s="35">
        <v>31153</v>
      </c>
      <c r="H2665" s="60">
        <v>8693</v>
      </c>
      <c r="I2665" s="60">
        <v>8736.4699999999993</v>
      </c>
      <c r="J2665" s="37"/>
      <c r="K2665" s="37"/>
      <c r="L2665">
        <f t="shared" si="210"/>
        <v>4</v>
      </c>
      <c r="M2665">
        <f t="shared" si="211"/>
        <v>1985</v>
      </c>
      <c r="N2665">
        <f t="shared" si="212"/>
        <v>8714.7350000000006</v>
      </c>
      <c r="O2665" t="str">
        <f t="shared" si="213"/>
        <v/>
      </c>
      <c r="P2665" t="str">
        <f t="shared" si="214"/>
        <v>4_1985</v>
      </c>
    </row>
    <row r="2666" spans="1:16">
      <c r="A2666" s="35">
        <v>31154</v>
      </c>
      <c r="H2666" s="60">
        <v>8719</v>
      </c>
      <c r="I2666" s="60">
        <v>8762.6</v>
      </c>
      <c r="J2666" s="37"/>
      <c r="K2666" s="37"/>
      <c r="L2666">
        <f t="shared" si="210"/>
        <v>4</v>
      </c>
      <c r="M2666">
        <f t="shared" si="211"/>
        <v>1985</v>
      </c>
      <c r="N2666">
        <f t="shared" si="212"/>
        <v>8740.7999999999993</v>
      </c>
      <c r="O2666" t="str">
        <f t="shared" si="213"/>
        <v/>
      </c>
      <c r="P2666" t="str">
        <f t="shared" si="214"/>
        <v>4_1985</v>
      </c>
    </row>
    <row r="2667" spans="1:16">
      <c r="A2667" s="35">
        <v>31155</v>
      </c>
      <c r="H2667" s="60">
        <v>8745</v>
      </c>
      <c r="I2667" s="60">
        <v>8788.73</v>
      </c>
      <c r="J2667" s="37"/>
      <c r="K2667" s="37"/>
      <c r="L2667">
        <f t="shared" si="210"/>
        <v>4</v>
      </c>
      <c r="M2667">
        <f t="shared" si="211"/>
        <v>1985</v>
      </c>
      <c r="N2667">
        <f t="shared" si="212"/>
        <v>8766.8649999999998</v>
      </c>
      <c r="O2667" t="str">
        <f t="shared" si="213"/>
        <v/>
      </c>
      <c r="P2667" t="str">
        <f t="shared" si="214"/>
        <v>4_1985</v>
      </c>
    </row>
    <row r="2668" spans="1:16">
      <c r="A2668" s="35">
        <v>31156</v>
      </c>
      <c r="H2668" s="60">
        <v>8771</v>
      </c>
      <c r="I2668" s="60">
        <v>8814.86</v>
      </c>
      <c r="J2668" s="37"/>
      <c r="K2668" s="37"/>
      <c r="L2668">
        <f t="shared" si="210"/>
        <v>4</v>
      </c>
      <c r="M2668">
        <f t="shared" si="211"/>
        <v>1985</v>
      </c>
      <c r="N2668">
        <f t="shared" si="212"/>
        <v>8792.93</v>
      </c>
      <c r="O2668" t="str">
        <f t="shared" si="213"/>
        <v/>
      </c>
      <c r="P2668" t="str">
        <f t="shared" si="214"/>
        <v>4_1985</v>
      </c>
    </row>
    <row r="2669" spans="1:16">
      <c r="A2669" s="35">
        <v>31157</v>
      </c>
      <c r="H2669" s="60"/>
      <c r="I2669" s="60"/>
      <c r="J2669" s="37"/>
      <c r="K2669" s="37"/>
      <c r="L2669">
        <f t="shared" si="210"/>
        <v>4</v>
      </c>
      <c r="M2669">
        <f t="shared" si="211"/>
        <v>1985</v>
      </c>
      <c r="N2669" t="str">
        <f t="shared" si="212"/>
        <v/>
      </c>
      <c r="O2669" t="str">
        <f t="shared" si="213"/>
        <v/>
      </c>
      <c r="P2669" t="str">
        <f t="shared" si="214"/>
        <v>4_1985</v>
      </c>
    </row>
    <row r="2670" spans="1:16">
      <c r="A2670" s="35">
        <v>31158</v>
      </c>
      <c r="H2670" s="60"/>
      <c r="I2670" s="60"/>
      <c r="J2670" s="37"/>
      <c r="K2670" s="37"/>
      <c r="L2670">
        <f t="shared" si="210"/>
        <v>4</v>
      </c>
      <c r="M2670">
        <f t="shared" si="211"/>
        <v>1985</v>
      </c>
      <c r="N2670" t="str">
        <f t="shared" si="212"/>
        <v/>
      </c>
      <c r="O2670" t="str">
        <f t="shared" si="213"/>
        <v/>
      </c>
      <c r="P2670" t="str">
        <f t="shared" si="214"/>
        <v>4_1985</v>
      </c>
    </row>
    <row r="2671" spans="1:16">
      <c r="A2671" s="35">
        <v>31159</v>
      </c>
      <c r="H2671" s="60">
        <v>8849</v>
      </c>
      <c r="I2671" s="60">
        <v>8893.25</v>
      </c>
      <c r="J2671" s="37"/>
      <c r="K2671" s="37"/>
      <c r="L2671">
        <f t="shared" si="210"/>
        <v>4</v>
      </c>
      <c r="M2671">
        <f t="shared" si="211"/>
        <v>1985</v>
      </c>
      <c r="N2671">
        <f t="shared" si="212"/>
        <v>8871.125</v>
      </c>
      <c r="O2671" t="str">
        <f t="shared" si="213"/>
        <v/>
      </c>
      <c r="P2671" t="str">
        <f t="shared" si="214"/>
        <v>4_1985</v>
      </c>
    </row>
    <row r="2672" spans="1:16">
      <c r="A2672" s="35">
        <v>31160</v>
      </c>
      <c r="H2672" s="60">
        <v>8875</v>
      </c>
      <c r="I2672" s="60">
        <v>8919.3799999999992</v>
      </c>
      <c r="J2672" s="37"/>
      <c r="K2672" s="37"/>
      <c r="L2672">
        <f t="shared" si="210"/>
        <v>4</v>
      </c>
      <c r="M2672">
        <f t="shared" si="211"/>
        <v>1985</v>
      </c>
      <c r="N2672">
        <f t="shared" si="212"/>
        <v>8897.1899999999987</v>
      </c>
      <c r="O2672" t="str">
        <f t="shared" si="213"/>
        <v/>
      </c>
      <c r="P2672" t="str">
        <f t="shared" si="214"/>
        <v>4_1985</v>
      </c>
    </row>
    <row r="2673" spans="1:16">
      <c r="A2673" s="35">
        <v>31161</v>
      </c>
      <c r="H2673" s="60">
        <v>8901</v>
      </c>
      <c r="I2673" s="60">
        <v>8945.51</v>
      </c>
      <c r="J2673" s="37"/>
      <c r="K2673" s="37"/>
      <c r="L2673">
        <f t="shared" si="210"/>
        <v>4</v>
      </c>
      <c r="M2673">
        <f t="shared" si="211"/>
        <v>1985</v>
      </c>
      <c r="N2673">
        <f t="shared" si="212"/>
        <v>8923.255000000001</v>
      </c>
      <c r="O2673" t="str">
        <f t="shared" si="213"/>
        <v/>
      </c>
      <c r="P2673" t="str">
        <f t="shared" si="214"/>
        <v>4_1985</v>
      </c>
    </row>
    <row r="2674" spans="1:16">
      <c r="A2674" s="35">
        <v>31162</v>
      </c>
      <c r="H2674" s="60">
        <v>8927</v>
      </c>
      <c r="I2674" s="60">
        <v>8971.64</v>
      </c>
      <c r="J2674" s="37"/>
      <c r="K2674" s="37"/>
      <c r="L2674">
        <f t="shared" si="210"/>
        <v>4</v>
      </c>
      <c r="M2674">
        <f t="shared" si="211"/>
        <v>1985</v>
      </c>
      <c r="N2674">
        <f t="shared" si="212"/>
        <v>8949.32</v>
      </c>
      <c r="O2674" t="str">
        <f t="shared" si="213"/>
        <v/>
      </c>
      <c r="P2674" t="str">
        <f t="shared" si="214"/>
        <v>4_1985</v>
      </c>
    </row>
    <row r="2675" spans="1:16">
      <c r="A2675" s="35">
        <v>31163</v>
      </c>
      <c r="H2675" s="60">
        <v>8953</v>
      </c>
      <c r="I2675" s="60">
        <v>8997.77</v>
      </c>
      <c r="J2675" s="37"/>
      <c r="K2675" s="37"/>
      <c r="L2675">
        <f t="shared" si="210"/>
        <v>4</v>
      </c>
      <c r="M2675">
        <f t="shared" si="211"/>
        <v>1985</v>
      </c>
      <c r="N2675">
        <f t="shared" si="212"/>
        <v>8975.3850000000002</v>
      </c>
      <c r="O2675" t="str">
        <f t="shared" si="213"/>
        <v/>
      </c>
      <c r="P2675" t="str">
        <f t="shared" si="214"/>
        <v>4_1985</v>
      </c>
    </row>
    <row r="2676" spans="1:16">
      <c r="A2676" s="35">
        <v>31164</v>
      </c>
      <c r="H2676" s="60"/>
      <c r="I2676" s="60"/>
      <c r="J2676" s="37"/>
      <c r="K2676" s="37"/>
      <c r="L2676">
        <f t="shared" si="210"/>
        <v>4</v>
      </c>
      <c r="M2676">
        <f t="shared" si="211"/>
        <v>1985</v>
      </c>
      <c r="N2676" t="str">
        <f t="shared" si="212"/>
        <v/>
      </c>
      <c r="O2676" t="str">
        <f t="shared" si="213"/>
        <v/>
      </c>
      <c r="P2676" t="str">
        <f t="shared" si="214"/>
        <v>4_1985</v>
      </c>
    </row>
    <row r="2677" spans="1:16">
      <c r="A2677" s="35">
        <v>31165</v>
      </c>
      <c r="H2677" s="60"/>
      <c r="I2677" s="60"/>
      <c r="J2677" s="37"/>
      <c r="K2677" s="37"/>
      <c r="L2677">
        <f t="shared" si="210"/>
        <v>4</v>
      </c>
      <c r="M2677">
        <f t="shared" si="211"/>
        <v>1985</v>
      </c>
      <c r="N2677" t="str">
        <f t="shared" si="212"/>
        <v/>
      </c>
      <c r="O2677" t="str">
        <f t="shared" si="213"/>
        <v/>
      </c>
      <c r="P2677" t="str">
        <f t="shared" si="214"/>
        <v>4_1985</v>
      </c>
    </row>
    <row r="2678" spans="1:16">
      <c r="A2678" s="35">
        <v>31166</v>
      </c>
      <c r="H2678" s="60">
        <v>9034</v>
      </c>
      <c r="I2678" s="60">
        <v>9079.17</v>
      </c>
      <c r="J2678" s="37"/>
      <c r="K2678" s="37"/>
      <c r="L2678">
        <f t="shared" si="210"/>
        <v>4</v>
      </c>
      <c r="M2678">
        <f t="shared" si="211"/>
        <v>1985</v>
      </c>
      <c r="N2678">
        <f t="shared" si="212"/>
        <v>9056.5849999999991</v>
      </c>
      <c r="O2678" t="str">
        <f t="shared" si="213"/>
        <v/>
      </c>
      <c r="P2678" t="str">
        <f t="shared" si="214"/>
        <v>4_1985</v>
      </c>
    </row>
    <row r="2679" spans="1:16">
      <c r="A2679" s="35">
        <v>31167</v>
      </c>
      <c r="H2679" s="60">
        <v>9062</v>
      </c>
      <c r="I2679" s="60">
        <v>9107.31</v>
      </c>
      <c r="J2679" s="37"/>
      <c r="K2679" s="37"/>
      <c r="L2679">
        <f t="shared" si="210"/>
        <v>4</v>
      </c>
      <c r="M2679">
        <f t="shared" si="211"/>
        <v>1985</v>
      </c>
      <c r="N2679">
        <f t="shared" si="212"/>
        <v>9084.6549999999988</v>
      </c>
      <c r="O2679" t="str">
        <f t="shared" si="213"/>
        <v/>
      </c>
      <c r="P2679" t="str">
        <f t="shared" si="214"/>
        <v>4_1985</v>
      </c>
    </row>
    <row r="2680" spans="1:16">
      <c r="A2680" s="35">
        <v>31168</v>
      </c>
      <c r="H2680" s="60"/>
      <c r="I2680" s="60"/>
      <c r="J2680" s="37"/>
      <c r="K2680" s="37"/>
      <c r="L2680">
        <f t="shared" si="210"/>
        <v>5</v>
      </c>
      <c r="M2680">
        <f t="shared" si="211"/>
        <v>1985</v>
      </c>
      <c r="N2680" t="str">
        <f t="shared" si="212"/>
        <v/>
      </c>
      <c r="O2680" t="str">
        <f t="shared" si="213"/>
        <v/>
      </c>
      <c r="P2680" t="str">
        <f t="shared" si="214"/>
        <v>5_1985</v>
      </c>
    </row>
    <row r="2681" spans="1:16">
      <c r="A2681" s="35">
        <v>31169</v>
      </c>
      <c r="H2681" s="44">
        <v>9122</v>
      </c>
      <c r="I2681" s="44">
        <v>9167.61</v>
      </c>
      <c r="J2681" s="37"/>
      <c r="K2681" s="37"/>
      <c r="L2681">
        <f t="shared" si="210"/>
        <v>5</v>
      </c>
      <c r="M2681">
        <f t="shared" si="211"/>
        <v>1985</v>
      </c>
      <c r="N2681">
        <f t="shared" si="212"/>
        <v>9144.8050000000003</v>
      </c>
      <c r="O2681" t="str">
        <f t="shared" si="213"/>
        <v/>
      </c>
      <c r="P2681" t="str">
        <f t="shared" si="214"/>
        <v>5_1985</v>
      </c>
    </row>
    <row r="2682" spans="1:16">
      <c r="A2682" s="35">
        <v>31170</v>
      </c>
      <c r="H2682" s="60">
        <v>9153</v>
      </c>
      <c r="I2682" s="60">
        <v>9198.77</v>
      </c>
      <c r="J2682" s="37"/>
      <c r="K2682" s="37"/>
      <c r="L2682">
        <f t="shared" si="210"/>
        <v>5</v>
      </c>
      <c r="M2682">
        <f t="shared" si="211"/>
        <v>1985</v>
      </c>
      <c r="N2682">
        <f t="shared" si="212"/>
        <v>9175.8850000000002</v>
      </c>
      <c r="O2682" t="str">
        <f t="shared" si="213"/>
        <v/>
      </c>
      <c r="P2682" t="str">
        <f t="shared" si="214"/>
        <v>5_1985</v>
      </c>
    </row>
    <row r="2683" spans="1:16">
      <c r="A2683" s="35">
        <v>31171</v>
      </c>
      <c r="H2683" s="60"/>
      <c r="I2683" s="60"/>
      <c r="J2683" s="37"/>
      <c r="K2683" s="37"/>
      <c r="L2683">
        <f t="shared" si="210"/>
        <v>5</v>
      </c>
      <c r="M2683">
        <f t="shared" si="211"/>
        <v>1985</v>
      </c>
      <c r="N2683" t="str">
        <f t="shared" si="212"/>
        <v/>
      </c>
      <c r="O2683" t="str">
        <f t="shared" si="213"/>
        <v/>
      </c>
      <c r="P2683" t="str">
        <f t="shared" si="214"/>
        <v>5_1985</v>
      </c>
    </row>
    <row r="2684" spans="1:16">
      <c r="A2684" s="35">
        <v>31172</v>
      </c>
      <c r="H2684" s="60"/>
      <c r="I2684" s="60"/>
      <c r="J2684" s="37"/>
      <c r="K2684" s="37"/>
      <c r="L2684">
        <f t="shared" si="210"/>
        <v>5</v>
      </c>
      <c r="M2684">
        <f t="shared" si="211"/>
        <v>1985</v>
      </c>
      <c r="N2684" t="str">
        <f t="shared" si="212"/>
        <v/>
      </c>
      <c r="O2684" t="str">
        <f t="shared" si="213"/>
        <v/>
      </c>
      <c r="P2684" t="str">
        <f t="shared" si="214"/>
        <v>5_1985</v>
      </c>
    </row>
    <row r="2685" spans="1:16">
      <c r="A2685" s="35">
        <v>31173</v>
      </c>
      <c r="H2685" s="60">
        <v>9252</v>
      </c>
      <c r="I2685" s="60">
        <v>9298.26</v>
      </c>
      <c r="J2685" s="37"/>
      <c r="K2685" s="37"/>
      <c r="L2685">
        <f t="shared" si="210"/>
        <v>5</v>
      </c>
      <c r="M2685">
        <f t="shared" si="211"/>
        <v>1985</v>
      </c>
      <c r="N2685">
        <f t="shared" si="212"/>
        <v>9275.130000000001</v>
      </c>
      <c r="O2685" t="str">
        <f t="shared" si="213"/>
        <v/>
      </c>
      <c r="P2685" t="str">
        <f t="shared" si="214"/>
        <v>5_1985</v>
      </c>
    </row>
    <row r="2686" spans="1:16">
      <c r="A2686" s="35">
        <v>31174</v>
      </c>
      <c r="H2686" s="60">
        <v>9285</v>
      </c>
      <c r="I2686" s="60">
        <v>9331.43</v>
      </c>
      <c r="J2686" s="37"/>
      <c r="K2686" s="37"/>
      <c r="L2686">
        <f t="shared" si="210"/>
        <v>5</v>
      </c>
      <c r="M2686">
        <f t="shared" si="211"/>
        <v>1985</v>
      </c>
      <c r="N2686">
        <f t="shared" si="212"/>
        <v>9308.2150000000001</v>
      </c>
      <c r="O2686" t="str">
        <f t="shared" si="213"/>
        <v/>
      </c>
      <c r="P2686" t="str">
        <f t="shared" si="214"/>
        <v>5_1985</v>
      </c>
    </row>
    <row r="2687" spans="1:16">
      <c r="A2687" s="35">
        <v>31175</v>
      </c>
      <c r="H2687" s="60">
        <v>9318</v>
      </c>
      <c r="I2687" s="60">
        <v>9364.59</v>
      </c>
      <c r="J2687" s="37"/>
      <c r="K2687" s="37"/>
      <c r="L2687">
        <f t="shared" si="210"/>
        <v>5</v>
      </c>
      <c r="M2687">
        <f t="shared" si="211"/>
        <v>1985</v>
      </c>
      <c r="N2687">
        <f t="shared" si="212"/>
        <v>9341.2950000000001</v>
      </c>
      <c r="O2687" t="str">
        <f t="shared" si="213"/>
        <v/>
      </c>
      <c r="P2687" t="str">
        <f t="shared" si="214"/>
        <v>5_1985</v>
      </c>
    </row>
    <row r="2688" spans="1:16">
      <c r="A2688" s="35">
        <v>31176</v>
      </c>
      <c r="H2688" s="60">
        <v>9351</v>
      </c>
      <c r="I2688" s="60">
        <v>9397.76</v>
      </c>
      <c r="J2688" s="37"/>
      <c r="K2688" s="37"/>
      <c r="L2688">
        <f t="shared" si="210"/>
        <v>5</v>
      </c>
      <c r="M2688">
        <f t="shared" si="211"/>
        <v>1985</v>
      </c>
      <c r="N2688">
        <f t="shared" si="212"/>
        <v>9374.380000000001</v>
      </c>
      <c r="O2688" t="str">
        <f t="shared" si="213"/>
        <v/>
      </c>
      <c r="P2688" t="str">
        <f t="shared" si="214"/>
        <v>5_1985</v>
      </c>
    </row>
    <row r="2689" spans="1:16">
      <c r="A2689" s="35">
        <v>31177</v>
      </c>
      <c r="H2689" s="60">
        <v>9384</v>
      </c>
      <c r="I2689" s="60">
        <v>9430.92</v>
      </c>
      <c r="J2689" s="37"/>
      <c r="K2689" s="37"/>
      <c r="L2689">
        <f t="shared" si="210"/>
        <v>5</v>
      </c>
      <c r="M2689">
        <f t="shared" si="211"/>
        <v>1985</v>
      </c>
      <c r="N2689">
        <f t="shared" si="212"/>
        <v>9407.4599999999991</v>
      </c>
      <c r="O2689" t="str">
        <f t="shared" si="213"/>
        <v/>
      </c>
      <c r="P2689" t="str">
        <f t="shared" si="214"/>
        <v>5_1985</v>
      </c>
    </row>
    <row r="2690" spans="1:16">
      <c r="A2690" s="35">
        <v>31178</v>
      </c>
      <c r="H2690" s="60"/>
      <c r="I2690" s="60"/>
      <c r="J2690" s="37"/>
      <c r="K2690" s="37"/>
      <c r="L2690">
        <f t="shared" si="210"/>
        <v>5</v>
      </c>
      <c r="M2690">
        <f t="shared" si="211"/>
        <v>1985</v>
      </c>
      <c r="N2690" t="str">
        <f t="shared" si="212"/>
        <v/>
      </c>
      <c r="O2690" t="str">
        <f t="shared" si="213"/>
        <v/>
      </c>
      <c r="P2690" t="str">
        <f t="shared" si="214"/>
        <v>5_1985</v>
      </c>
    </row>
    <row r="2691" spans="1:16">
      <c r="A2691" s="35">
        <v>31179</v>
      </c>
      <c r="H2691" s="60"/>
      <c r="I2691" s="60"/>
      <c r="J2691" s="37"/>
      <c r="K2691" s="37"/>
      <c r="L2691">
        <f t="shared" si="210"/>
        <v>5</v>
      </c>
      <c r="M2691">
        <f t="shared" si="211"/>
        <v>1985</v>
      </c>
      <c r="N2691" t="str">
        <f t="shared" si="212"/>
        <v/>
      </c>
      <c r="O2691" t="str">
        <f t="shared" si="213"/>
        <v/>
      </c>
      <c r="P2691" t="str">
        <f t="shared" si="214"/>
        <v>5_1985</v>
      </c>
    </row>
    <row r="2692" spans="1:16">
      <c r="A2692" s="35">
        <v>31180</v>
      </c>
      <c r="H2692" s="60">
        <v>9483</v>
      </c>
      <c r="I2692" s="60">
        <v>9530.42</v>
      </c>
      <c r="J2692" s="37"/>
      <c r="K2692" s="37"/>
      <c r="L2692">
        <f t="shared" ref="L2692:L2755" si="215">+MONTH(A2692)</f>
        <v>5</v>
      </c>
      <c r="M2692">
        <f t="shared" ref="M2692:M2755" si="216">+YEAR(A2692)</f>
        <v>1985</v>
      </c>
      <c r="N2692">
        <f t="shared" ref="N2692:N2755" si="217">+IF(H2692="","",AVERAGE(H2692:I2692))</f>
        <v>9506.7099999999991</v>
      </c>
      <c r="O2692" t="str">
        <f t="shared" ref="O2692:O2755" si="218">+IF(J2692="","",AVERAGE(J2692:K2692))</f>
        <v/>
      </c>
      <c r="P2692" t="str">
        <f t="shared" ref="P2692:P2755" si="219">+L2692&amp;"_"&amp;M2692</f>
        <v>5_1985</v>
      </c>
    </row>
    <row r="2693" spans="1:16">
      <c r="A2693" s="35">
        <v>31181</v>
      </c>
      <c r="H2693" s="60">
        <v>9516</v>
      </c>
      <c r="I2693" s="60">
        <v>9563.58</v>
      </c>
      <c r="J2693" s="37"/>
      <c r="K2693" s="37"/>
      <c r="L2693">
        <f t="shared" si="215"/>
        <v>5</v>
      </c>
      <c r="M2693">
        <f t="shared" si="216"/>
        <v>1985</v>
      </c>
      <c r="N2693">
        <f t="shared" si="217"/>
        <v>9539.7900000000009</v>
      </c>
      <c r="O2693" t="str">
        <f t="shared" si="218"/>
        <v/>
      </c>
      <c r="P2693" t="str">
        <f t="shared" si="219"/>
        <v>5_1985</v>
      </c>
    </row>
    <row r="2694" spans="1:16">
      <c r="A2694" s="35">
        <v>31182</v>
      </c>
      <c r="H2694" s="60">
        <v>9549</v>
      </c>
      <c r="I2694" s="60">
        <v>9596.75</v>
      </c>
      <c r="J2694" s="37"/>
      <c r="K2694" s="37"/>
      <c r="L2694">
        <f t="shared" si="215"/>
        <v>5</v>
      </c>
      <c r="M2694">
        <f t="shared" si="216"/>
        <v>1985</v>
      </c>
      <c r="N2694">
        <f t="shared" si="217"/>
        <v>9572.875</v>
      </c>
      <c r="O2694" t="str">
        <f t="shared" si="218"/>
        <v/>
      </c>
      <c r="P2694" t="str">
        <f t="shared" si="219"/>
        <v>5_1985</v>
      </c>
    </row>
    <row r="2695" spans="1:16">
      <c r="A2695" s="35">
        <v>31183</v>
      </c>
      <c r="H2695" s="60">
        <v>9582</v>
      </c>
      <c r="I2695" s="60">
        <v>9629.91</v>
      </c>
      <c r="J2695" s="37"/>
      <c r="K2695" s="37"/>
      <c r="L2695">
        <f t="shared" si="215"/>
        <v>5</v>
      </c>
      <c r="M2695">
        <f t="shared" si="216"/>
        <v>1985</v>
      </c>
      <c r="N2695">
        <f t="shared" si="217"/>
        <v>9605.9549999999999</v>
      </c>
      <c r="O2695" t="str">
        <f t="shared" si="218"/>
        <v/>
      </c>
      <c r="P2695" t="str">
        <f t="shared" si="219"/>
        <v>5_1985</v>
      </c>
    </row>
    <row r="2696" spans="1:16">
      <c r="A2696" s="35">
        <v>31184</v>
      </c>
      <c r="H2696" s="60">
        <v>9615</v>
      </c>
      <c r="I2696" s="60">
        <v>9663.08</v>
      </c>
      <c r="J2696" s="37"/>
      <c r="K2696" s="37"/>
      <c r="L2696">
        <f t="shared" si="215"/>
        <v>5</v>
      </c>
      <c r="M2696">
        <f t="shared" si="216"/>
        <v>1985</v>
      </c>
      <c r="N2696">
        <f t="shared" si="217"/>
        <v>9639.0400000000009</v>
      </c>
      <c r="O2696" t="str">
        <f t="shared" si="218"/>
        <v/>
      </c>
      <c r="P2696" t="str">
        <f t="shared" si="219"/>
        <v>5_1985</v>
      </c>
    </row>
    <row r="2697" spans="1:16">
      <c r="A2697" s="35">
        <v>31185</v>
      </c>
      <c r="H2697" s="60"/>
      <c r="I2697" s="60"/>
      <c r="J2697" s="37"/>
      <c r="K2697" s="37"/>
      <c r="L2697">
        <f t="shared" si="215"/>
        <v>5</v>
      </c>
      <c r="M2697">
        <f t="shared" si="216"/>
        <v>1985</v>
      </c>
      <c r="N2697" t="str">
        <f t="shared" si="217"/>
        <v/>
      </c>
      <c r="O2697" t="str">
        <f t="shared" si="218"/>
        <v/>
      </c>
      <c r="P2697" t="str">
        <f t="shared" si="219"/>
        <v>5_1985</v>
      </c>
    </row>
    <row r="2698" spans="1:16">
      <c r="A2698" s="35">
        <v>31186</v>
      </c>
      <c r="H2698" s="60"/>
      <c r="I2698" s="60"/>
      <c r="J2698" s="37"/>
      <c r="K2698" s="37"/>
      <c r="L2698">
        <f t="shared" si="215"/>
        <v>5</v>
      </c>
      <c r="M2698">
        <f t="shared" si="216"/>
        <v>1985</v>
      </c>
      <c r="N2698" t="str">
        <f t="shared" si="217"/>
        <v/>
      </c>
      <c r="O2698" t="str">
        <f t="shared" si="218"/>
        <v/>
      </c>
      <c r="P2698" t="str">
        <f t="shared" si="219"/>
        <v>5_1985</v>
      </c>
    </row>
    <row r="2699" spans="1:16">
      <c r="A2699" s="35">
        <v>31187</v>
      </c>
      <c r="H2699" s="60">
        <v>9714</v>
      </c>
      <c r="I2699" s="60">
        <v>9762.57</v>
      </c>
      <c r="J2699" s="37"/>
      <c r="K2699" s="37"/>
      <c r="L2699">
        <f t="shared" si="215"/>
        <v>5</v>
      </c>
      <c r="M2699">
        <f t="shared" si="216"/>
        <v>1985</v>
      </c>
      <c r="N2699">
        <f t="shared" si="217"/>
        <v>9738.2849999999999</v>
      </c>
      <c r="O2699" t="str">
        <f t="shared" si="218"/>
        <v/>
      </c>
      <c r="P2699" t="str">
        <f t="shared" si="219"/>
        <v>5_1985</v>
      </c>
    </row>
    <row r="2700" spans="1:16">
      <c r="A2700" s="35">
        <v>31188</v>
      </c>
      <c r="H2700" s="60">
        <v>9747</v>
      </c>
      <c r="I2700" s="60">
        <v>9795.74</v>
      </c>
      <c r="J2700" s="37"/>
      <c r="K2700" s="37"/>
      <c r="L2700">
        <f t="shared" si="215"/>
        <v>5</v>
      </c>
      <c r="M2700">
        <f t="shared" si="216"/>
        <v>1985</v>
      </c>
      <c r="N2700">
        <f t="shared" si="217"/>
        <v>9771.369999999999</v>
      </c>
      <c r="O2700" t="str">
        <f t="shared" si="218"/>
        <v/>
      </c>
      <c r="P2700" t="str">
        <f t="shared" si="219"/>
        <v>5_1985</v>
      </c>
    </row>
    <row r="2701" spans="1:16">
      <c r="A2701" s="35">
        <v>31189</v>
      </c>
      <c r="H2701" s="60">
        <v>9780</v>
      </c>
      <c r="I2701" s="60">
        <v>9828.9</v>
      </c>
      <c r="J2701" s="37"/>
      <c r="K2701" s="37"/>
      <c r="L2701">
        <f t="shared" si="215"/>
        <v>5</v>
      </c>
      <c r="M2701">
        <f t="shared" si="216"/>
        <v>1985</v>
      </c>
      <c r="N2701">
        <f t="shared" si="217"/>
        <v>9804.4500000000007</v>
      </c>
      <c r="O2701" t="str">
        <f t="shared" si="218"/>
        <v/>
      </c>
      <c r="P2701" t="str">
        <f t="shared" si="219"/>
        <v>5_1985</v>
      </c>
    </row>
    <row r="2702" spans="1:16">
      <c r="A2702" s="35">
        <v>31190</v>
      </c>
      <c r="H2702" s="60">
        <v>9813</v>
      </c>
      <c r="I2702" s="60">
        <v>9862.07</v>
      </c>
      <c r="J2702" s="37"/>
      <c r="K2702" s="37"/>
      <c r="L2702">
        <f t="shared" si="215"/>
        <v>5</v>
      </c>
      <c r="M2702">
        <f t="shared" si="216"/>
        <v>1985</v>
      </c>
      <c r="N2702">
        <f t="shared" si="217"/>
        <v>9837.5349999999999</v>
      </c>
      <c r="O2702" t="str">
        <f t="shared" si="218"/>
        <v/>
      </c>
      <c r="P2702" t="str">
        <f t="shared" si="219"/>
        <v>5_1985</v>
      </c>
    </row>
    <row r="2703" spans="1:16">
      <c r="A2703" s="35">
        <v>31191</v>
      </c>
      <c r="H2703" s="60">
        <v>9846</v>
      </c>
      <c r="I2703" s="60">
        <v>9895.23</v>
      </c>
      <c r="J2703" s="37"/>
      <c r="K2703" s="37"/>
      <c r="L2703">
        <f t="shared" si="215"/>
        <v>5</v>
      </c>
      <c r="M2703">
        <f t="shared" si="216"/>
        <v>1985</v>
      </c>
      <c r="N2703">
        <f t="shared" si="217"/>
        <v>9870.6149999999998</v>
      </c>
      <c r="O2703" t="str">
        <f t="shared" si="218"/>
        <v/>
      </c>
      <c r="P2703" t="str">
        <f t="shared" si="219"/>
        <v>5_1985</v>
      </c>
    </row>
    <row r="2704" spans="1:16">
      <c r="A2704" s="35">
        <v>31192</v>
      </c>
      <c r="H2704" s="60"/>
      <c r="I2704" s="60"/>
      <c r="J2704" s="37"/>
      <c r="K2704" s="37"/>
      <c r="L2704">
        <f t="shared" si="215"/>
        <v>5</v>
      </c>
      <c r="M2704">
        <f t="shared" si="216"/>
        <v>1985</v>
      </c>
      <c r="N2704" t="str">
        <f t="shared" si="217"/>
        <v/>
      </c>
      <c r="O2704" t="str">
        <f t="shared" si="218"/>
        <v/>
      </c>
      <c r="P2704" t="str">
        <f t="shared" si="219"/>
        <v>5_1985</v>
      </c>
    </row>
    <row r="2705" spans="1:16">
      <c r="A2705" s="35">
        <v>31193</v>
      </c>
      <c r="H2705" s="44"/>
      <c r="I2705" s="44"/>
      <c r="J2705" s="37"/>
      <c r="K2705" s="37"/>
      <c r="L2705">
        <f t="shared" si="215"/>
        <v>5</v>
      </c>
      <c r="M2705">
        <f t="shared" si="216"/>
        <v>1985</v>
      </c>
      <c r="N2705" t="str">
        <f t="shared" si="217"/>
        <v/>
      </c>
      <c r="O2705" t="str">
        <f t="shared" si="218"/>
        <v/>
      </c>
      <c r="P2705" t="str">
        <f t="shared" si="219"/>
        <v>5_1985</v>
      </c>
    </row>
    <row r="2706" spans="1:16">
      <c r="A2706" s="35">
        <v>31194</v>
      </c>
      <c r="H2706" s="60">
        <v>9945</v>
      </c>
      <c r="I2706" s="60">
        <v>9994.73</v>
      </c>
      <c r="J2706" s="37"/>
      <c r="K2706" s="37"/>
      <c r="L2706">
        <f t="shared" si="215"/>
        <v>5</v>
      </c>
      <c r="M2706">
        <f t="shared" si="216"/>
        <v>1985</v>
      </c>
      <c r="N2706">
        <f t="shared" si="217"/>
        <v>9969.8649999999998</v>
      </c>
      <c r="O2706" t="str">
        <f t="shared" si="218"/>
        <v/>
      </c>
      <c r="P2706" t="str">
        <f t="shared" si="219"/>
        <v>5_1985</v>
      </c>
    </row>
    <row r="2707" spans="1:16">
      <c r="A2707" s="35">
        <v>31195</v>
      </c>
      <c r="H2707" s="60">
        <v>9978</v>
      </c>
      <c r="I2707" s="60">
        <v>10027.89</v>
      </c>
      <c r="J2707" s="37"/>
      <c r="K2707" s="37"/>
      <c r="L2707">
        <f t="shared" si="215"/>
        <v>5</v>
      </c>
      <c r="M2707">
        <f t="shared" si="216"/>
        <v>1985</v>
      </c>
      <c r="N2707">
        <f t="shared" si="217"/>
        <v>10002.945</v>
      </c>
      <c r="O2707" t="str">
        <f t="shared" si="218"/>
        <v/>
      </c>
      <c r="P2707" t="str">
        <f t="shared" si="219"/>
        <v>5_1985</v>
      </c>
    </row>
    <row r="2708" spans="1:16">
      <c r="A2708" s="35">
        <v>31196</v>
      </c>
      <c r="H2708" s="60">
        <v>10011</v>
      </c>
      <c r="I2708" s="60">
        <v>10061.06</v>
      </c>
      <c r="J2708" s="37"/>
      <c r="K2708" s="37"/>
      <c r="L2708">
        <f t="shared" si="215"/>
        <v>5</v>
      </c>
      <c r="M2708">
        <f t="shared" si="216"/>
        <v>1985</v>
      </c>
      <c r="N2708">
        <f t="shared" si="217"/>
        <v>10036.029999999999</v>
      </c>
      <c r="O2708" t="str">
        <f t="shared" si="218"/>
        <v/>
      </c>
      <c r="P2708" t="str">
        <f t="shared" si="219"/>
        <v>5_1985</v>
      </c>
    </row>
    <row r="2709" spans="1:16">
      <c r="A2709" s="35">
        <v>31197</v>
      </c>
      <c r="H2709" s="60">
        <v>10044</v>
      </c>
      <c r="I2709" s="60">
        <v>10094.219999999999</v>
      </c>
      <c r="J2709" s="37"/>
      <c r="K2709" s="37"/>
      <c r="L2709">
        <f t="shared" si="215"/>
        <v>5</v>
      </c>
      <c r="M2709">
        <f t="shared" si="216"/>
        <v>1985</v>
      </c>
      <c r="N2709">
        <f t="shared" si="217"/>
        <v>10069.11</v>
      </c>
      <c r="O2709" t="str">
        <f t="shared" si="218"/>
        <v/>
      </c>
      <c r="P2709" t="str">
        <f t="shared" si="219"/>
        <v>5_1985</v>
      </c>
    </row>
    <row r="2710" spans="1:16">
      <c r="A2710" s="35">
        <v>31198</v>
      </c>
      <c r="H2710" s="60">
        <v>10077</v>
      </c>
      <c r="I2710" s="60">
        <v>10127.39</v>
      </c>
      <c r="J2710" s="37"/>
      <c r="K2710" s="37"/>
      <c r="L2710">
        <f t="shared" si="215"/>
        <v>5</v>
      </c>
      <c r="M2710">
        <f t="shared" si="216"/>
        <v>1985</v>
      </c>
      <c r="N2710">
        <f t="shared" si="217"/>
        <v>10102.195</v>
      </c>
      <c r="O2710" t="str">
        <f t="shared" si="218"/>
        <v/>
      </c>
      <c r="P2710" t="str">
        <f t="shared" si="219"/>
        <v>5_1985</v>
      </c>
    </row>
    <row r="2711" spans="1:16">
      <c r="A2711" s="35">
        <v>31199</v>
      </c>
      <c r="H2711" s="60"/>
      <c r="I2711" s="60"/>
      <c r="J2711" s="37"/>
      <c r="K2711" s="37"/>
      <c r="L2711">
        <f t="shared" si="215"/>
        <v>6</v>
      </c>
      <c r="M2711">
        <f t="shared" si="216"/>
        <v>1985</v>
      </c>
      <c r="N2711" t="str">
        <f t="shared" si="217"/>
        <v/>
      </c>
      <c r="O2711" t="str">
        <f t="shared" si="218"/>
        <v/>
      </c>
      <c r="P2711" t="str">
        <f t="shared" si="219"/>
        <v>6_1985</v>
      </c>
    </row>
    <row r="2712" spans="1:16">
      <c r="A2712" s="35">
        <v>31200</v>
      </c>
      <c r="H2712" s="60"/>
      <c r="I2712" s="60"/>
      <c r="J2712" s="37"/>
      <c r="K2712" s="37"/>
      <c r="L2712">
        <f t="shared" si="215"/>
        <v>6</v>
      </c>
      <c r="M2712">
        <f t="shared" si="216"/>
        <v>1985</v>
      </c>
      <c r="N2712" t="str">
        <f t="shared" si="217"/>
        <v/>
      </c>
      <c r="O2712" t="str">
        <f t="shared" si="218"/>
        <v/>
      </c>
      <c r="P2712" t="str">
        <f t="shared" si="219"/>
        <v>6_1985</v>
      </c>
    </row>
    <row r="2713" spans="1:16">
      <c r="A2713" s="35">
        <v>31201</v>
      </c>
      <c r="H2713" s="60">
        <v>10288</v>
      </c>
      <c r="I2713" s="60">
        <v>10339.44</v>
      </c>
      <c r="J2713" s="37"/>
      <c r="K2713" s="37"/>
      <c r="L2713">
        <f t="shared" si="215"/>
        <v>6</v>
      </c>
      <c r="M2713">
        <f t="shared" si="216"/>
        <v>1985</v>
      </c>
      <c r="N2713">
        <f t="shared" si="217"/>
        <v>10313.720000000001</v>
      </c>
      <c r="O2713" t="str">
        <f t="shared" si="218"/>
        <v/>
      </c>
      <c r="P2713" t="str">
        <f t="shared" si="219"/>
        <v>6_1985</v>
      </c>
    </row>
    <row r="2714" spans="1:16">
      <c r="A2714" s="35">
        <v>31202</v>
      </c>
      <c r="H2714" s="60">
        <v>10325</v>
      </c>
      <c r="I2714" s="60">
        <v>10376.629999999999</v>
      </c>
      <c r="J2714" s="37"/>
      <c r="K2714" s="37"/>
      <c r="L2714">
        <f t="shared" si="215"/>
        <v>6</v>
      </c>
      <c r="M2714">
        <f t="shared" si="216"/>
        <v>1985</v>
      </c>
      <c r="N2714">
        <f t="shared" si="217"/>
        <v>10350.814999999999</v>
      </c>
      <c r="O2714" t="str">
        <f t="shared" si="218"/>
        <v/>
      </c>
      <c r="P2714" t="str">
        <f t="shared" si="219"/>
        <v>6_1985</v>
      </c>
    </row>
    <row r="2715" spans="1:16">
      <c r="A2715" s="35">
        <v>31203</v>
      </c>
      <c r="H2715" s="60">
        <v>10362</v>
      </c>
      <c r="I2715" s="60">
        <v>10413.81</v>
      </c>
      <c r="J2715" s="37"/>
      <c r="K2715" s="37"/>
      <c r="L2715">
        <f t="shared" si="215"/>
        <v>6</v>
      </c>
      <c r="M2715">
        <f t="shared" si="216"/>
        <v>1985</v>
      </c>
      <c r="N2715">
        <f t="shared" si="217"/>
        <v>10387.904999999999</v>
      </c>
      <c r="O2715" t="str">
        <f t="shared" si="218"/>
        <v/>
      </c>
      <c r="P2715" t="str">
        <f t="shared" si="219"/>
        <v>6_1985</v>
      </c>
    </row>
    <row r="2716" spans="1:16">
      <c r="A2716" s="35">
        <v>31204</v>
      </c>
      <c r="H2716" s="60">
        <v>10399</v>
      </c>
      <c r="I2716" s="60">
        <v>10451</v>
      </c>
      <c r="J2716" s="37"/>
      <c r="K2716" s="37"/>
      <c r="L2716">
        <f t="shared" si="215"/>
        <v>6</v>
      </c>
      <c r="M2716">
        <f t="shared" si="216"/>
        <v>1985</v>
      </c>
      <c r="N2716">
        <f t="shared" si="217"/>
        <v>10425</v>
      </c>
      <c r="O2716" t="str">
        <f t="shared" si="218"/>
        <v/>
      </c>
      <c r="P2716" t="str">
        <f t="shared" si="219"/>
        <v>6_1985</v>
      </c>
    </row>
    <row r="2717" spans="1:16">
      <c r="A2717" s="35">
        <v>31205</v>
      </c>
      <c r="H2717" s="60">
        <v>10436</v>
      </c>
      <c r="I2717" s="60">
        <v>10488.18</v>
      </c>
      <c r="J2717" s="37"/>
      <c r="K2717" s="37"/>
      <c r="L2717">
        <f t="shared" si="215"/>
        <v>6</v>
      </c>
      <c r="M2717">
        <f t="shared" si="216"/>
        <v>1985</v>
      </c>
      <c r="N2717">
        <f t="shared" si="217"/>
        <v>10462.09</v>
      </c>
      <c r="O2717" t="str">
        <f t="shared" si="218"/>
        <v/>
      </c>
      <c r="P2717" t="str">
        <f t="shared" si="219"/>
        <v>6_1985</v>
      </c>
    </row>
    <row r="2718" spans="1:16">
      <c r="A2718" s="35">
        <v>31206</v>
      </c>
      <c r="H2718" s="60"/>
      <c r="I2718" s="60"/>
      <c r="J2718" s="37"/>
      <c r="K2718" s="37"/>
      <c r="L2718">
        <f t="shared" si="215"/>
        <v>6</v>
      </c>
      <c r="M2718">
        <f t="shared" si="216"/>
        <v>1985</v>
      </c>
      <c r="N2718" t="str">
        <f t="shared" si="217"/>
        <v/>
      </c>
      <c r="O2718" t="str">
        <f t="shared" si="218"/>
        <v/>
      </c>
      <c r="P2718" t="str">
        <f t="shared" si="219"/>
        <v>6_1985</v>
      </c>
    </row>
    <row r="2719" spans="1:16">
      <c r="A2719" s="35">
        <v>31207</v>
      </c>
      <c r="H2719" s="60"/>
      <c r="I2719" s="60"/>
      <c r="J2719" s="37"/>
      <c r="K2719" s="37"/>
      <c r="L2719">
        <f t="shared" si="215"/>
        <v>6</v>
      </c>
      <c r="M2719">
        <f t="shared" si="216"/>
        <v>1985</v>
      </c>
      <c r="N2719" t="str">
        <f t="shared" si="217"/>
        <v/>
      </c>
      <c r="O2719" t="str">
        <f t="shared" si="218"/>
        <v/>
      </c>
      <c r="P2719" t="str">
        <f t="shared" si="219"/>
        <v>6_1985</v>
      </c>
    </row>
    <row r="2720" spans="1:16">
      <c r="A2720" s="35">
        <v>31208</v>
      </c>
      <c r="H2720" s="60">
        <v>10546</v>
      </c>
      <c r="I2720" s="60">
        <v>10599.74</v>
      </c>
      <c r="J2720" s="37"/>
      <c r="K2720" s="37"/>
      <c r="L2720">
        <f t="shared" si="215"/>
        <v>6</v>
      </c>
      <c r="M2720">
        <f t="shared" si="216"/>
        <v>1985</v>
      </c>
      <c r="N2720">
        <f t="shared" si="217"/>
        <v>10572.869999999999</v>
      </c>
      <c r="O2720" t="str">
        <f t="shared" si="218"/>
        <v/>
      </c>
      <c r="P2720" t="str">
        <f t="shared" si="219"/>
        <v>6_1985</v>
      </c>
    </row>
    <row r="2721" spans="1:16">
      <c r="A2721" s="35">
        <v>31209</v>
      </c>
      <c r="H2721" s="60">
        <v>10584</v>
      </c>
      <c r="I2721" s="60">
        <v>10636.92</v>
      </c>
      <c r="J2721" s="37"/>
      <c r="K2721" s="37"/>
      <c r="L2721">
        <f t="shared" si="215"/>
        <v>6</v>
      </c>
      <c r="M2721">
        <f t="shared" si="216"/>
        <v>1985</v>
      </c>
      <c r="N2721">
        <f t="shared" si="217"/>
        <v>10610.46</v>
      </c>
      <c r="O2721" t="str">
        <f t="shared" si="218"/>
        <v/>
      </c>
      <c r="P2721" t="str">
        <f t="shared" si="219"/>
        <v>6_1985</v>
      </c>
    </row>
    <row r="2722" spans="1:16">
      <c r="A2722" s="35">
        <v>31210</v>
      </c>
      <c r="H2722" s="60">
        <v>10621</v>
      </c>
      <c r="I2722" s="60">
        <v>10674.11</v>
      </c>
      <c r="J2722" s="37"/>
      <c r="K2722" s="37"/>
      <c r="L2722">
        <f t="shared" si="215"/>
        <v>6</v>
      </c>
      <c r="M2722">
        <f t="shared" si="216"/>
        <v>1985</v>
      </c>
      <c r="N2722">
        <f t="shared" si="217"/>
        <v>10647.555</v>
      </c>
      <c r="O2722" t="str">
        <f t="shared" si="218"/>
        <v/>
      </c>
      <c r="P2722" t="str">
        <f t="shared" si="219"/>
        <v>6_1985</v>
      </c>
    </row>
    <row r="2723" spans="1:16">
      <c r="A2723" s="35">
        <v>31211</v>
      </c>
      <c r="H2723" s="60">
        <v>10658</v>
      </c>
      <c r="I2723" s="60">
        <v>10711.29</v>
      </c>
      <c r="J2723" s="37"/>
      <c r="K2723" s="37"/>
      <c r="L2723">
        <f t="shared" si="215"/>
        <v>6</v>
      </c>
      <c r="M2723">
        <f t="shared" si="216"/>
        <v>1985</v>
      </c>
      <c r="N2723">
        <f t="shared" si="217"/>
        <v>10684.645</v>
      </c>
      <c r="O2723" t="str">
        <f t="shared" si="218"/>
        <v/>
      </c>
      <c r="P2723" t="str">
        <f t="shared" si="219"/>
        <v>6_1985</v>
      </c>
    </row>
    <row r="2724" spans="1:16">
      <c r="A2724" s="35">
        <v>31212</v>
      </c>
      <c r="H2724" s="60">
        <v>10695</v>
      </c>
      <c r="I2724" s="60">
        <v>10748.48</v>
      </c>
      <c r="J2724" s="37"/>
      <c r="K2724" s="37"/>
      <c r="L2724">
        <f t="shared" si="215"/>
        <v>6</v>
      </c>
      <c r="M2724">
        <f t="shared" si="216"/>
        <v>1985</v>
      </c>
      <c r="N2724">
        <f t="shared" si="217"/>
        <v>10721.74</v>
      </c>
      <c r="O2724" t="str">
        <f t="shared" si="218"/>
        <v/>
      </c>
      <c r="P2724" t="str">
        <f t="shared" si="219"/>
        <v>6_1985</v>
      </c>
    </row>
    <row r="2725" spans="1:16">
      <c r="A2725" s="35">
        <v>31213</v>
      </c>
      <c r="H2725" s="60"/>
      <c r="I2725" s="60"/>
      <c r="J2725" s="37"/>
      <c r="K2725" s="37"/>
      <c r="L2725">
        <f t="shared" si="215"/>
        <v>6</v>
      </c>
      <c r="M2725">
        <f t="shared" si="216"/>
        <v>1985</v>
      </c>
      <c r="N2725" t="str">
        <f t="shared" si="217"/>
        <v/>
      </c>
      <c r="O2725" t="str">
        <f t="shared" si="218"/>
        <v/>
      </c>
      <c r="P2725" t="str">
        <f t="shared" si="219"/>
        <v>6_1985</v>
      </c>
    </row>
    <row r="2726" spans="1:16">
      <c r="A2726" s="35">
        <v>31214</v>
      </c>
      <c r="H2726" s="60"/>
      <c r="I2726" s="60"/>
      <c r="J2726" s="37"/>
      <c r="K2726" s="37"/>
      <c r="L2726">
        <f t="shared" si="215"/>
        <v>6</v>
      </c>
      <c r="M2726">
        <f t="shared" si="216"/>
        <v>1985</v>
      </c>
      <c r="N2726" t="str">
        <f t="shared" si="217"/>
        <v/>
      </c>
      <c r="O2726" t="str">
        <f t="shared" si="218"/>
        <v/>
      </c>
      <c r="P2726" t="str">
        <f t="shared" si="219"/>
        <v>6_1985</v>
      </c>
    </row>
    <row r="2727" spans="1:16">
      <c r="A2727" s="35">
        <v>31215</v>
      </c>
      <c r="H2727" s="60">
        <v>10806</v>
      </c>
      <c r="I2727" s="60">
        <v>10860.03</v>
      </c>
      <c r="J2727" s="37"/>
      <c r="K2727" s="37"/>
      <c r="L2727">
        <f t="shared" si="215"/>
        <v>6</v>
      </c>
      <c r="M2727">
        <f t="shared" si="216"/>
        <v>1985</v>
      </c>
      <c r="N2727">
        <f t="shared" si="217"/>
        <v>10833.014999999999</v>
      </c>
      <c r="O2727" t="str">
        <f t="shared" si="218"/>
        <v/>
      </c>
      <c r="P2727" t="str">
        <f t="shared" si="219"/>
        <v>6_1985</v>
      </c>
    </row>
    <row r="2728" spans="1:16">
      <c r="A2728" s="35">
        <v>31216</v>
      </c>
      <c r="H2728" s="60">
        <v>10843</v>
      </c>
      <c r="I2728" s="60">
        <v>10897.22</v>
      </c>
      <c r="J2728" s="37"/>
      <c r="K2728" s="37"/>
      <c r="L2728">
        <f t="shared" si="215"/>
        <v>6</v>
      </c>
      <c r="M2728">
        <f t="shared" si="216"/>
        <v>1985</v>
      </c>
      <c r="N2728">
        <f t="shared" si="217"/>
        <v>10870.11</v>
      </c>
      <c r="O2728" t="str">
        <f t="shared" si="218"/>
        <v/>
      </c>
      <c r="P2728" t="str">
        <f t="shared" si="219"/>
        <v>6_1985</v>
      </c>
    </row>
    <row r="2729" spans="1:16">
      <c r="A2729" s="35">
        <v>31217</v>
      </c>
      <c r="H2729" s="44">
        <v>10880</v>
      </c>
      <c r="I2729" s="44">
        <v>10934.4</v>
      </c>
      <c r="J2729" s="37"/>
      <c r="K2729" s="37"/>
      <c r="L2729">
        <f t="shared" si="215"/>
        <v>6</v>
      </c>
      <c r="M2729">
        <f t="shared" si="216"/>
        <v>1985</v>
      </c>
      <c r="N2729">
        <f t="shared" si="217"/>
        <v>10907.2</v>
      </c>
      <c r="O2729" t="str">
        <f t="shared" si="218"/>
        <v/>
      </c>
      <c r="P2729" t="str">
        <f t="shared" si="219"/>
        <v>6_1985</v>
      </c>
    </row>
    <row r="2730" spans="1:16">
      <c r="A2730" s="35">
        <v>31218</v>
      </c>
      <c r="H2730" s="60">
        <v>10917</v>
      </c>
      <c r="I2730" s="60">
        <v>10971.59</v>
      </c>
      <c r="J2730" s="37"/>
      <c r="K2730" s="37"/>
      <c r="L2730">
        <f t="shared" si="215"/>
        <v>6</v>
      </c>
      <c r="M2730">
        <f t="shared" si="216"/>
        <v>1985</v>
      </c>
      <c r="N2730">
        <f t="shared" si="217"/>
        <v>10944.295</v>
      </c>
      <c r="O2730" t="str">
        <f t="shared" si="218"/>
        <v/>
      </c>
      <c r="P2730" t="str">
        <f t="shared" si="219"/>
        <v>6_1985</v>
      </c>
    </row>
    <row r="2731" spans="1:16">
      <c r="A2731" s="35">
        <v>31219</v>
      </c>
      <c r="H2731" s="60">
        <v>10954</v>
      </c>
      <c r="I2731" s="60">
        <v>11008.77</v>
      </c>
      <c r="J2731" s="37"/>
      <c r="K2731" s="37"/>
      <c r="L2731">
        <f t="shared" si="215"/>
        <v>6</v>
      </c>
      <c r="M2731">
        <f t="shared" si="216"/>
        <v>1985</v>
      </c>
      <c r="N2731">
        <f t="shared" si="217"/>
        <v>10981.385</v>
      </c>
      <c r="O2731" t="str">
        <f t="shared" si="218"/>
        <v/>
      </c>
      <c r="P2731" t="str">
        <f t="shared" si="219"/>
        <v>6_1985</v>
      </c>
    </row>
    <row r="2732" spans="1:16">
      <c r="A2732" s="35">
        <v>31220</v>
      </c>
      <c r="H2732" s="60"/>
      <c r="I2732" s="60"/>
      <c r="J2732" s="37"/>
      <c r="K2732" s="37"/>
      <c r="L2732">
        <f t="shared" si="215"/>
        <v>6</v>
      </c>
      <c r="M2732">
        <f t="shared" si="216"/>
        <v>1985</v>
      </c>
      <c r="N2732" t="str">
        <f t="shared" si="217"/>
        <v/>
      </c>
      <c r="O2732" t="str">
        <f t="shared" si="218"/>
        <v/>
      </c>
      <c r="P2732" t="str">
        <f t="shared" si="219"/>
        <v>6_1985</v>
      </c>
    </row>
    <row r="2733" spans="1:16">
      <c r="A2733" s="35">
        <v>31221</v>
      </c>
      <c r="H2733" s="60"/>
      <c r="I2733" s="60"/>
      <c r="J2733" s="37"/>
      <c r="K2733" s="37"/>
      <c r="L2733">
        <f t="shared" si="215"/>
        <v>6</v>
      </c>
      <c r="M2733">
        <f t="shared" si="216"/>
        <v>1985</v>
      </c>
      <c r="N2733" t="str">
        <f t="shared" si="217"/>
        <v/>
      </c>
      <c r="O2733" t="str">
        <f t="shared" si="218"/>
        <v/>
      </c>
      <c r="P2733" t="str">
        <f t="shared" si="219"/>
        <v>6_1985</v>
      </c>
    </row>
    <row r="2734" spans="1:16">
      <c r="A2734" s="35">
        <v>31222</v>
      </c>
      <c r="H2734" s="60">
        <v>11065</v>
      </c>
      <c r="I2734" s="60">
        <v>11120.33</v>
      </c>
      <c r="J2734" s="37"/>
      <c r="K2734" s="37"/>
      <c r="L2734">
        <f t="shared" si="215"/>
        <v>6</v>
      </c>
      <c r="M2734">
        <f t="shared" si="216"/>
        <v>1985</v>
      </c>
      <c r="N2734">
        <f t="shared" si="217"/>
        <v>11092.665000000001</v>
      </c>
      <c r="O2734" t="str">
        <f t="shared" si="218"/>
        <v/>
      </c>
      <c r="P2734" t="str">
        <f t="shared" si="219"/>
        <v>6_1985</v>
      </c>
    </row>
    <row r="2735" spans="1:16">
      <c r="A2735" s="35">
        <v>31223</v>
      </c>
      <c r="H2735" s="60">
        <v>11102</v>
      </c>
      <c r="I2735" s="60">
        <v>11157.51</v>
      </c>
      <c r="J2735" s="37"/>
      <c r="K2735" s="37"/>
      <c r="L2735">
        <f t="shared" si="215"/>
        <v>6</v>
      </c>
      <c r="M2735">
        <f t="shared" si="216"/>
        <v>1985</v>
      </c>
      <c r="N2735">
        <f t="shared" si="217"/>
        <v>11129.755000000001</v>
      </c>
      <c r="O2735" t="str">
        <f t="shared" si="218"/>
        <v/>
      </c>
      <c r="P2735" t="str">
        <f t="shared" si="219"/>
        <v>6_1985</v>
      </c>
    </row>
    <row r="2736" spans="1:16">
      <c r="A2736" s="35">
        <v>31224</v>
      </c>
      <c r="H2736" s="60">
        <v>11139</v>
      </c>
      <c r="I2736" s="60">
        <v>11194.7</v>
      </c>
      <c r="J2736" s="37"/>
      <c r="K2736" s="37"/>
      <c r="L2736">
        <f t="shared" si="215"/>
        <v>6</v>
      </c>
      <c r="M2736">
        <f t="shared" si="216"/>
        <v>1985</v>
      </c>
      <c r="N2736">
        <f t="shared" si="217"/>
        <v>11166.85</v>
      </c>
      <c r="O2736" t="str">
        <f t="shared" si="218"/>
        <v/>
      </c>
      <c r="P2736" t="str">
        <f t="shared" si="219"/>
        <v>6_1985</v>
      </c>
    </row>
    <row r="2737" spans="1:16">
      <c r="A2737" s="35">
        <v>31225</v>
      </c>
      <c r="H2737" s="60">
        <v>11176</v>
      </c>
      <c r="I2737" s="60">
        <v>11231.88</v>
      </c>
      <c r="J2737" s="37"/>
      <c r="K2737" s="37"/>
      <c r="L2737">
        <f t="shared" si="215"/>
        <v>6</v>
      </c>
      <c r="M2737">
        <f t="shared" si="216"/>
        <v>1985</v>
      </c>
      <c r="N2737">
        <f t="shared" si="217"/>
        <v>11203.939999999999</v>
      </c>
      <c r="O2737" t="str">
        <f t="shared" si="218"/>
        <v/>
      </c>
      <c r="P2737" t="str">
        <f t="shared" si="219"/>
        <v>6_1985</v>
      </c>
    </row>
    <row r="2738" spans="1:16">
      <c r="A2738" s="35">
        <v>31226</v>
      </c>
      <c r="H2738" s="60"/>
      <c r="I2738" s="60"/>
      <c r="J2738" s="37"/>
      <c r="K2738" s="37"/>
      <c r="L2738">
        <f t="shared" si="215"/>
        <v>6</v>
      </c>
      <c r="M2738">
        <f t="shared" si="216"/>
        <v>1985</v>
      </c>
      <c r="N2738" t="str">
        <f t="shared" si="217"/>
        <v/>
      </c>
      <c r="O2738" t="str">
        <f t="shared" si="218"/>
        <v/>
      </c>
      <c r="P2738" t="str">
        <f t="shared" si="219"/>
        <v>6_1985</v>
      </c>
    </row>
    <row r="2739" spans="1:16">
      <c r="A2739" s="35">
        <v>31227</v>
      </c>
      <c r="H2739" s="60"/>
      <c r="I2739" s="60"/>
      <c r="J2739" s="37"/>
      <c r="K2739" s="37"/>
      <c r="L2739">
        <f t="shared" si="215"/>
        <v>6</v>
      </c>
      <c r="M2739">
        <f t="shared" si="216"/>
        <v>1985</v>
      </c>
      <c r="N2739" t="str">
        <f t="shared" si="217"/>
        <v/>
      </c>
      <c r="O2739" t="str">
        <f t="shared" si="218"/>
        <v/>
      </c>
      <c r="P2739" t="str">
        <f t="shared" si="219"/>
        <v>6_1985</v>
      </c>
    </row>
    <row r="2740" spans="1:16">
      <c r="A2740" s="35">
        <v>31228</v>
      </c>
      <c r="H2740" s="60"/>
      <c r="I2740" s="60"/>
      <c r="J2740" s="37"/>
      <c r="K2740" s="37"/>
      <c r="L2740">
        <f t="shared" si="215"/>
        <v>6</v>
      </c>
      <c r="M2740">
        <f t="shared" si="216"/>
        <v>1985</v>
      </c>
      <c r="N2740" t="str">
        <f t="shared" si="217"/>
        <v/>
      </c>
      <c r="O2740" t="str">
        <f t="shared" si="218"/>
        <v/>
      </c>
      <c r="P2740" t="str">
        <f t="shared" si="219"/>
        <v>6_1985</v>
      </c>
    </row>
    <row r="2741" spans="1:16">
      <c r="A2741" s="35">
        <v>31229</v>
      </c>
      <c r="H2741" s="60">
        <v>11330.5</v>
      </c>
      <c r="I2741" s="60">
        <v>11387.15</v>
      </c>
      <c r="J2741" s="37"/>
      <c r="K2741" s="37"/>
      <c r="L2741">
        <f t="shared" si="215"/>
        <v>7</v>
      </c>
      <c r="M2741">
        <f t="shared" si="216"/>
        <v>1985</v>
      </c>
      <c r="N2741">
        <f t="shared" si="217"/>
        <v>11358.825000000001</v>
      </c>
      <c r="O2741" t="str">
        <f t="shared" si="218"/>
        <v/>
      </c>
      <c r="P2741" t="str">
        <f t="shared" si="219"/>
        <v>7_1985</v>
      </c>
    </row>
    <row r="2742" spans="1:16">
      <c r="A2742" s="35">
        <v>31230</v>
      </c>
      <c r="H2742" s="60">
        <v>11374</v>
      </c>
      <c r="I2742" s="60">
        <v>11430.87</v>
      </c>
      <c r="J2742" s="37"/>
      <c r="K2742" s="37"/>
      <c r="L2742">
        <f t="shared" si="215"/>
        <v>7</v>
      </c>
      <c r="M2742">
        <f t="shared" si="216"/>
        <v>1985</v>
      </c>
      <c r="N2742">
        <f t="shared" si="217"/>
        <v>11402.435000000001</v>
      </c>
      <c r="O2742" t="str">
        <f t="shared" si="218"/>
        <v/>
      </c>
      <c r="P2742" t="str">
        <f t="shared" si="219"/>
        <v>7_1985</v>
      </c>
    </row>
    <row r="2743" spans="1:16">
      <c r="A2743" s="35">
        <v>31231</v>
      </c>
      <c r="H2743" s="60">
        <v>11417.5</v>
      </c>
      <c r="I2743" s="60">
        <v>11474.59</v>
      </c>
      <c r="J2743" s="37"/>
      <c r="K2743" s="37"/>
      <c r="L2743">
        <f t="shared" si="215"/>
        <v>7</v>
      </c>
      <c r="M2743">
        <f t="shared" si="216"/>
        <v>1985</v>
      </c>
      <c r="N2743">
        <f t="shared" si="217"/>
        <v>11446.045</v>
      </c>
      <c r="O2743" t="str">
        <f t="shared" si="218"/>
        <v/>
      </c>
      <c r="P2743" t="str">
        <f t="shared" si="219"/>
        <v>7_1985</v>
      </c>
    </row>
    <row r="2744" spans="1:16">
      <c r="A2744" s="35">
        <v>31232</v>
      </c>
      <c r="H2744" s="60">
        <v>11461</v>
      </c>
      <c r="I2744" s="60">
        <v>11518.31</v>
      </c>
      <c r="J2744" s="37"/>
      <c r="K2744" s="37"/>
      <c r="L2744">
        <f t="shared" si="215"/>
        <v>7</v>
      </c>
      <c r="M2744">
        <f t="shared" si="216"/>
        <v>1985</v>
      </c>
      <c r="N2744">
        <f t="shared" si="217"/>
        <v>11489.654999999999</v>
      </c>
      <c r="O2744" t="str">
        <f t="shared" si="218"/>
        <v/>
      </c>
      <c r="P2744" t="str">
        <f t="shared" si="219"/>
        <v>7_1985</v>
      </c>
    </row>
    <row r="2745" spans="1:16">
      <c r="A2745" s="35">
        <v>31233</v>
      </c>
      <c r="H2745" s="60">
        <v>11504.5</v>
      </c>
      <c r="I2745" s="60">
        <v>11562.02</v>
      </c>
      <c r="J2745" s="37"/>
      <c r="K2745" s="37"/>
      <c r="L2745">
        <f t="shared" si="215"/>
        <v>7</v>
      </c>
      <c r="M2745">
        <f t="shared" si="216"/>
        <v>1985</v>
      </c>
      <c r="N2745">
        <f t="shared" si="217"/>
        <v>11533.26</v>
      </c>
      <c r="O2745" t="str">
        <f t="shared" si="218"/>
        <v/>
      </c>
      <c r="P2745" t="str">
        <f t="shared" si="219"/>
        <v>7_1985</v>
      </c>
    </row>
    <row r="2746" spans="1:16">
      <c r="A2746" s="35">
        <v>31234</v>
      </c>
      <c r="H2746" s="60"/>
      <c r="I2746" s="60"/>
      <c r="J2746" s="37"/>
      <c r="K2746" s="37"/>
      <c r="L2746">
        <f t="shared" si="215"/>
        <v>7</v>
      </c>
      <c r="M2746">
        <f t="shared" si="216"/>
        <v>1985</v>
      </c>
      <c r="N2746" t="str">
        <f t="shared" si="217"/>
        <v/>
      </c>
      <c r="O2746" t="str">
        <f t="shared" si="218"/>
        <v/>
      </c>
      <c r="P2746" t="str">
        <f t="shared" si="219"/>
        <v>7_1985</v>
      </c>
    </row>
    <row r="2747" spans="1:16">
      <c r="A2747" s="35">
        <v>31235</v>
      </c>
      <c r="H2747" s="60"/>
      <c r="I2747" s="60"/>
      <c r="J2747" s="37"/>
      <c r="K2747" s="37"/>
      <c r="L2747">
        <f t="shared" si="215"/>
        <v>7</v>
      </c>
      <c r="M2747">
        <f t="shared" si="216"/>
        <v>1985</v>
      </c>
      <c r="N2747" t="str">
        <f t="shared" si="217"/>
        <v/>
      </c>
      <c r="O2747" t="str">
        <f t="shared" si="218"/>
        <v/>
      </c>
      <c r="P2747" t="str">
        <f t="shared" si="219"/>
        <v>7_1985</v>
      </c>
    </row>
    <row r="2748" spans="1:16">
      <c r="A2748" s="35">
        <v>31236</v>
      </c>
      <c r="H2748" s="60">
        <v>11635</v>
      </c>
      <c r="I2748" s="60">
        <v>11693.18</v>
      </c>
      <c r="J2748" s="37"/>
      <c r="K2748" s="37"/>
      <c r="L2748">
        <f t="shared" si="215"/>
        <v>7</v>
      </c>
      <c r="M2748">
        <f t="shared" si="216"/>
        <v>1985</v>
      </c>
      <c r="N2748">
        <f t="shared" si="217"/>
        <v>11664.09</v>
      </c>
      <c r="O2748" t="str">
        <f t="shared" si="218"/>
        <v/>
      </c>
      <c r="P2748" t="str">
        <f t="shared" si="219"/>
        <v>7_1985</v>
      </c>
    </row>
    <row r="2749" spans="1:16">
      <c r="A2749" s="35">
        <v>31237</v>
      </c>
      <c r="H2749" s="60">
        <v>11678.5</v>
      </c>
      <c r="I2749" s="60">
        <v>11736.89</v>
      </c>
      <c r="J2749" s="37"/>
      <c r="K2749" s="37"/>
      <c r="L2749">
        <f t="shared" si="215"/>
        <v>7</v>
      </c>
      <c r="M2749">
        <f t="shared" si="216"/>
        <v>1985</v>
      </c>
      <c r="N2749">
        <f t="shared" si="217"/>
        <v>11707.695</v>
      </c>
      <c r="O2749" t="str">
        <f t="shared" si="218"/>
        <v/>
      </c>
      <c r="P2749" t="str">
        <f t="shared" si="219"/>
        <v>7_1985</v>
      </c>
    </row>
    <row r="2750" spans="1:16">
      <c r="A2750" s="35">
        <v>31238</v>
      </c>
      <c r="H2750" s="60">
        <v>11722</v>
      </c>
      <c r="I2750" s="60">
        <v>11780.61</v>
      </c>
      <c r="J2750" s="37"/>
      <c r="K2750" s="37"/>
      <c r="L2750">
        <f t="shared" si="215"/>
        <v>7</v>
      </c>
      <c r="M2750">
        <f t="shared" si="216"/>
        <v>1985</v>
      </c>
      <c r="N2750">
        <f t="shared" si="217"/>
        <v>11751.305</v>
      </c>
      <c r="O2750" t="str">
        <f t="shared" si="218"/>
        <v/>
      </c>
      <c r="P2750" t="str">
        <f t="shared" si="219"/>
        <v>7_1985</v>
      </c>
    </row>
    <row r="2751" spans="1:16">
      <c r="A2751" s="35">
        <v>31239</v>
      </c>
      <c r="H2751" s="60">
        <v>11765.5</v>
      </c>
      <c r="I2751" s="60">
        <v>11824.33</v>
      </c>
      <c r="J2751" s="37"/>
      <c r="K2751" s="37"/>
      <c r="L2751">
        <f t="shared" si="215"/>
        <v>7</v>
      </c>
      <c r="M2751">
        <f t="shared" si="216"/>
        <v>1985</v>
      </c>
      <c r="N2751">
        <f t="shared" si="217"/>
        <v>11794.915000000001</v>
      </c>
      <c r="O2751" t="str">
        <f t="shared" si="218"/>
        <v/>
      </c>
      <c r="P2751" t="str">
        <f t="shared" si="219"/>
        <v>7_1985</v>
      </c>
    </row>
    <row r="2752" spans="1:16">
      <c r="A2752" s="35">
        <v>31240</v>
      </c>
      <c r="H2752" s="61">
        <v>11809</v>
      </c>
      <c r="I2752" s="60">
        <v>11868.05</v>
      </c>
      <c r="J2752" s="43">
        <v>12181</v>
      </c>
      <c r="K2752" s="43">
        <v>12433</v>
      </c>
      <c r="L2752">
        <f t="shared" si="215"/>
        <v>7</v>
      </c>
      <c r="M2752">
        <f t="shared" si="216"/>
        <v>1985</v>
      </c>
      <c r="N2752">
        <f t="shared" si="217"/>
        <v>11838.525</v>
      </c>
      <c r="O2752">
        <f t="shared" si="218"/>
        <v>12307</v>
      </c>
      <c r="P2752" t="str">
        <f t="shared" si="219"/>
        <v>7_1985</v>
      </c>
    </row>
    <row r="2753" spans="1:16">
      <c r="A2753" s="35">
        <v>31241</v>
      </c>
      <c r="H2753" s="44"/>
      <c r="I2753" s="44"/>
      <c r="J2753" s="43"/>
      <c r="K2753" s="43"/>
      <c r="L2753">
        <f t="shared" si="215"/>
        <v>7</v>
      </c>
      <c r="M2753">
        <f t="shared" si="216"/>
        <v>1985</v>
      </c>
      <c r="N2753" t="str">
        <f t="shared" si="217"/>
        <v/>
      </c>
      <c r="O2753" t="str">
        <f t="shared" si="218"/>
        <v/>
      </c>
      <c r="P2753" t="str">
        <f t="shared" si="219"/>
        <v>7_1985</v>
      </c>
    </row>
    <row r="2754" spans="1:16">
      <c r="A2754" s="35">
        <v>31242</v>
      </c>
      <c r="H2754" s="60"/>
      <c r="I2754" s="60"/>
      <c r="J2754" s="43"/>
      <c r="K2754" s="43"/>
      <c r="L2754">
        <f t="shared" si="215"/>
        <v>7</v>
      </c>
      <c r="M2754">
        <f t="shared" si="216"/>
        <v>1985</v>
      </c>
      <c r="N2754" t="str">
        <f t="shared" si="217"/>
        <v/>
      </c>
      <c r="O2754" t="str">
        <f t="shared" si="218"/>
        <v/>
      </c>
      <c r="P2754" t="str">
        <f t="shared" si="219"/>
        <v>7_1985</v>
      </c>
    </row>
    <row r="2755" spans="1:16">
      <c r="A2755" s="35">
        <v>31243</v>
      </c>
      <c r="H2755" s="60">
        <v>11939.5</v>
      </c>
      <c r="I2755" s="60">
        <v>11999.2</v>
      </c>
      <c r="J2755" s="43">
        <v>12268</v>
      </c>
      <c r="K2755" s="43">
        <v>12518</v>
      </c>
      <c r="L2755">
        <f t="shared" si="215"/>
        <v>7</v>
      </c>
      <c r="M2755">
        <f t="shared" si="216"/>
        <v>1985</v>
      </c>
      <c r="N2755">
        <f t="shared" si="217"/>
        <v>11969.35</v>
      </c>
      <c r="O2755">
        <f t="shared" si="218"/>
        <v>12393</v>
      </c>
      <c r="P2755" t="str">
        <f t="shared" si="219"/>
        <v>7_1985</v>
      </c>
    </row>
    <row r="2756" spans="1:16">
      <c r="A2756" s="35">
        <v>31244</v>
      </c>
      <c r="H2756" s="60">
        <v>11983</v>
      </c>
      <c r="I2756" s="60">
        <v>12042.92</v>
      </c>
      <c r="J2756" s="43">
        <v>12347</v>
      </c>
      <c r="K2756" s="43">
        <v>12565</v>
      </c>
      <c r="L2756">
        <f t="shared" ref="L2756:L2819" si="220">+MONTH(A2756)</f>
        <v>7</v>
      </c>
      <c r="M2756">
        <f t="shared" ref="M2756:M2819" si="221">+YEAR(A2756)</f>
        <v>1985</v>
      </c>
      <c r="N2756">
        <f t="shared" ref="N2756:N2819" si="222">+IF(H2756="","",AVERAGE(H2756:I2756))</f>
        <v>12012.96</v>
      </c>
      <c r="O2756">
        <f t="shared" ref="O2756:O2819" si="223">+IF(J2756="","",AVERAGE(J2756:K2756))</f>
        <v>12456</v>
      </c>
      <c r="P2756" t="str">
        <f t="shared" ref="P2756:P2819" si="224">+L2756&amp;"_"&amp;M2756</f>
        <v>7_1985</v>
      </c>
    </row>
    <row r="2757" spans="1:16">
      <c r="A2757" s="35">
        <v>31245</v>
      </c>
      <c r="H2757" s="60">
        <v>12026.5</v>
      </c>
      <c r="I2757" s="60">
        <v>12086.63</v>
      </c>
      <c r="J2757" s="43">
        <v>12364</v>
      </c>
      <c r="K2757" s="43">
        <v>12620</v>
      </c>
      <c r="L2757">
        <f t="shared" si="220"/>
        <v>7</v>
      </c>
      <c r="M2757">
        <f t="shared" si="221"/>
        <v>1985</v>
      </c>
      <c r="N2757">
        <f t="shared" si="222"/>
        <v>12056.564999999999</v>
      </c>
      <c r="O2757">
        <f t="shared" si="223"/>
        <v>12492</v>
      </c>
      <c r="P2757" t="str">
        <f t="shared" si="224"/>
        <v>7_1985</v>
      </c>
    </row>
    <row r="2758" spans="1:16">
      <c r="A2758" s="35">
        <v>31246</v>
      </c>
      <c r="H2758" s="60">
        <v>12070</v>
      </c>
      <c r="I2758" s="60">
        <v>12130.35</v>
      </c>
      <c r="J2758" s="43">
        <v>12404</v>
      </c>
      <c r="K2758" s="43">
        <v>12640</v>
      </c>
      <c r="L2758">
        <f t="shared" si="220"/>
        <v>7</v>
      </c>
      <c r="M2758">
        <f t="shared" si="221"/>
        <v>1985</v>
      </c>
      <c r="N2758">
        <f t="shared" si="222"/>
        <v>12100.174999999999</v>
      </c>
      <c r="O2758">
        <f t="shared" si="223"/>
        <v>12522</v>
      </c>
      <c r="P2758" t="str">
        <f t="shared" si="224"/>
        <v>7_1985</v>
      </c>
    </row>
    <row r="2759" spans="1:16">
      <c r="A2759" s="35">
        <v>31247</v>
      </c>
      <c r="H2759" s="60">
        <v>12113.5</v>
      </c>
      <c r="I2759" s="60">
        <v>12174.07</v>
      </c>
      <c r="J2759" s="43">
        <v>12468</v>
      </c>
      <c r="K2759" s="43">
        <v>12672</v>
      </c>
      <c r="L2759">
        <f t="shared" si="220"/>
        <v>7</v>
      </c>
      <c r="M2759">
        <f t="shared" si="221"/>
        <v>1985</v>
      </c>
      <c r="N2759">
        <f t="shared" si="222"/>
        <v>12143.785</v>
      </c>
      <c r="O2759">
        <f t="shared" si="223"/>
        <v>12570</v>
      </c>
      <c r="P2759" t="str">
        <f t="shared" si="224"/>
        <v>7_1985</v>
      </c>
    </row>
    <row r="2760" spans="1:16">
      <c r="A2760" s="35">
        <v>31248</v>
      </c>
      <c r="H2760" s="60"/>
      <c r="I2760" s="60"/>
      <c r="J2760" s="43"/>
      <c r="K2760" s="43"/>
      <c r="L2760">
        <f t="shared" si="220"/>
        <v>7</v>
      </c>
      <c r="M2760">
        <f t="shared" si="221"/>
        <v>1985</v>
      </c>
      <c r="N2760" t="str">
        <f t="shared" si="222"/>
        <v/>
      </c>
      <c r="O2760" t="str">
        <f t="shared" si="223"/>
        <v/>
      </c>
      <c r="P2760" t="str">
        <f t="shared" si="224"/>
        <v>7_1985</v>
      </c>
    </row>
    <row r="2761" spans="1:16">
      <c r="A2761" s="35">
        <v>31249</v>
      </c>
      <c r="H2761" s="60"/>
      <c r="I2761" s="60"/>
      <c r="J2761" s="43"/>
      <c r="K2761" s="43"/>
      <c r="L2761">
        <f t="shared" si="220"/>
        <v>7</v>
      </c>
      <c r="M2761">
        <f t="shared" si="221"/>
        <v>1985</v>
      </c>
      <c r="N2761" t="str">
        <f t="shared" si="222"/>
        <v/>
      </c>
      <c r="O2761" t="str">
        <f t="shared" si="223"/>
        <v/>
      </c>
      <c r="P2761" t="str">
        <f t="shared" si="224"/>
        <v>7_1985</v>
      </c>
    </row>
    <row r="2762" spans="1:16">
      <c r="A2762" s="35">
        <v>31250</v>
      </c>
      <c r="H2762" s="60">
        <v>12244</v>
      </c>
      <c r="I2762" s="60">
        <v>12305.22</v>
      </c>
      <c r="J2762" s="43">
        <v>12565</v>
      </c>
      <c r="K2762" s="43">
        <v>12767</v>
      </c>
      <c r="L2762">
        <f t="shared" si="220"/>
        <v>7</v>
      </c>
      <c r="M2762">
        <f t="shared" si="221"/>
        <v>1985</v>
      </c>
      <c r="N2762">
        <f t="shared" si="222"/>
        <v>12274.61</v>
      </c>
      <c r="O2762">
        <f t="shared" si="223"/>
        <v>12666</v>
      </c>
      <c r="P2762" t="str">
        <f t="shared" si="224"/>
        <v>7_1985</v>
      </c>
    </row>
    <row r="2763" spans="1:16">
      <c r="A2763" s="35">
        <v>31251</v>
      </c>
      <c r="H2763" s="60">
        <v>12287.5</v>
      </c>
      <c r="I2763" s="60">
        <v>12348.94</v>
      </c>
      <c r="J2763" s="43">
        <v>12619</v>
      </c>
      <c r="K2763" s="43">
        <v>12835</v>
      </c>
      <c r="L2763">
        <f t="shared" si="220"/>
        <v>7</v>
      </c>
      <c r="M2763">
        <f t="shared" si="221"/>
        <v>1985</v>
      </c>
      <c r="N2763">
        <f t="shared" si="222"/>
        <v>12318.220000000001</v>
      </c>
      <c r="O2763">
        <f t="shared" si="223"/>
        <v>12727</v>
      </c>
      <c r="P2763" t="str">
        <f t="shared" si="224"/>
        <v>7_1985</v>
      </c>
    </row>
    <row r="2764" spans="1:16">
      <c r="A2764" s="35">
        <v>31252</v>
      </c>
      <c r="H2764" s="60">
        <v>12331</v>
      </c>
      <c r="I2764" s="60">
        <v>12392.66</v>
      </c>
      <c r="J2764" s="43">
        <v>12689</v>
      </c>
      <c r="K2764" s="43">
        <v>12895</v>
      </c>
      <c r="L2764">
        <f t="shared" si="220"/>
        <v>7</v>
      </c>
      <c r="M2764">
        <f t="shared" si="221"/>
        <v>1985</v>
      </c>
      <c r="N2764">
        <f t="shared" si="222"/>
        <v>12361.83</v>
      </c>
      <c r="O2764">
        <f t="shared" si="223"/>
        <v>12792</v>
      </c>
      <c r="P2764" t="str">
        <f t="shared" si="224"/>
        <v>7_1985</v>
      </c>
    </row>
    <row r="2765" spans="1:16">
      <c r="A2765" s="35">
        <v>31253</v>
      </c>
      <c r="H2765" s="60">
        <v>12374.5</v>
      </c>
      <c r="I2765" s="60">
        <v>12436.37</v>
      </c>
      <c r="J2765" s="43">
        <v>12835</v>
      </c>
      <c r="K2765" s="43">
        <v>13153</v>
      </c>
      <c r="L2765">
        <f t="shared" si="220"/>
        <v>7</v>
      </c>
      <c r="M2765">
        <f t="shared" si="221"/>
        <v>1985</v>
      </c>
      <c r="N2765">
        <f t="shared" si="222"/>
        <v>12405.435000000001</v>
      </c>
      <c r="O2765">
        <f t="shared" si="223"/>
        <v>12994</v>
      </c>
      <c r="P2765" t="str">
        <f t="shared" si="224"/>
        <v>7_1985</v>
      </c>
    </row>
    <row r="2766" spans="1:16">
      <c r="A2766" s="35">
        <v>31254</v>
      </c>
      <c r="H2766" s="60">
        <v>12418</v>
      </c>
      <c r="I2766" s="60">
        <v>12480.09</v>
      </c>
      <c r="J2766" s="44">
        <v>13096</v>
      </c>
      <c r="K2766" s="44">
        <v>13477</v>
      </c>
      <c r="L2766">
        <f t="shared" si="220"/>
        <v>7</v>
      </c>
      <c r="M2766">
        <f t="shared" si="221"/>
        <v>1985</v>
      </c>
      <c r="N2766">
        <f t="shared" si="222"/>
        <v>12449.045</v>
      </c>
      <c r="O2766">
        <f t="shared" si="223"/>
        <v>13286.5</v>
      </c>
      <c r="P2766" t="str">
        <f t="shared" si="224"/>
        <v>7_1985</v>
      </c>
    </row>
    <row r="2767" spans="1:16">
      <c r="A2767" s="35">
        <v>31255</v>
      </c>
      <c r="H2767" s="60"/>
      <c r="I2767" s="60"/>
      <c r="J2767" s="43"/>
      <c r="K2767" s="43"/>
      <c r="L2767">
        <f t="shared" si="220"/>
        <v>7</v>
      </c>
      <c r="M2767">
        <f t="shared" si="221"/>
        <v>1985</v>
      </c>
      <c r="N2767" t="str">
        <f t="shared" si="222"/>
        <v/>
      </c>
      <c r="O2767" t="str">
        <f t="shared" si="223"/>
        <v/>
      </c>
      <c r="P2767" t="str">
        <f t="shared" si="224"/>
        <v>7_1985</v>
      </c>
    </row>
    <row r="2768" spans="1:16">
      <c r="A2768" s="35">
        <v>31256</v>
      </c>
      <c r="H2768" s="60"/>
      <c r="I2768" s="60"/>
      <c r="J2768" s="43"/>
      <c r="K2768" s="43"/>
      <c r="L2768">
        <f t="shared" si="220"/>
        <v>7</v>
      </c>
      <c r="M2768">
        <f t="shared" si="221"/>
        <v>1985</v>
      </c>
      <c r="N2768" t="str">
        <f t="shared" si="222"/>
        <v/>
      </c>
      <c r="O2768" t="str">
        <f t="shared" si="223"/>
        <v/>
      </c>
      <c r="P2768" t="str">
        <f t="shared" si="224"/>
        <v>7_1985</v>
      </c>
    </row>
    <row r="2769" spans="1:16">
      <c r="A2769" s="35">
        <v>31257</v>
      </c>
      <c r="H2769" s="60"/>
      <c r="I2769" s="60"/>
      <c r="J2769" s="43"/>
      <c r="K2769" s="43"/>
      <c r="L2769">
        <f t="shared" si="220"/>
        <v>7</v>
      </c>
      <c r="M2769">
        <f t="shared" si="221"/>
        <v>1985</v>
      </c>
      <c r="N2769" t="str">
        <f t="shared" si="222"/>
        <v/>
      </c>
      <c r="O2769" t="str">
        <f t="shared" si="223"/>
        <v/>
      </c>
      <c r="P2769" t="str">
        <f t="shared" si="224"/>
        <v>7_1985</v>
      </c>
    </row>
    <row r="2770" spans="1:16">
      <c r="A2770" s="35">
        <v>31258</v>
      </c>
      <c r="H2770" s="60"/>
      <c r="I2770" s="60"/>
      <c r="J2770" s="43"/>
      <c r="K2770" s="43"/>
      <c r="L2770">
        <f t="shared" si="220"/>
        <v>7</v>
      </c>
      <c r="M2770">
        <f t="shared" si="221"/>
        <v>1985</v>
      </c>
      <c r="N2770" t="str">
        <f t="shared" si="222"/>
        <v/>
      </c>
      <c r="O2770" t="str">
        <f t="shared" si="223"/>
        <v/>
      </c>
      <c r="P2770" t="str">
        <f t="shared" si="224"/>
        <v>7_1985</v>
      </c>
    </row>
    <row r="2771" spans="1:16">
      <c r="A2771" s="35">
        <v>31259</v>
      </c>
      <c r="H2771" s="60"/>
      <c r="I2771" s="60"/>
      <c r="J2771" s="43"/>
      <c r="K2771" s="43"/>
      <c r="L2771">
        <f t="shared" si="220"/>
        <v>7</v>
      </c>
      <c r="M2771">
        <f t="shared" si="221"/>
        <v>1985</v>
      </c>
      <c r="N2771" t="str">
        <f t="shared" si="222"/>
        <v/>
      </c>
      <c r="O2771" t="str">
        <f t="shared" si="223"/>
        <v/>
      </c>
      <c r="P2771" t="str">
        <f t="shared" si="224"/>
        <v>7_1985</v>
      </c>
    </row>
    <row r="2772" spans="1:16">
      <c r="A2772" s="35">
        <v>31260</v>
      </c>
      <c r="H2772" s="60">
        <v>13908</v>
      </c>
      <c r="I2772" s="60">
        <v>13977.54</v>
      </c>
      <c r="J2772" s="43"/>
      <c r="K2772" s="43"/>
      <c r="L2772">
        <f t="shared" si="220"/>
        <v>8</v>
      </c>
      <c r="M2772">
        <f t="shared" si="221"/>
        <v>1985</v>
      </c>
      <c r="N2772">
        <f t="shared" si="222"/>
        <v>13942.77</v>
      </c>
      <c r="O2772" t="str">
        <f t="shared" si="223"/>
        <v/>
      </c>
      <c r="P2772" t="str">
        <f t="shared" si="224"/>
        <v>8_1985</v>
      </c>
    </row>
    <row r="2773" spans="1:16">
      <c r="A2773" s="35">
        <v>31261</v>
      </c>
      <c r="H2773" s="60">
        <v>13908</v>
      </c>
      <c r="I2773" s="60">
        <v>13977.54</v>
      </c>
      <c r="J2773" s="43"/>
      <c r="K2773" s="43"/>
      <c r="L2773">
        <f t="shared" si="220"/>
        <v>8</v>
      </c>
      <c r="M2773">
        <f t="shared" si="221"/>
        <v>1985</v>
      </c>
      <c r="N2773">
        <f t="shared" si="222"/>
        <v>13942.77</v>
      </c>
      <c r="O2773" t="str">
        <f t="shared" si="223"/>
        <v/>
      </c>
      <c r="P2773" t="str">
        <f t="shared" si="224"/>
        <v>8_1985</v>
      </c>
    </row>
    <row r="2774" spans="1:16">
      <c r="A2774" s="35">
        <v>31262</v>
      </c>
      <c r="H2774" s="60"/>
      <c r="I2774" s="60"/>
      <c r="J2774" s="43"/>
      <c r="K2774" s="43"/>
      <c r="L2774">
        <f t="shared" si="220"/>
        <v>8</v>
      </c>
      <c r="M2774">
        <f t="shared" si="221"/>
        <v>1985</v>
      </c>
      <c r="N2774" t="str">
        <f t="shared" si="222"/>
        <v/>
      </c>
      <c r="O2774" t="str">
        <f t="shared" si="223"/>
        <v/>
      </c>
      <c r="P2774" t="str">
        <f t="shared" si="224"/>
        <v>8_1985</v>
      </c>
    </row>
    <row r="2775" spans="1:16">
      <c r="A2775" s="35">
        <v>31263</v>
      </c>
      <c r="H2775" s="60"/>
      <c r="I2775" s="60"/>
      <c r="J2775" s="43"/>
      <c r="K2775" s="43"/>
      <c r="L2775">
        <f t="shared" si="220"/>
        <v>8</v>
      </c>
      <c r="M2775">
        <f t="shared" si="221"/>
        <v>1985</v>
      </c>
      <c r="N2775" t="str">
        <f t="shared" si="222"/>
        <v/>
      </c>
      <c r="O2775" t="str">
        <f t="shared" si="223"/>
        <v/>
      </c>
      <c r="P2775" t="str">
        <f t="shared" si="224"/>
        <v>8_1985</v>
      </c>
    </row>
    <row r="2776" spans="1:16">
      <c r="A2776" s="35">
        <v>31264</v>
      </c>
      <c r="H2776" s="60"/>
      <c r="I2776" s="60"/>
      <c r="J2776" s="43"/>
      <c r="K2776" s="43"/>
      <c r="L2776">
        <f t="shared" si="220"/>
        <v>8</v>
      </c>
      <c r="M2776">
        <f t="shared" si="221"/>
        <v>1985</v>
      </c>
      <c r="N2776" t="str">
        <f t="shared" si="222"/>
        <v/>
      </c>
      <c r="O2776" t="str">
        <f t="shared" si="223"/>
        <v/>
      </c>
      <c r="P2776" t="str">
        <f t="shared" si="224"/>
        <v>8_1985</v>
      </c>
    </row>
    <row r="2777" spans="1:16">
      <c r="A2777" s="35">
        <v>31265</v>
      </c>
      <c r="H2777" s="44">
        <v>13908</v>
      </c>
      <c r="I2777" s="44">
        <v>13977.54</v>
      </c>
      <c r="J2777" s="43"/>
      <c r="K2777" s="43"/>
      <c r="L2777">
        <f t="shared" si="220"/>
        <v>8</v>
      </c>
      <c r="M2777">
        <f t="shared" si="221"/>
        <v>1985</v>
      </c>
      <c r="N2777">
        <f t="shared" si="222"/>
        <v>13942.77</v>
      </c>
      <c r="O2777" t="str">
        <f t="shared" si="223"/>
        <v/>
      </c>
      <c r="P2777" t="str">
        <f t="shared" si="224"/>
        <v>8_1985</v>
      </c>
    </row>
    <row r="2778" spans="1:16">
      <c r="A2778" s="35">
        <v>31266</v>
      </c>
      <c r="H2778" s="60">
        <v>13908</v>
      </c>
      <c r="I2778" s="60">
        <v>13977.54</v>
      </c>
      <c r="J2778" s="43"/>
      <c r="K2778" s="43"/>
      <c r="L2778">
        <f t="shared" si="220"/>
        <v>8</v>
      </c>
      <c r="M2778">
        <f t="shared" si="221"/>
        <v>1985</v>
      </c>
      <c r="N2778">
        <f t="shared" si="222"/>
        <v>13942.77</v>
      </c>
      <c r="O2778" t="str">
        <f t="shared" si="223"/>
        <v/>
      </c>
      <c r="P2778" t="str">
        <f t="shared" si="224"/>
        <v>8_1985</v>
      </c>
    </row>
    <row r="2779" spans="1:16">
      <c r="A2779" s="35">
        <v>31267</v>
      </c>
      <c r="H2779" s="60">
        <v>13908</v>
      </c>
      <c r="I2779" s="60">
        <v>13977.54</v>
      </c>
      <c r="J2779" s="43"/>
      <c r="K2779" s="43"/>
      <c r="L2779">
        <f t="shared" si="220"/>
        <v>8</v>
      </c>
      <c r="M2779">
        <f t="shared" si="221"/>
        <v>1985</v>
      </c>
      <c r="N2779">
        <f t="shared" si="222"/>
        <v>13942.77</v>
      </c>
      <c r="O2779" t="str">
        <f t="shared" si="223"/>
        <v/>
      </c>
      <c r="P2779" t="str">
        <f t="shared" si="224"/>
        <v>8_1985</v>
      </c>
    </row>
    <row r="2780" spans="1:16">
      <c r="A2780" s="35">
        <v>31268</v>
      </c>
      <c r="H2780" s="60">
        <v>13908</v>
      </c>
      <c r="I2780" s="60">
        <v>13977.54</v>
      </c>
      <c r="J2780" s="43"/>
      <c r="K2780" s="43"/>
      <c r="L2780">
        <f t="shared" si="220"/>
        <v>8</v>
      </c>
      <c r="M2780">
        <f t="shared" si="221"/>
        <v>1985</v>
      </c>
      <c r="N2780">
        <f t="shared" si="222"/>
        <v>13942.77</v>
      </c>
      <c r="O2780" t="str">
        <f t="shared" si="223"/>
        <v/>
      </c>
      <c r="P2780" t="str">
        <f t="shared" si="224"/>
        <v>8_1985</v>
      </c>
    </row>
    <row r="2781" spans="1:16">
      <c r="A2781" s="35">
        <v>31269</v>
      </c>
      <c r="H2781" s="60"/>
      <c r="I2781" s="60"/>
      <c r="J2781" s="43"/>
      <c r="K2781" s="43"/>
      <c r="L2781">
        <f t="shared" si="220"/>
        <v>8</v>
      </c>
      <c r="M2781">
        <f t="shared" si="221"/>
        <v>1985</v>
      </c>
      <c r="N2781" t="str">
        <f t="shared" si="222"/>
        <v/>
      </c>
      <c r="O2781" t="str">
        <f t="shared" si="223"/>
        <v/>
      </c>
      <c r="P2781" t="str">
        <f t="shared" si="224"/>
        <v>8_1985</v>
      </c>
    </row>
    <row r="2782" spans="1:16">
      <c r="A2782" s="35">
        <v>31270</v>
      </c>
      <c r="H2782" s="60"/>
      <c r="I2782" s="60"/>
      <c r="J2782" s="43"/>
      <c r="K2782" s="43"/>
      <c r="L2782">
        <f t="shared" si="220"/>
        <v>8</v>
      </c>
      <c r="M2782">
        <f t="shared" si="221"/>
        <v>1985</v>
      </c>
      <c r="N2782" t="str">
        <f t="shared" si="222"/>
        <v/>
      </c>
      <c r="O2782" t="str">
        <f t="shared" si="223"/>
        <v/>
      </c>
      <c r="P2782" t="str">
        <f t="shared" si="224"/>
        <v>8_1985</v>
      </c>
    </row>
    <row r="2783" spans="1:16">
      <c r="A2783" s="35">
        <v>31271</v>
      </c>
      <c r="H2783" s="60">
        <v>13908</v>
      </c>
      <c r="I2783" s="60">
        <v>13977.54</v>
      </c>
      <c r="J2783" s="43">
        <v>16974.18</v>
      </c>
      <c r="K2783" s="43">
        <v>17998.68</v>
      </c>
      <c r="L2783">
        <f t="shared" si="220"/>
        <v>8</v>
      </c>
      <c r="M2783">
        <f t="shared" si="221"/>
        <v>1985</v>
      </c>
      <c r="N2783">
        <f t="shared" si="222"/>
        <v>13942.77</v>
      </c>
      <c r="O2783">
        <f t="shared" si="223"/>
        <v>17486.43</v>
      </c>
      <c r="P2783" t="str">
        <f t="shared" si="224"/>
        <v>8_1985</v>
      </c>
    </row>
    <row r="2784" spans="1:16">
      <c r="A2784" s="35">
        <v>31272</v>
      </c>
      <c r="H2784" s="60">
        <v>13908</v>
      </c>
      <c r="I2784" s="60">
        <v>13977.54</v>
      </c>
      <c r="J2784" s="43">
        <v>17388.23</v>
      </c>
      <c r="K2784" s="43">
        <v>17985.22</v>
      </c>
      <c r="L2784">
        <f t="shared" si="220"/>
        <v>8</v>
      </c>
      <c r="M2784">
        <f t="shared" si="221"/>
        <v>1985</v>
      </c>
      <c r="N2784">
        <f t="shared" si="222"/>
        <v>13942.77</v>
      </c>
      <c r="O2784">
        <f t="shared" si="223"/>
        <v>17686.724999999999</v>
      </c>
      <c r="P2784" t="str">
        <f t="shared" si="224"/>
        <v>8_1985</v>
      </c>
    </row>
    <row r="2785" spans="1:16">
      <c r="A2785" s="35">
        <v>31273</v>
      </c>
      <c r="H2785" s="60">
        <v>13908</v>
      </c>
      <c r="I2785" s="60">
        <v>13977.54</v>
      </c>
      <c r="J2785" s="43">
        <v>17242.48</v>
      </c>
      <c r="K2785" s="43">
        <v>18120.259999999998</v>
      </c>
      <c r="L2785">
        <f t="shared" si="220"/>
        <v>8</v>
      </c>
      <c r="M2785">
        <f t="shared" si="221"/>
        <v>1985</v>
      </c>
      <c r="N2785">
        <f t="shared" si="222"/>
        <v>13942.77</v>
      </c>
      <c r="O2785">
        <f t="shared" si="223"/>
        <v>17681.37</v>
      </c>
      <c r="P2785" t="str">
        <f t="shared" si="224"/>
        <v>8_1985</v>
      </c>
    </row>
    <row r="2786" spans="1:16">
      <c r="A2786" s="35">
        <v>31274</v>
      </c>
      <c r="H2786" s="60">
        <v>13908</v>
      </c>
      <c r="I2786" s="60">
        <v>13977.54</v>
      </c>
      <c r="J2786" s="43">
        <v>17664.98</v>
      </c>
      <c r="K2786" s="43">
        <v>18094.939999999999</v>
      </c>
      <c r="L2786">
        <f t="shared" si="220"/>
        <v>8</v>
      </c>
      <c r="M2786">
        <f t="shared" si="221"/>
        <v>1985</v>
      </c>
      <c r="N2786">
        <f t="shared" si="222"/>
        <v>13942.77</v>
      </c>
      <c r="O2786">
        <f t="shared" si="223"/>
        <v>17879.96</v>
      </c>
      <c r="P2786" t="str">
        <f t="shared" si="224"/>
        <v>8_1985</v>
      </c>
    </row>
    <row r="2787" spans="1:16">
      <c r="A2787" s="35">
        <v>31275</v>
      </c>
      <c r="H2787" s="60">
        <v>13908</v>
      </c>
      <c r="I2787" s="60">
        <v>13977.54</v>
      </c>
      <c r="J2787" s="43">
        <v>17516.25</v>
      </c>
      <c r="K2787" s="43">
        <v>17881.91</v>
      </c>
      <c r="L2787">
        <f t="shared" si="220"/>
        <v>8</v>
      </c>
      <c r="M2787">
        <f t="shared" si="221"/>
        <v>1985</v>
      </c>
      <c r="N2787">
        <f t="shared" si="222"/>
        <v>13942.77</v>
      </c>
      <c r="O2787">
        <f t="shared" si="223"/>
        <v>17699.080000000002</v>
      </c>
      <c r="P2787" t="str">
        <f t="shared" si="224"/>
        <v>8_1985</v>
      </c>
    </row>
    <row r="2788" spans="1:16">
      <c r="A2788" s="35">
        <v>31276</v>
      </c>
      <c r="H2788" s="60"/>
      <c r="I2788" s="60"/>
      <c r="J2788" s="43"/>
      <c r="K2788" s="43"/>
      <c r="L2788">
        <f t="shared" si="220"/>
        <v>8</v>
      </c>
      <c r="M2788">
        <f t="shared" si="221"/>
        <v>1985</v>
      </c>
      <c r="N2788" t="str">
        <f t="shared" si="222"/>
        <v/>
      </c>
      <c r="O2788" t="str">
        <f t="shared" si="223"/>
        <v/>
      </c>
      <c r="P2788" t="str">
        <f t="shared" si="224"/>
        <v>8_1985</v>
      </c>
    </row>
    <row r="2789" spans="1:16">
      <c r="A2789" s="35">
        <v>31277</v>
      </c>
      <c r="H2789" s="60"/>
      <c r="I2789" s="60"/>
      <c r="J2789" s="43"/>
      <c r="K2789" s="43"/>
      <c r="L2789">
        <f t="shared" si="220"/>
        <v>8</v>
      </c>
      <c r="M2789">
        <f t="shared" si="221"/>
        <v>1985</v>
      </c>
      <c r="N2789" t="str">
        <f t="shared" si="222"/>
        <v/>
      </c>
      <c r="O2789" t="str">
        <f t="shared" si="223"/>
        <v/>
      </c>
      <c r="P2789" t="str">
        <f t="shared" si="224"/>
        <v>8_1985</v>
      </c>
    </row>
    <row r="2790" spans="1:16">
      <c r="A2790" s="35">
        <v>31278</v>
      </c>
      <c r="H2790" s="60">
        <v>13908</v>
      </c>
      <c r="I2790" s="60">
        <v>13977.54</v>
      </c>
      <c r="J2790" s="44">
        <v>17248.53</v>
      </c>
      <c r="K2790" s="44">
        <v>17670.39</v>
      </c>
      <c r="L2790">
        <f t="shared" si="220"/>
        <v>8</v>
      </c>
      <c r="M2790">
        <f t="shared" si="221"/>
        <v>1985</v>
      </c>
      <c r="N2790">
        <f t="shared" si="222"/>
        <v>13942.77</v>
      </c>
      <c r="O2790">
        <f t="shared" si="223"/>
        <v>17459.46</v>
      </c>
      <c r="P2790" t="str">
        <f t="shared" si="224"/>
        <v>8_1985</v>
      </c>
    </row>
    <row r="2791" spans="1:16">
      <c r="A2791" s="35">
        <v>31279</v>
      </c>
      <c r="H2791" s="60">
        <v>13908</v>
      </c>
      <c r="I2791" s="60">
        <v>13977.54</v>
      </c>
      <c r="J2791" s="43">
        <v>17161.419999999998</v>
      </c>
      <c r="K2791" s="43">
        <v>17497.79</v>
      </c>
      <c r="L2791">
        <f t="shared" si="220"/>
        <v>8</v>
      </c>
      <c r="M2791">
        <f t="shared" si="221"/>
        <v>1985</v>
      </c>
      <c r="N2791">
        <f t="shared" si="222"/>
        <v>13942.77</v>
      </c>
      <c r="O2791">
        <f t="shared" si="223"/>
        <v>17329.605</v>
      </c>
      <c r="P2791" t="str">
        <f t="shared" si="224"/>
        <v>8_1985</v>
      </c>
    </row>
    <row r="2792" spans="1:16">
      <c r="A2792" s="35">
        <v>31280</v>
      </c>
      <c r="H2792" s="60">
        <v>13908</v>
      </c>
      <c r="I2792" s="60">
        <v>13977.54</v>
      </c>
      <c r="J2792" s="43">
        <v>16717.72</v>
      </c>
      <c r="K2792" s="43">
        <v>17490.490000000002</v>
      </c>
      <c r="L2792">
        <f t="shared" si="220"/>
        <v>8</v>
      </c>
      <c r="M2792">
        <f t="shared" si="221"/>
        <v>1985</v>
      </c>
      <c r="N2792">
        <f t="shared" si="222"/>
        <v>13942.77</v>
      </c>
      <c r="O2792">
        <f t="shared" si="223"/>
        <v>17104.105000000003</v>
      </c>
      <c r="P2792" t="str">
        <f t="shared" si="224"/>
        <v>8_1985</v>
      </c>
    </row>
    <row r="2793" spans="1:16">
      <c r="A2793" s="35">
        <v>31281</v>
      </c>
      <c r="H2793" s="60">
        <v>13908</v>
      </c>
      <c r="I2793" s="60">
        <v>13977.54</v>
      </c>
      <c r="J2793" s="43">
        <v>16985.25</v>
      </c>
      <c r="K2793" s="43">
        <v>17497.05</v>
      </c>
      <c r="L2793">
        <f t="shared" si="220"/>
        <v>8</v>
      </c>
      <c r="M2793">
        <f t="shared" si="221"/>
        <v>1985</v>
      </c>
      <c r="N2793">
        <f t="shared" si="222"/>
        <v>13942.77</v>
      </c>
      <c r="O2793">
        <f t="shared" si="223"/>
        <v>17241.150000000001</v>
      </c>
      <c r="P2793" t="str">
        <f t="shared" si="224"/>
        <v>8_1985</v>
      </c>
    </row>
    <row r="2794" spans="1:16">
      <c r="A2794" s="35">
        <v>31282</v>
      </c>
      <c r="H2794" s="60">
        <v>13908</v>
      </c>
      <c r="I2794" s="60">
        <v>13977.54</v>
      </c>
      <c r="J2794" s="43">
        <v>16781.400000000001</v>
      </c>
      <c r="K2794" s="43">
        <v>17482.759999999998</v>
      </c>
      <c r="L2794">
        <f t="shared" si="220"/>
        <v>8</v>
      </c>
      <c r="M2794">
        <f t="shared" si="221"/>
        <v>1985</v>
      </c>
      <c r="N2794">
        <f t="shared" si="222"/>
        <v>13942.77</v>
      </c>
      <c r="O2794">
        <f t="shared" si="223"/>
        <v>17132.080000000002</v>
      </c>
      <c r="P2794" t="str">
        <f t="shared" si="224"/>
        <v>8_1985</v>
      </c>
    </row>
    <row r="2795" spans="1:16">
      <c r="A2795" s="35">
        <v>31283</v>
      </c>
      <c r="H2795" s="60"/>
      <c r="I2795" s="60"/>
      <c r="J2795" s="43"/>
      <c r="K2795" s="43"/>
      <c r="L2795">
        <f t="shared" si="220"/>
        <v>8</v>
      </c>
      <c r="M2795">
        <f t="shared" si="221"/>
        <v>1985</v>
      </c>
      <c r="N2795" t="str">
        <f t="shared" si="222"/>
        <v/>
      </c>
      <c r="O2795" t="str">
        <f t="shared" si="223"/>
        <v/>
      </c>
      <c r="P2795" t="str">
        <f t="shared" si="224"/>
        <v>8_1985</v>
      </c>
    </row>
    <row r="2796" spans="1:16">
      <c r="A2796" s="35">
        <v>31284</v>
      </c>
      <c r="H2796" s="60"/>
      <c r="I2796" s="60"/>
      <c r="J2796" s="43"/>
      <c r="K2796" s="43"/>
      <c r="L2796">
        <f t="shared" si="220"/>
        <v>8</v>
      </c>
      <c r="M2796">
        <f t="shared" si="221"/>
        <v>1985</v>
      </c>
      <c r="N2796" t="str">
        <f t="shared" si="222"/>
        <v/>
      </c>
      <c r="O2796" t="str">
        <f t="shared" si="223"/>
        <v/>
      </c>
      <c r="P2796" t="str">
        <f t="shared" si="224"/>
        <v>8_1985</v>
      </c>
    </row>
    <row r="2797" spans="1:16">
      <c r="A2797" s="35">
        <v>31285</v>
      </c>
      <c r="H2797" s="60">
        <v>13908</v>
      </c>
      <c r="I2797" s="60">
        <v>13977.54</v>
      </c>
      <c r="J2797" s="43">
        <v>16686.48</v>
      </c>
      <c r="K2797" s="43">
        <v>17469.54</v>
      </c>
      <c r="L2797">
        <f t="shared" si="220"/>
        <v>8</v>
      </c>
      <c r="M2797">
        <f t="shared" si="221"/>
        <v>1985</v>
      </c>
      <c r="N2797">
        <f t="shared" si="222"/>
        <v>13942.77</v>
      </c>
      <c r="O2797">
        <f t="shared" si="223"/>
        <v>17078.010000000002</v>
      </c>
      <c r="P2797" t="str">
        <f t="shared" si="224"/>
        <v>8_1985</v>
      </c>
    </row>
    <row r="2798" spans="1:16">
      <c r="A2798" s="35">
        <v>31286</v>
      </c>
      <c r="H2798" s="60">
        <v>13908</v>
      </c>
      <c r="I2798" s="60">
        <v>13977.54</v>
      </c>
      <c r="J2798" s="43">
        <v>16748.25</v>
      </c>
      <c r="K2798" s="43">
        <v>17472.77</v>
      </c>
      <c r="L2798">
        <f t="shared" si="220"/>
        <v>8</v>
      </c>
      <c r="M2798">
        <f t="shared" si="221"/>
        <v>1985</v>
      </c>
      <c r="N2798">
        <f t="shared" si="222"/>
        <v>13942.77</v>
      </c>
      <c r="O2798">
        <f t="shared" si="223"/>
        <v>17110.510000000002</v>
      </c>
      <c r="P2798" t="str">
        <f t="shared" si="224"/>
        <v>8_1985</v>
      </c>
    </row>
    <row r="2799" spans="1:16">
      <c r="A2799" s="35">
        <v>31287</v>
      </c>
      <c r="H2799" s="60">
        <v>13908</v>
      </c>
      <c r="I2799" s="60">
        <v>13977.54</v>
      </c>
      <c r="J2799" s="43">
        <v>16709.62</v>
      </c>
      <c r="K2799" s="43">
        <v>17449.63</v>
      </c>
      <c r="L2799">
        <f t="shared" si="220"/>
        <v>8</v>
      </c>
      <c r="M2799">
        <f t="shared" si="221"/>
        <v>1985</v>
      </c>
      <c r="N2799">
        <f t="shared" si="222"/>
        <v>13942.77</v>
      </c>
      <c r="O2799">
        <f t="shared" si="223"/>
        <v>17079.625</v>
      </c>
      <c r="P2799" t="str">
        <f t="shared" si="224"/>
        <v>8_1985</v>
      </c>
    </row>
    <row r="2800" spans="1:16">
      <c r="A2800" s="35">
        <v>31288</v>
      </c>
      <c r="H2800" s="60">
        <v>13908</v>
      </c>
      <c r="I2800" s="60">
        <v>13977.54</v>
      </c>
      <c r="J2800" s="43">
        <v>16373.91</v>
      </c>
      <c r="K2800" s="43">
        <v>17372.650000000001</v>
      </c>
      <c r="L2800">
        <f t="shared" si="220"/>
        <v>8</v>
      </c>
      <c r="M2800">
        <f t="shared" si="221"/>
        <v>1985</v>
      </c>
      <c r="N2800">
        <f t="shared" si="222"/>
        <v>13942.77</v>
      </c>
      <c r="O2800">
        <f t="shared" si="223"/>
        <v>16873.28</v>
      </c>
      <c r="P2800" t="str">
        <f t="shared" si="224"/>
        <v>8_1985</v>
      </c>
    </row>
    <row r="2801" spans="1:16">
      <c r="A2801" s="35">
        <v>31289</v>
      </c>
      <c r="H2801" s="44"/>
      <c r="I2801" s="44"/>
      <c r="J2801" s="43"/>
      <c r="K2801" s="43"/>
      <c r="L2801">
        <f t="shared" si="220"/>
        <v>8</v>
      </c>
      <c r="M2801">
        <f t="shared" si="221"/>
        <v>1985</v>
      </c>
      <c r="N2801" t="str">
        <f t="shared" si="222"/>
        <v/>
      </c>
      <c r="O2801" t="str">
        <f t="shared" si="223"/>
        <v/>
      </c>
      <c r="P2801" t="str">
        <f t="shared" si="224"/>
        <v>8_1985</v>
      </c>
    </row>
    <row r="2802" spans="1:16">
      <c r="A2802" s="35">
        <v>31290</v>
      </c>
      <c r="H2802" s="60"/>
      <c r="I2802" s="60"/>
      <c r="J2802" s="43"/>
      <c r="K2802" s="43"/>
      <c r="L2802">
        <f t="shared" si="220"/>
        <v>8</v>
      </c>
      <c r="M2802">
        <f t="shared" si="221"/>
        <v>1985</v>
      </c>
      <c r="N2802" t="str">
        <f t="shared" si="222"/>
        <v/>
      </c>
      <c r="O2802" t="str">
        <f t="shared" si="223"/>
        <v/>
      </c>
      <c r="P2802" t="str">
        <f t="shared" si="224"/>
        <v>8_1985</v>
      </c>
    </row>
    <row r="2803" spans="1:16">
      <c r="A2803" s="35">
        <v>31291</v>
      </c>
      <c r="H2803" s="60"/>
      <c r="I2803" s="60"/>
      <c r="J2803" s="43"/>
      <c r="K2803" s="43"/>
      <c r="L2803">
        <f t="shared" si="220"/>
        <v>9</v>
      </c>
      <c r="M2803">
        <f t="shared" si="221"/>
        <v>1985</v>
      </c>
      <c r="N2803" t="str">
        <f t="shared" si="222"/>
        <v/>
      </c>
      <c r="O2803" t="str">
        <f t="shared" si="223"/>
        <v/>
      </c>
      <c r="P2803" t="str">
        <f t="shared" si="224"/>
        <v>9_1985</v>
      </c>
    </row>
    <row r="2804" spans="1:16">
      <c r="A2804" s="35">
        <v>31292</v>
      </c>
      <c r="H2804" s="60">
        <v>13908</v>
      </c>
      <c r="I2804" s="60">
        <v>13977.54</v>
      </c>
      <c r="J2804" s="43">
        <v>16715.38</v>
      </c>
      <c r="K2804" s="43">
        <v>17465.04</v>
      </c>
      <c r="L2804">
        <f t="shared" si="220"/>
        <v>9</v>
      </c>
      <c r="M2804">
        <f t="shared" si="221"/>
        <v>1985</v>
      </c>
      <c r="N2804">
        <f t="shared" si="222"/>
        <v>13942.77</v>
      </c>
      <c r="O2804">
        <f t="shared" si="223"/>
        <v>17090.21</v>
      </c>
      <c r="P2804" t="str">
        <f t="shared" si="224"/>
        <v>9_1985</v>
      </c>
    </row>
    <row r="2805" spans="1:16">
      <c r="A2805" s="35">
        <v>31293</v>
      </c>
      <c r="H2805" s="60">
        <v>13908</v>
      </c>
      <c r="I2805" s="60">
        <v>13977.54</v>
      </c>
      <c r="J2805" s="43">
        <v>16558.79</v>
      </c>
      <c r="K2805" s="43">
        <v>17439.34</v>
      </c>
      <c r="L2805">
        <f t="shared" si="220"/>
        <v>9</v>
      </c>
      <c r="M2805">
        <f t="shared" si="221"/>
        <v>1985</v>
      </c>
      <c r="N2805">
        <f t="shared" si="222"/>
        <v>13942.77</v>
      </c>
      <c r="O2805">
        <f t="shared" si="223"/>
        <v>16999.065000000002</v>
      </c>
      <c r="P2805" t="str">
        <f t="shared" si="224"/>
        <v>9_1985</v>
      </c>
    </row>
    <row r="2806" spans="1:16">
      <c r="A2806" s="35">
        <v>31294</v>
      </c>
      <c r="H2806" s="60">
        <v>13908</v>
      </c>
      <c r="I2806" s="60">
        <v>13977.54</v>
      </c>
      <c r="J2806" s="43">
        <v>16751.53</v>
      </c>
      <c r="K2806" s="43">
        <v>17451.419999999998</v>
      </c>
      <c r="L2806">
        <f t="shared" si="220"/>
        <v>9</v>
      </c>
      <c r="M2806">
        <f t="shared" si="221"/>
        <v>1985</v>
      </c>
      <c r="N2806">
        <f t="shared" si="222"/>
        <v>13942.77</v>
      </c>
      <c r="O2806">
        <f t="shared" si="223"/>
        <v>17101.474999999999</v>
      </c>
      <c r="P2806" t="str">
        <f t="shared" si="224"/>
        <v>9_1985</v>
      </c>
    </row>
    <row r="2807" spans="1:16">
      <c r="A2807" s="35">
        <v>31295</v>
      </c>
      <c r="H2807" s="60">
        <v>13908</v>
      </c>
      <c r="I2807" s="60">
        <v>13977.54</v>
      </c>
      <c r="J2807" s="43">
        <v>16741.919999999998</v>
      </c>
      <c r="K2807" s="43">
        <v>17397.919999999998</v>
      </c>
      <c r="L2807">
        <f t="shared" si="220"/>
        <v>9</v>
      </c>
      <c r="M2807">
        <f t="shared" si="221"/>
        <v>1985</v>
      </c>
      <c r="N2807">
        <f t="shared" si="222"/>
        <v>13942.77</v>
      </c>
      <c r="O2807">
        <f t="shared" si="223"/>
        <v>17069.919999999998</v>
      </c>
      <c r="P2807" t="str">
        <f t="shared" si="224"/>
        <v>9_1985</v>
      </c>
    </row>
    <row r="2808" spans="1:16">
      <c r="A2808" s="35">
        <v>31296</v>
      </c>
      <c r="H2808" s="60">
        <v>13908</v>
      </c>
      <c r="I2808" s="60">
        <v>13977.54</v>
      </c>
      <c r="J2808" s="43">
        <v>16987.490000000002</v>
      </c>
      <c r="K2808" s="43">
        <v>17378.189999999999</v>
      </c>
      <c r="L2808">
        <f t="shared" si="220"/>
        <v>9</v>
      </c>
      <c r="M2808">
        <f t="shared" si="221"/>
        <v>1985</v>
      </c>
      <c r="N2808">
        <f t="shared" si="222"/>
        <v>13942.77</v>
      </c>
      <c r="O2808">
        <f t="shared" si="223"/>
        <v>17182.84</v>
      </c>
      <c r="P2808" t="str">
        <f t="shared" si="224"/>
        <v>9_1985</v>
      </c>
    </row>
    <row r="2809" spans="1:16">
      <c r="A2809" s="35">
        <v>31297</v>
      </c>
      <c r="H2809" s="60"/>
      <c r="I2809" s="60"/>
      <c r="J2809" s="43"/>
      <c r="K2809" s="43"/>
      <c r="L2809">
        <f t="shared" si="220"/>
        <v>9</v>
      </c>
      <c r="M2809">
        <f t="shared" si="221"/>
        <v>1985</v>
      </c>
      <c r="N2809" t="str">
        <f t="shared" si="222"/>
        <v/>
      </c>
      <c r="O2809" t="str">
        <f t="shared" si="223"/>
        <v/>
      </c>
      <c r="P2809" t="str">
        <f t="shared" si="224"/>
        <v>9_1985</v>
      </c>
    </row>
    <row r="2810" spans="1:16">
      <c r="A2810" s="35">
        <v>31298</v>
      </c>
      <c r="H2810" s="60"/>
      <c r="I2810" s="60"/>
      <c r="J2810" s="43"/>
      <c r="K2810" s="43"/>
      <c r="L2810">
        <f t="shared" si="220"/>
        <v>9</v>
      </c>
      <c r="M2810">
        <f t="shared" si="221"/>
        <v>1985</v>
      </c>
      <c r="N2810" t="str">
        <f t="shared" si="222"/>
        <v/>
      </c>
      <c r="O2810" t="str">
        <f t="shared" si="223"/>
        <v/>
      </c>
      <c r="P2810" t="str">
        <f t="shared" si="224"/>
        <v>9_1985</v>
      </c>
    </row>
    <row r="2811" spans="1:16">
      <c r="A2811" s="35">
        <v>31299</v>
      </c>
      <c r="H2811" s="60">
        <v>13908</v>
      </c>
      <c r="I2811" s="60">
        <v>13977.54</v>
      </c>
      <c r="J2811" s="43">
        <v>16914.060000000001</v>
      </c>
      <c r="K2811" s="43">
        <v>17399.97</v>
      </c>
      <c r="L2811">
        <f t="shared" si="220"/>
        <v>9</v>
      </c>
      <c r="M2811">
        <f t="shared" si="221"/>
        <v>1985</v>
      </c>
      <c r="N2811">
        <f t="shared" si="222"/>
        <v>13942.77</v>
      </c>
      <c r="O2811">
        <f t="shared" si="223"/>
        <v>17157.014999999999</v>
      </c>
      <c r="P2811" t="str">
        <f t="shared" si="224"/>
        <v>9_1985</v>
      </c>
    </row>
    <row r="2812" spans="1:16">
      <c r="A2812" s="35">
        <v>31300</v>
      </c>
      <c r="H2812" s="60">
        <v>13908</v>
      </c>
      <c r="I2812" s="60">
        <v>13977.54</v>
      </c>
      <c r="J2812" s="43">
        <v>17075.93</v>
      </c>
      <c r="K2812" s="43">
        <v>17437.830000000002</v>
      </c>
      <c r="L2812">
        <f t="shared" si="220"/>
        <v>9</v>
      </c>
      <c r="M2812">
        <f t="shared" si="221"/>
        <v>1985</v>
      </c>
      <c r="N2812">
        <f t="shared" si="222"/>
        <v>13942.77</v>
      </c>
      <c r="O2812">
        <f t="shared" si="223"/>
        <v>17256.88</v>
      </c>
      <c r="P2812" t="str">
        <f t="shared" si="224"/>
        <v>9_1985</v>
      </c>
    </row>
    <row r="2813" spans="1:16">
      <c r="A2813" s="35">
        <v>31301</v>
      </c>
      <c r="H2813" s="60">
        <v>13908</v>
      </c>
      <c r="I2813" s="60">
        <v>13977.54</v>
      </c>
      <c r="J2813" s="43">
        <v>17104.59</v>
      </c>
      <c r="K2813" s="43">
        <v>17451.62</v>
      </c>
      <c r="L2813">
        <f t="shared" si="220"/>
        <v>9</v>
      </c>
      <c r="M2813">
        <f t="shared" si="221"/>
        <v>1985</v>
      </c>
      <c r="N2813">
        <f t="shared" si="222"/>
        <v>13942.77</v>
      </c>
      <c r="O2813">
        <f t="shared" si="223"/>
        <v>17278.105</v>
      </c>
      <c r="P2813" t="str">
        <f t="shared" si="224"/>
        <v>9_1985</v>
      </c>
    </row>
    <row r="2814" spans="1:16">
      <c r="A2814" s="35">
        <v>31302</v>
      </c>
      <c r="H2814" s="60">
        <v>13908</v>
      </c>
      <c r="I2814" s="60">
        <v>13977.54</v>
      </c>
      <c r="J2814" s="44">
        <v>17175.64</v>
      </c>
      <c r="K2814" s="44">
        <v>17444.93</v>
      </c>
      <c r="L2814">
        <f t="shared" si="220"/>
        <v>9</v>
      </c>
      <c r="M2814">
        <f t="shared" si="221"/>
        <v>1985</v>
      </c>
      <c r="N2814">
        <f t="shared" si="222"/>
        <v>13942.77</v>
      </c>
      <c r="O2814">
        <f t="shared" si="223"/>
        <v>17310.285</v>
      </c>
      <c r="P2814" t="str">
        <f t="shared" si="224"/>
        <v>9_1985</v>
      </c>
    </row>
    <row r="2815" spans="1:16">
      <c r="A2815" s="35">
        <v>31303</v>
      </c>
      <c r="H2815" s="60">
        <v>13908</v>
      </c>
      <c r="I2815" s="60">
        <v>13977.54</v>
      </c>
      <c r="J2815" s="43">
        <v>17178.349999999999</v>
      </c>
      <c r="K2815" s="43">
        <v>17456.78</v>
      </c>
      <c r="L2815">
        <f t="shared" si="220"/>
        <v>9</v>
      </c>
      <c r="M2815">
        <f t="shared" si="221"/>
        <v>1985</v>
      </c>
      <c r="N2815">
        <f t="shared" si="222"/>
        <v>13942.77</v>
      </c>
      <c r="O2815">
        <f t="shared" si="223"/>
        <v>17317.564999999999</v>
      </c>
      <c r="P2815" t="str">
        <f t="shared" si="224"/>
        <v>9_1985</v>
      </c>
    </row>
    <row r="2816" spans="1:16">
      <c r="A2816" s="35">
        <v>31304</v>
      </c>
      <c r="H2816" s="60"/>
      <c r="I2816" s="60"/>
      <c r="J2816" s="43"/>
      <c r="K2816" s="43"/>
      <c r="L2816">
        <f t="shared" si="220"/>
        <v>9</v>
      </c>
      <c r="M2816">
        <f t="shared" si="221"/>
        <v>1985</v>
      </c>
      <c r="N2816" t="str">
        <f t="shared" si="222"/>
        <v/>
      </c>
      <c r="O2816" t="str">
        <f t="shared" si="223"/>
        <v/>
      </c>
      <c r="P2816" t="str">
        <f t="shared" si="224"/>
        <v>9_1985</v>
      </c>
    </row>
    <row r="2817" spans="1:16">
      <c r="A2817" s="35">
        <v>31305</v>
      </c>
      <c r="H2817" s="60"/>
      <c r="I2817" s="60"/>
      <c r="J2817" s="43"/>
      <c r="K2817" s="43"/>
      <c r="L2817">
        <f t="shared" si="220"/>
        <v>9</v>
      </c>
      <c r="M2817">
        <f t="shared" si="221"/>
        <v>1985</v>
      </c>
      <c r="N2817" t="str">
        <f t="shared" si="222"/>
        <v/>
      </c>
      <c r="O2817" t="str">
        <f t="shared" si="223"/>
        <v/>
      </c>
      <c r="P2817" t="str">
        <f t="shared" si="224"/>
        <v>9_1985</v>
      </c>
    </row>
    <row r="2818" spans="1:16">
      <c r="A2818" s="35">
        <v>31306</v>
      </c>
      <c r="H2818" s="60">
        <v>13908</v>
      </c>
      <c r="I2818" s="60">
        <v>13977.54</v>
      </c>
      <c r="J2818" s="43">
        <v>17203.740000000002</v>
      </c>
      <c r="K2818" s="43">
        <v>17451.98</v>
      </c>
      <c r="L2818">
        <f t="shared" si="220"/>
        <v>9</v>
      </c>
      <c r="M2818">
        <f t="shared" si="221"/>
        <v>1985</v>
      </c>
      <c r="N2818">
        <f t="shared" si="222"/>
        <v>13942.77</v>
      </c>
      <c r="O2818">
        <f t="shared" si="223"/>
        <v>17327.86</v>
      </c>
      <c r="P2818" t="str">
        <f t="shared" si="224"/>
        <v>9_1985</v>
      </c>
    </row>
    <row r="2819" spans="1:16">
      <c r="A2819" s="35">
        <v>31307</v>
      </c>
      <c r="H2819" s="60">
        <v>13908</v>
      </c>
      <c r="I2819" s="60">
        <v>13977.54</v>
      </c>
      <c r="J2819" s="43">
        <v>17215.759999999998</v>
      </c>
      <c r="K2819" s="43">
        <v>17458.28</v>
      </c>
      <c r="L2819">
        <f t="shared" si="220"/>
        <v>9</v>
      </c>
      <c r="M2819">
        <f t="shared" si="221"/>
        <v>1985</v>
      </c>
      <c r="N2819">
        <f t="shared" si="222"/>
        <v>13942.77</v>
      </c>
      <c r="O2819">
        <f t="shared" si="223"/>
        <v>17337.019999999997</v>
      </c>
      <c r="P2819" t="str">
        <f t="shared" si="224"/>
        <v>9_1985</v>
      </c>
    </row>
    <row r="2820" spans="1:16">
      <c r="A2820" s="35">
        <v>31308</v>
      </c>
      <c r="H2820" s="60">
        <v>13908</v>
      </c>
      <c r="I2820" s="60">
        <v>13977.54</v>
      </c>
      <c r="J2820" s="43">
        <v>17226.09</v>
      </c>
      <c r="K2820" s="43">
        <v>17465.740000000002</v>
      </c>
      <c r="L2820">
        <f t="shared" ref="L2820:L2883" si="225">+MONTH(A2820)</f>
        <v>9</v>
      </c>
      <c r="M2820">
        <f t="shared" ref="M2820:M2883" si="226">+YEAR(A2820)</f>
        <v>1985</v>
      </c>
      <c r="N2820">
        <f t="shared" ref="N2820:N2883" si="227">+IF(H2820="","",AVERAGE(H2820:I2820))</f>
        <v>13942.77</v>
      </c>
      <c r="O2820">
        <f t="shared" ref="O2820:O2883" si="228">+IF(J2820="","",AVERAGE(J2820:K2820))</f>
        <v>17345.915000000001</v>
      </c>
      <c r="P2820" t="str">
        <f t="shared" ref="P2820:P2883" si="229">+L2820&amp;"_"&amp;M2820</f>
        <v>9_1985</v>
      </c>
    </row>
    <row r="2821" spans="1:16">
      <c r="A2821" s="35">
        <v>31309</v>
      </c>
      <c r="H2821" s="60">
        <v>13908</v>
      </c>
      <c r="I2821" s="60">
        <v>13977.54</v>
      </c>
      <c r="J2821" s="43">
        <v>17292.97</v>
      </c>
      <c r="K2821" s="43">
        <v>17455.86</v>
      </c>
      <c r="L2821">
        <f t="shared" si="225"/>
        <v>9</v>
      </c>
      <c r="M2821">
        <f t="shared" si="226"/>
        <v>1985</v>
      </c>
      <c r="N2821">
        <f t="shared" si="227"/>
        <v>13942.77</v>
      </c>
      <c r="O2821">
        <f t="shared" si="228"/>
        <v>17374.415000000001</v>
      </c>
      <c r="P2821" t="str">
        <f t="shared" si="229"/>
        <v>9_1985</v>
      </c>
    </row>
    <row r="2822" spans="1:16">
      <c r="A2822" s="35">
        <v>31310</v>
      </c>
      <c r="H2822" s="60">
        <v>13908</v>
      </c>
      <c r="I2822" s="60">
        <v>13977.54</v>
      </c>
      <c r="J2822" s="43">
        <v>17246.14</v>
      </c>
      <c r="K2822" s="43">
        <v>17464.95</v>
      </c>
      <c r="L2822">
        <f t="shared" si="225"/>
        <v>9</v>
      </c>
      <c r="M2822">
        <f t="shared" si="226"/>
        <v>1985</v>
      </c>
      <c r="N2822">
        <f t="shared" si="227"/>
        <v>13942.77</v>
      </c>
      <c r="O2822">
        <f t="shared" si="228"/>
        <v>17355.544999999998</v>
      </c>
      <c r="P2822" t="str">
        <f t="shared" si="229"/>
        <v>9_1985</v>
      </c>
    </row>
    <row r="2823" spans="1:16">
      <c r="A2823" s="35">
        <v>31311</v>
      </c>
      <c r="H2823" s="60"/>
      <c r="I2823" s="60"/>
      <c r="J2823" s="43"/>
      <c r="K2823" s="43"/>
      <c r="L2823">
        <f t="shared" si="225"/>
        <v>9</v>
      </c>
      <c r="M2823">
        <f t="shared" si="226"/>
        <v>1985</v>
      </c>
      <c r="N2823" t="str">
        <f t="shared" si="227"/>
        <v/>
      </c>
      <c r="O2823" t="str">
        <f t="shared" si="228"/>
        <v/>
      </c>
      <c r="P2823" t="str">
        <f t="shared" si="229"/>
        <v>9_1985</v>
      </c>
    </row>
    <row r="2824" spans="1:16">
      <c r="A2824" s="35">
        <v>31312</v>
      </c>
      <c r="H2824" s="60"/>
      <c r="I2824" s="60"/>
      <c r="J2824" s="43"/>
      <c r="K2824" s="43"/>
      <c r="L2824">
        <f t="shared" si="225"/>
        <v>9</v>
      </c>
      <c r="M2824">
        <f t="shared" si="226"/>
        <v>1985</v>
      </c>
      <c r="N2824" t="str">
        <f t="shared" si="227"/>
        <v/>
      </c>
      <c r="O2824" t="str">
        <f t="shared" si="228"/>
        <v/>
      </c>
      <c r="P2824" t="str">
        <f t="shared" si="229"/>
        <v>9_1985</v>
      </c>
    </row>
    <row r="2825" spans="1:16">
      <c r="A2825" s="35">
        <v>31313</v>
      </c>
      <c r="H2825" s="44">
        <v>13908</v>
      </c>
      <c r="I2825" s="44">
        <v>13977.54</v>
      </c>
      <c r="J2825" s="43">
        <v>17327.8</v>
      </c>
      <c r="K2825" s="43">
        <v>17466.349999999999</v>
      </c>
      <c r="L2825">
        <f t="shared" si="225"/>
        <v>9</v>
      </c>
      <c r="M2825">
        <f t="shared" si="226"/>
        <v>1985</v>
      </c>
      <c r="N2825">
        <f t="shared" si="227"/>
        <v>13942.77</v>
      </c>
      <c r="O2825">
        <f t="shared" si="228"/>
        <v>17397.074999999997</v>
      </c>
      <c r="P2825" t="str">
        <f t="shared" si="229"/>
        <v>9_1985</v>
      </c>
    </row>
    <row r="2826" spans="1:16">
      <c r="A2826" s="35">
        <v>31314</v>
      </c>
      <c r="H2826" s="60">
        <v>13908</v>
      </c>
      <c r="I2826" s="60">
        <v>13977.54</v>
      </c>
      <c r="J2826" s="43">
        <v>17308.349999999999</v>
      </c>
      <c r="K2826" s="43">
        <v>17463.38</v>
      </c>
      <c r="L2826">
        <f t="shared" si="225"/>
        <v>9</v>
      </c>
      <c r="M2826">
        <f t="shared" si="226"/>
        <v>1985</v>
      </c>
      <c r="N2826">
        <f t="shared" si="227"/>
        <v>13942.77</v>
      </c>
      <c r="O2826">
        <f t="shared" si="228"/>
        <v>17385.864999999998</v>
      </c>
      <c r="P2826" t="str">
        <f t="shared" si="229"/>
        <v>9_1985</v>
      </c>
    </row>
    <row r="2827" spans="1:16">
      <c r="A2827" s="35">
        <v>31315</v>
      </c>
      <c r="H2827" s="60">
        <v>13908</v>
      </c>
      <c r="I2827" s="60">
        <v>13977.54</v>
      </c>
      <c r="J2827" s="43">
        <v>17347.810000000001</v>
      </c>
      <c r="K2827" s="43">
        <v>17459.759999999998</v>
      </c>
      <c r="L2827">
        <f t="shared" si="225"/>
        <v>9</v>
      </c>
      <c r="M2827">
        <f t="shared" si="226"/>
        <v>1985</v>
      </c>
      <c r="N2827">
        <f t="shared" si="227"/>
        <v>13942.77</v>
      </c>
      <c r="O2827">
        <f t="shared" si="228"/>
        <v>17403.785</v>
      </c>
      <c r="P2827" t="str">
        <f t="shared" si="229"/>
        <v>9_1985</v>
      </c>
    </row>
    <row r="2828" spans="1:16">
      <c r="A2828" s="35">
        <v>31316</v>
      </c>
      <c r="H2828" s="60">
        <v>13908</v>
      </c>
      <c r="I2828" s="60">
        <v>13977.54</v>
      </c>
      <c r="J2828" s="43">
        <v>17318.169999999998</v>
      </c>
      <c r="K2828" s="43">
        <v>17457.73</v>
      </c>
      <c r="L2828">
        <f t="shared" si="225"/>
        <v>9</v>
      </c>
      <c r="M2828">
        <f t="shared" si="226"/>
        <v>1985</v>
      </c>
      <c r="N2828">
        <f t="shared" si="227"/>
        <v>13942.77</v>
      </c>
      <c r="O2828">
        <f t="shared" si="228"/>
        <v>17387.949999999997</v>
      </c>
      <c r="P2828" t="str">
        <f t="shared" si="229"/>
        <v>9_1985</v>
      </c>
    </row>
    <row r="2829" spans="1:16">
      <c r="A2829" s="35">
        <v>31317</v>
      </c>
      <c r="H2829" s="60">
        <v>13908</v>
      </c>
      <c r="I2829" s="60">
        <v>13977.54</v>
      </c>
      <c r="J2829" s="43">
        <v>17390.03</v>
      </c>
      <c r="K2829" s="43">
        <v>17471.400000000001</v>
      </c>
      <c r="L2829">
        <f t="shared" si="225"/>
        <v>9</v>
      </c>
      <c r="M2829">
        <f t="shared" si="226"/>
        <v>1985</v>
      </c>
      <c r="N2829">
        <f t="shared" si="227"/>
        <v>13942.77</v>
      </c>
      <c r="O2829">
        <f t="shared" si="228"/>
        <v>17430.715</v>
      </c>
      <c r="P2829" t="str">
        <f t="shared" si="229"/>
        <v>9_1985</v>
      </c>
    </row>
    <row r="2830" spans="1:16">
      <c r="A2830" s="35">
        <v>31318</v>
      </c>
      <c r="H2830" s="60"/>
      <c r="I2830" s="60"/>
      <c r="J2830" s="43"/>
      <c r="K2830" s="43"/>
      <c r="L2830">
        <f t="shared" si="225"/>
        <v>9</v>
      </c>
      <c r="M2830">
        <f t="shared" si="226"/>
        <v>1985</v>
      </c>
      <c r="N2830" t="str">
        <f t="shared" si="227"/>
        <v/>
      </c>
      <c r="O2830" t="str">
        <f t="shared" si="228"/>
        <v/>
      </c>
      <c r="P2830" t="str">
        <f t="shared" si="229"/>
        <v>9_1985</v>
      </c>
    </row>
    <row r="2831" spans="1:16">
      <c r="A2831" s="35">
        <v>31319</v>
      </c>
      <c r="H2831" s="60"/>
      <c r="I2831" s="60"/>
      <c r="J2831" s="43"/>
      <c r="K2831" s="43"/>
      <c r="L2831">
        <f t="shared" si="225"/>
        <v>9</v>
      </c>
      <c r="M2831">
        <f t="shared" si="226"/>
        <v>1985</v>
      </c>
      <c r="N2831" t="str">
        <f t="shared" si="227"/>
        <v/>
      </c>
      <c r="O2831" t="str">
        <f t="shared" si="228"/>
        <v/>
      </c>
      <c r="P2831" t="str">
        <f t="shared" si="229"/>
        <v>9_1985</v>
      </c>
    </row>
    <row r="2832" spans="1:16">
      <c r="A2832" s="35">
        <v>31320</v>
      </c>
      <c r="H2832" s="60">
        <v>13908</v>
      </c>
      <c r="I2832" s="60">
        <v>13977.54</v>
      </c>
      <c r="J2832" s="43">
        <v>17304.810000000001</v>
      </c>
      <c r="K2832" s="43">
        <v>17468.080000000002</v>
      </c>
      <c r="L2832">
        <f t="shared" si="225"/>
        <v>9</v>
      </c>
      <c r="M2832">
        <f t="shared" si="226"/>
        <v>1985</v>
      </c>
      <c r="N2832">
        <f t="shared" si="227"/>
        <v>13942.77</v>
      </c>
      <c r="O2832">
        <f t="shared" si="228"/>
        <v>17386.445</v>
      </c>
      <c r="P2832" t="str">
        <f t="shared" si="229"/>
        <v>9_1985</v>
      </c>
    </row>
    <row r="2833" spans="1:16">
      <c r="A2833" s="35">
        <v>31321</v>
      </c>
      <c r="H2833" s="43">
        <v>13908</v>
      </c>
      <c r="I2833" s="43">
        <v>13977.54</v>
      </c>
      <c r="J2833" s="62">
        <v>17366.23</v>
      </c>
      <c r="K2833" s="63">
        <v>17483.52</v>
      </c>
      <c r="L2833">
        <f t="shared" si="225"/>
        <v>10</v>
      </c>
      <c r="M2833">
        <f t="shared" si="226"/>
        <v>1985</v>
      </c>
      <c r="N2833">
        <f t="shared" si="227"/>
        <v>13942.77</v>
      </c>
      <c r="O2833">
        <f t="shared" si="228"/>
        <v>17424.875</v>
      </c>
      <c r="P2833" t="str">
        <f t="shared" si="229"/>
        <v>10_1985</v>
      </c>
    </row>
    <row r="2834" spans="1:16">
      <c r="A2834" s="35">
        <v>31322</v>
      </c>
      <c r="H2834" s="43">
        <v>13908</v>
      </c>
      <c r="I2834" s="43">
        <v>13977.54</v>
      </c>
      <c r="J2834" s="62">
        <v>17230.849999999999</v>
      </c>
      <c r="K2834" s="63">
        <v>17496.77</v>
      </c>
      <c r="L2834">
        <f t="shared" si="225"/>
        <v>10</v>
      </c>
      <c r="M2834">
        <f t="shared" si="226"/>
        <v>1985</v>
      </c>
      <c r="N2834">
        <f t="shared" si="227"/>
        <v>13942.77</v>
      </c>
      <c r="O2834">
        <f t="shared" si="228"/>
        <v>17363.809999999998</v>
      </c>
      <c r="P2834" t="str">
        <f t="shared" si="229"/>
        <v>10_1985</v>
      </c>
    </row>
    <row r="2835" spans="1:16">
      <c r="A2835" s="35">
        <v>31323</v>
      </c>
      <c r="H2835" s="43">
        <v>13908</v>
      </c>
      <c r="I2835" s="43">
        <v>13977.54</v>
      </c>
      <c r="J2835" s="62">
        <v>17314.32</v>
      </c>
      <c r="K2835" s="63">
        <v>17514.900000000001</v>
      </c>
      <c r="L2835">
        <f t="shared" si="225"/>
        <v>10</v>
      </c>
      <c r="M2835">
        <f t="shared" si="226"/>
        <v>1985</v>
      </c>
      <c r="N2835">
        <f t="shared" si="227"/>
        <v>13942.77</v>
      </c>
      <c r="O2835">
        <f t="shared" si="228"/>
        <v>17414.61</v>
      </c>
      <c r="P2835" t="str">
        <f t="shared" si="229"/>
        <v>10_1985</v>
      </c>
    </row>
    <row r="2836" spans="1:16">
      <c r="A2836" s="35">
        <v>31324</v>
      </c>
      <c r="H2836" s="43">
        <v>13908</v>
      </c>
      <c r="I2836" s="43">
        <v>13977.54</v>
      </c>
      <c r="J2836" s="62">
        <v>17347.77</v>
      </c>
      <c r="K2836" s="63">
        <v>17463.38</v>
      </c>
      <c r="L2836">
        <f t="shared" si="225"/>
        <v>10</v>
      </c>
      <c r="M2836">
        <f t="shared" si="226"/>
        <v>1985</v>
      </c>
      <c r="N2836">
        <f t="shared" si="227"/>
        <v>13942.77</v>
      </c>
      <c r="O2836">
        <f t="shared" si="228"/>
        <v>17405.575000000001</v>
      </c>
      <c r="P2836" t="str">
        <f t="shared" si="229"/>
        <v>10_1985</v>
      </c>
    </row>
    <row r="2837" spans="1:16">
      <c r="A2837" s="35">
        <v>31325</v>
      </c>
      <c r="H2837" s="44"/>
      <c r="I2837" s="44"/>
      <c r="J2837" s="64"/>
      <c r="K2837" s="65"/>
      <c r="L2837">
        <f t="shared" si="225"/>
        <v>10</v>
      </c>
      <c r="M2837">
        <f t="shared" si="226"/>
        <v>1985</v>
      </c>
      <c r="N2837" t="str">
        <f t="shared" si="227"/>
        <v/>
      </c>
      <c r="O2837" t="str">
        <f t="shared" si="228"/>
        <v/>
      </c>
      <c r="P2837" t="str">
        <f t="shared" si="229"/>
        <v>10_1985</v>
      </c>
    </row>
    <row r="2838" spans="1:16">
      <c r="A2838" s="35">
        <v>31326</v>
      </c>
      <c r="H2838" s="44"/>
      <c r="I2838" s="44"/>
      <c r="J2838" s="64"/>
      <c r="K2838" s="65"/>
      <c r="L2838">
        <f t="shared" si="225"/>
        <v>10</v>
      </c>
      <c r="M2838">
        <f t="shared" si="226"/>
        <v>1985</v>
      </c>
      <c r="N2838" t="str">
        <f t="shared" si="227"/>
        <v/>
      </c>
      <c r="O2838" t="str">
        <f t="shared" si="228"/>
        <v/>
      </c>
      <c r="P2838" t="str">
        <f t="shared" si="229"/>
        <v>10_1985</v>
      </c>
    </row>
    <row r="2839" spans="1:16">
      <c r="A2839" s="35">
        <v>31327</v>
      </c>
      <c r="H2839" s="43">
        <v>13908</v>
      </c>
      <c r="I2839" s="43">
        <v>13977.54</v>
      </c>
      <c r="J2839" s="62">
        <v>17310.53</v>
      </c>
      <c r="K2839" s="63">
        <v>17429.310000000001</v>
      </c>
      <c r="L2839">
        <f t="shared" si="225"/>
        <v>10</v>
      </c>
      <c r="M2839">
        <f t="shared" si="226"/>
        <v>1985</v>
      </c>
      <c r="N2839">
        <f t="shared" si="227"/>
        <v>13942.77</v>
      </c>
      <c r="O2839">
        <f t="shared" si="228"/>
        <v>17369.919999999998</v>
      </c>
      <c r="P2839" t="str">
        <f t="shared" si="229"/>
        <v>10_1985</v>
      </c>
    </row>
    <row r="2840" spans="1:16">
      <c r="A2840" s="35">
        <v>31328</v>
      </c>
      <c r="H2840" s="44"/>
      <c r="I2840" s="44"/>
      <c r="J2840" s="64"/>
      <c r="K2840" s="65"/>
      <c r="L2840">
        <f t="shared" si="225"/>
        <v>10</v>
      </c>
      <c r="M2840">
        <f t="shared" si="226"/>
        <v>1985</v>
      </c>
      <c r="N2840" t="str">
        <f t="shared" si="227"/>
        <v/>
      </c>
      <c r="O2840" t="str">
        <f t="shared" si="228"/>
        <v/>
      </c>
      <c r="P2840" t="str">
        <f t="shared" si="229"/>
        <v>10_1985</v>
      </c>
    </row>
    <row r="2841" spans="1:16">
      <c r="A2841" s="35">
        <v>31329</v>
      </c>
      <c r="H2841" s="43">
        <v>13908</v>
      </c>
      <c r="I2841" s="43">
        <v>13977.54</v>
      </c>
      <c r="J2841" s="62">
        <v>17300.55</v>
      </c>
      <c r="K2841" s="63">
        <v>17441.009999999998</v>
      </c>
      <c r="L2841">
        <f t="shared" si="225"/>
        <v>10</v>
      </c>
      <c r="M2841">
        <f t="shared" si="226"/>
        <v>1985</v>
      </c>
      <c r="N2841">
        <f t="shared" si="227"/>
        <v>13942.77</v>
      </c>
      <c r="O2841">
        <f t="shared" si="228"/>
        <v>17370.78</v>
      </c>
      <c r="P2841" t="str">
        <f t="shared" si="229"/>
        <v>10_1985</v>
      </c>
    </row>
    <row r="2842" spans="1:16">
      <c r="A2842" s="35">
        <v>31330</v>
      </c>
      <c r="H2842" s="43">
        <v>13908</v>
      </c>
      <c r="I2842" s="43">
        <v>13977.54</v>
      </c>
      <c r="J2842" s="62">
        <v>17310.810000000001</v>
      </c>
      <c r="K2842" s="63">
        <v>17488.240000000002</v>
      </c>
      <c r="L2842">
        <f t="shared" si="225"/>
        <v>10</v>
      </c>
      <c r="M2842">
        <f t="shared" si="226"/>
        <v>1985</v>
      </c>
      <c r="N2842">
        <f t="shared" si="227"/>
        <v>13942.77</v>
      </c>
      <c r="O2842">
        <f t="shared" si="228"/>
        <v>17399.525000000001</v>
      </c>
      <c r="P2842" t="str">
        <f t="shared" si="229"/>
        <v>10_1985</v>
      </c>
    </row>
    <row r="2843" spans="1:16">
      <c r="A2843" s="35">
        <v>31331</v>
      </c>
      <c r="H2843" s="43">
        <v>13908</v>
      </c>
      <c r="I2843" s="43">
        <v>13977.54</v>
      </c>
      <c r="J2843" s="62">
        <v>17308.509999999998</v>
      </c>
      <c r="K2843" s="63">
        <v>17442.240000000002</v>
      </c>
      <c r="L2843">
        <f t="shared" si="225"/>
        <v>10</v>
      </c>
      <c r="M2843">
        <f t="shared" si="226"/>
        <v>1985</v>
      </c>
      <c r="N2843">
        <f t="shared" si="227"/>
        <v>13942.77</v>
      </c>
      <c r="O2843">
        <f t="shared" si="228"/>
        <v>17375.375</v>
      </c>
      <c r="P2843" t="str">
        <f t="shared" si="229"/>
        <v>10_1985</v>
      </c>
    </row>
    <row r="2844" spans="1:16">
      <c r="A2844" s="35">
        <v>31332</v>
      </c>
      <c r="H2844" s="44"/>
      <c r="I2844" s="44"/>
      <c r="J2844" s="64"/>
      <c r="K2844" s="65"/>
      <c r="L2844">
        <f t="shared" si="225"/>
        <v>10</v>
      </c>
      <c r="M2844">
        <f t="shared" si="226"/>
        <v>1985</v>
      </c>
      <c r="N2844" t="str">
        <f t="shared" si="227"/>
        <v/>
      </c>
      <c r="O2844" t="str">
        <f t="shared" si="228"/>
        <v/>
      </c>
      <c r="P2844" t="str">
        <f t="shared" si="229"/>
        <v>10_1985</v>
      </c>
    </row>
    <row r="2845" spans="1:16">
      <c r="A2845" s="35">
        <v>31333</v>
      </c>
      <c r="H2845" s="44"/>
      <c r="I2845" s="44"/>
      <c r="J2845" s="64"/>
      <c r="K2845" s="65"/>
      <c r="L2845">
        <f t="shared" si="225"/>
        <v>10</v>
      </c>
      <c r="M2845">
        <f t="shared" si="226"/>
        <v>1985</v>
      </c>
      <c r="N2845" t="str">
        <f t="shared" si="227"/>
        <v/>
      </c>
      <c r="O2845" t="str">
        <f t="shared" si="228"/>
        <v/>
      </c>
      <c r="P2845" t="str">
        <f t="shared" si="229"/>
        <v>10_1985</v>
      </c>
    </row>
    <row r="2846" spans="1:16">
      <c r="A2846" s="35">
        <v>31334</v>
      </c>
      <c r="H2846" s="43">
        <v>13908</v>
      </c>
      <c r="I2846" s="43">
        <v>13977.54</v>
      </c>
      <c r="J2846" s="62">
        <v>17307.57</v>
      </c>
      <c r="K2846" s="63">
        <v>17489.73</v>
      </c>
      <c r="L2846">
        <f t="shared" si="225"/>
        <v>10</v>
      </c>
      <c r="M2846">
        <f t="shared" si="226"/>
        <v>1985</v>
      </c>
      <c r="N2846">
        <f t="shared" si="227"/>
        <v>13942.77</v>
      </c>
      <c r="O2846">
        <f t="shared" si="228"/>
        <v>17398.650000000001</v>
      </c>
      <c r="P2846" t="str">
        <f t="shared" si="229"/>
        <v>10_1985</v>
      </c>
    </row>
    <row r="2847" spans="1:16">
      <c r="A2847" s="35">
        <v>31335</v>
      </c>
      <c r="H2847" s="43">
        <v>13908</v>
      </c>
      <c r="I2847" s="43">
        <v>13977.54</v>
      </c>
      <c r="J2847" s="62">
        <v>17310.52</v>
      </c>
      <c r="K2847" s="63">
        <v>17480.87</v>
      </c>
      <c r="L2847">
        <f t="shared" si="225"/>
        <v>10</v>
      </c>
      <c r="M2847">
        <f t="shared" si="226"/>
        <v>1985</v>
      </c>
      <c r="N2847">
        <f t="shared" si="227"/>
        <v>13942.77</v>
      </c>
      <c r="O2847">
        <f t="shared" si="228"/>
        <v>17395.695</v>
      </c>
      <c r="P2847" t="str">
        <f t="shared" si="229"/>
        <v>10_1985</v>
      </c>
    </row>
    <row r="2848" spans="1:16">
      <c r="A2848" s="35">
        <v>31336</v>
      </c>
      <c r="H2848" s="43">
        <v>13908</v>
      </c>
      <c r="I2848" s="43">
        <v>13977.54</v>
      </c>
      <c r="J2848" s="62">
        <v>17313.16</v>
      </c>
      <c r="K2848" s="63">
        <v>17445.73</v>
      </c>
      <c r="L2848">
        <f t="shared" si="225"/>
        <v>10</v>
      </c>
      <c r="M2848">
        <f t="shared" si="226"/>
        <v>1985</v>
      </c>
      <c r="N2848">
        <f t="shared" si="227"/>
        <v>13942.77</v>
      </c>
      <c r="O2848">
        <f t="shared" si="228"/>
        <v>17379.445</v>
      </c>
      <c r="P2848" t="str">
        <f t="shared" si="229"/>
        <v>10_1985</v>
      </c>
    </row>
    <row r="2849" spans="1:16">
      <c r="A2849" s="35">
        <v>31337</v>
      </c>
      <c r="H2849" s="43">
        <v>13908</v>
      </c>
      <c r="I2849" s="43">
        <v>13977.54</v>
      </c>
      <c r="J2849" s="62">
        <v>17264.240000000002</v>
      </c>
      <c r="K2849" s="63">
        <v>17438.55</v>
      </c>
      <c r="L2849">
        <f t="shared" si="225"/>
        <v>10</v>
      </c>
      <c r="M2849">
        <f t="shared" si="226"/>
        <v>1985</v>
      </c>
      <c r="N2849">
        <f t="shared" si="227"/>
        <v>13942.77</v>
      </c>
      <c r="O2849">
        <f t="shared" si="228"/>
        <v>17351.395</v>
      </c>
      <c r="P2849" t="str">
        <f t="shared" si="229"/>
        <v>10_1985</v>
      </c>
    </row>
    <row r="2850" spans="1:16">
      <c r="A2850" s="35">
        <v>31338</v>
      </c>
      <c r="H2850" s="43">
        <v>13908</v>
      </c>
      <c r="I2850" s="43">
        <v>13977.54</v>
      </c>
      <c r="J2850" s="62">
        <v>17312.009999999998</v>
      </c>
      <c r="K2850" s="63">
        <v>17470.669999999998</v>
      </c>
      <c r="L2850">
        <f t="shared" si="225"/>
        <v>10</v>
      </c>
      <c r="M2850">
        <f t="shared" si="226"/>
        <v>1985</v>
      </c>
      <c r="N2850">
        <f t="shared" si="227"/>
        <v>13942.77</v>
      </c>
      <c r="O2850">
        <f t="shared" si="228"/>
        <v>17391.339999999997</v>
      </c>
      <c r="P2850" t="str">
        <f t="shared" si="229"/>
        <v>10_1985</v>
      </c>
    </row>
    <row r="2851" spans="1:16">
      <c r="A2851" s="35">
        <v>31339</v>
      </c>
      <c r="H2851" s="44"/>
      <c r="I2851" s="44"/>
      <c r="J2851" s="64"/>
      <c r="K2851" s="65"/>
      <c r="L2851">
        <f t="shared" si="225"/>
        <v>10</v>
      </c>
      <c r="M2851">
        <f t="shared" si="226"/>
        <v>1985</v>
      </c>
      <c r="N2851" t="str">
        <f t="shared" si="227"/>
        <v/>
      </c>
      <c r="O2851" t="str">
        <f t="shared" si="228"/>
        <v/>
      </c>
      <c r="P2851" t="str">
        <f t="shared" si="229"/>
        <v>10_1985</v>
      </c>
    </row>
    <row r="2852" spans="1:16">
      <c r="A2852" s="35">
        <v>31340</v>
      </c>
      <c r="H2852" s="44"/>
      <c r="I2852" s="44"/>
      <c r="J2852" s="64"/>
      <c r="K2852" s="65"/>
      <c r="L2852">
        <f t="shared" si="225"/>
        <v>10</v>
      </c>
      <c r="M2852">
        <f t="shared" si="226"/>
        <v>1985</v>
      </c>
      <c r="N2852" t="str">
        <f t="shared" si="227"/>
        <v/>
      </c>
      <c r="O2852" t="str">
        <f t="shared" si="228"/>
        <v/>
      </c>
      <c r="P2852" t="str">
        <f t="shared" si="229"/>
        <v>10_1985</v>
      </c>
    </row>
    <row r="2853" spans="1:16">
      <c r="A2853" s="35">
        <v>31341</v>
      </c>
      <c r="H2853" s="43">
        <v>13908</v>
      </c>
      <c r="I2853" s="43">
        <v>13977.54</v>
      </c>
      <c r="J2853" s="62">
        <v>17307.87</v>
      </c>
      <c r="K2853" s="63">
        <v>17434.689999999999</v>
      </c>
      <c r="L2853">
        <f t="shared" si="225"/>
        <v>10</v>
      </c>
      <c r="M2853">
        <f t="shared" si="226"/>
        <v>1985</v>
      </c>
      <c r="N2853">
        <f t="shared" si="227"/>
        <v>13942.77</v>
      </c>
      <c r="O2853">
        <f t="shared" si="228"/>
        <v>17371.28</v>
      </c>
      <c r="P2853" t="str">
        <f t="shared" si="229"/>
        <v>10_1985</v>
      </c>
    </row>
    <row r="2854" spans="1:16">
      <c r="A2854" s="35">
        <v>31342</v>
      </c>
      <c r="H2854" s="43">
        <v>13908</v>
      </c>
      <c r="I2854" s="43">
        <v>13977.54</v>
      </c>
      <c r="J2854" s="62">
        <v>17293.79</v>
      </c>
      <c r="K2854" s="63">
        <v>17478.349999999999</v>
      </c>
      <c r="L2854">
        <f t="shared" si="225"/>
        <v>10</v>
      </c>
      <c r="M2854">
        <f t="shared" si="226"/>
        <v>1985</v>
      </c>
      <c r="N2854">
        <f t="shared" si="227"/>
        <v>13942.77</v>
      </c>
      <c r="O2854">
        <f t="shared" si="228"/>
        <v>17386.07</v>
      </c>
      <c r="P2854" t="str">
        <f t="shared" si="229"/>
        <v>10_1985</v>
      </c>
    </row>
    <row r="2855" spans="1:16">
      <c r="A2855" s="35">
        <v>31343</v>
      </c>
      <c r="H2855" s="43">
        <v>13908</v>
      </c>
      <c r="I2855" s="43">
        <v>13977.54</v>
      </c>
      <c r="J2855" s="62">
        <v>17293.89</v>
      </c>
      <c r="K2855" s="63">
        <v>17460.150000000001</v>
      </c>
      <c r="L2855">
        <f t="shared" si="225"/>
        <v>10</v>
      </c>
      <c r="M2855">
        <f t="shared" si="226"/>
        <v>1985</v>
      </c>
      <c r="N2855">
        <f t="shared" si="227"/>
        <v>13942.77</v>
      </c>
      <c r="O2855">
        <f t="shared" si="228"/>
        <v>17377.02</v>
      </c>
      <c r="P2855" t="str">
        <f t="shared" si="229"/>
        <v>10_1985</v>
      </c>
    </row>
    <row r="2856" spans="1:16">
      <c r="A2856" s="35">
        <v>31344</v>
      </c>
      <c r="H2856" s="43">
        <v>13908</v>
      </c>
      <c r="I2856" s="43">
        <v>13977.54</v>
      </c>
      <c r="J2856" s="62">
        <v>17320.95</v>
      </c>
      <c r="K2856" s="63">
        <v>17480.54</v>
      </c>
      <c r="L2856">
        <f t="shared" si="225"/>
        <v>10</v>
      </c>
      <c r="M2856">
        <f t="shared" si="226"/>
        <v>1985</v>
      </c>
      <c r="N2856">
        <f t="shared" si="227"/>
        <v>13942.77</v>
      </c>
      <c r="O2856">
        <f t="shared" si="228"/>
        <v>17400.745000000003</v>
      </c>
      <c r="P2856" t="str">
        <f t="shared" si="229"/>
        <v>10_1985</v>
      </c>
    </row>
    <row r="2857" spans="1:16">
      <c r="A2857" s="35">
        <v>31345</v>
      </c>
      <c r="H2857" s="43">
        <v>13908</v>
      </c>
      <c r="I2857" s="43">
        <v>13977.54</v>
      </c>
      <c r="J2857" s="62">
        <v>17312.64</v>
      </c>
      <c r="K2857" s="63">
        <v>17447.23</v>
      </c>
      <c r="L2857">
        <f t="shared" si="225"/>
        <v>10</v>
      </c>
      <c r="M2857">
        <f t="shared" si="226"/>
        <v>1985</v>
      </c>
      <c r="N2857">
        <f t="shared" si="227"/>
        <v>13942.77</v>
      </c>
      <c r="O2857">
        <f t="shared" si="228"/>
        <v>17379.934999999998</v>
      </c>
      <c r="P2857" t="str">
        <f t="shared" si="229"/>
        <v>10_1985</v>
      </c>
    </row>
    <row r="2858" spans="1:16">
      <c r="A2858" s="35">
        <v>31346</v>
      </c>
      <c r="H2858" s="44"/>
      <c r="I2858" s="44"/>
      <c r="J2858" s="64"/>
      <c r="K2858" s="65"/>
      <c r="L2858">
        <f t="shared" si="225"/>
        <v>10</v>
      </c>
      <c r="M2858">
        <f t="shared" si="226"/>
        <v>1985</v>
      </c>
      <c r="N2858" t="str">
        <f t="shared" si="227"/>
        <v/>
      </c>
      <c r="O2858" t="str">
        <f t="shared" si="228"/>
        <v/>
      </c>
      <c r="P2858" t="str">
        <f t="shared" si="229"/>
        <v>10_1985</v>
      </c>
    </row>
    <row r="2859" spans="1:16">
      <c r="A2859" s="35">
        <v>31347</v>
      </c>
      <c r="H2859" s="44"/>
      <c r="I2859" s="44"/>
      <c r="J2859" s="64"/>
      <c r="K2859" s="65"/>
      <c r="L2859">
        <f t="shared" si="225"/>
        <v>10</v>
      </c>
      <c r="M2859">
        <f t="shared" si="226"/>
        <v>1985</v>
      </c>
      <c r="N2859" t="str">
        <f t="shared" si="227"/>
        <v/>
      </c>
      <c r="O2859" t="str">
        <f t="shared" si="228"/>
        <v/>
      </c>
      <c r="P2859" t="str">
        <f t="shared" si="229"/>
        <v>10_1985</v>
      </c>
    </row>
    <row r="2860" spans="1:16">
      <c r="A2860" s="35">
        <v>31348</v>
      </c>
      <c r="H2860" s="43">
        <v>13908</v>
      </c>
      <c r="I2860" s="43">
        <v>13977.54</v>
      </c>
      <c r="J2860" s="62">
        <v>17319.38</v>
      </c>
      <c r="K2860" s="63">
        <v>17420.009999999998</v>
      </c>
      <c r="L2860">
        <f t="shared" si="225"/>
        <v>10</v>
      </c>
      <c r="M2860">
        <f t="shared" si="226"/>
        <v>1985</v>
      </c>
      <c r="N2860">
        <f t="shared" si="227"/>
        <v>13942.77</v>
      </c>
      <c r="O2860">
        <f t="shared" si="228"/>
        <v>17369.695</v>
      </c>
      <c r="P2860" t="str">
        <f t="shared" si="229"/>
        <v>10_1985</v>
      </c>
    </row>
    <row r="2861" spans="1:16">
      <c r="A2861" s="35">
        <v>31349</v>
      </c>
      <c r="H2861" s="43">
        <v>13908</v>
      </c>
      <c r="I2861" s="43">
        <v>13977.54</v>
      </c>
      <c r="J2861" s="62">
        <v>17322.990000000002</v>
      </c>
      <c r="K2861" s="63">
        <v>17418.88</v>
      </c>
      <c r="L2861">
        <f t="shared" si="225"/>
        <v>10</v>
      </c>
      <c r="M2861">
        <f t="shared" si="226"/>
        <v>1985</v>
      </c>
      <c r="N2861">
        <f t="shared" si="227"/>
        <v>13942.77</v>
      </c>
      <c r="O2861">
        <f t="shared" si="228"/>
        <v>17370.935000000001</v>
      </c>
      <c r="P2861" t="str">
        <f t="shared" si="229"/>
        <v>10_1985</v>
      </c>
    </row>
    <row r="2862" spans="1:16">
      <c r="A2862" s="35">
        <v>31350</v>
      </c>
      <c r="H2862" s="43">
        <v>13908</v>
      </c>
      <c r="I2862" s="43">
        <v>13977.54</v>
      </c>
      <c r="J2862" s="62">
        <v>17310.330000000002</v>
      </c>
      <c r="K2862" s="63">
        <v>17474.75</v>
      </c>
      <c r="L2862">
        <f t="shared" si="225"/>
        <v>10</v>
      </c>
      <c r="M2862">
        <f t="shared" si="226"/>
        <v>1985</v>
      </c>
      <c r="N2862">
        <f t="shared" si="227"/>
        <v>13942.77</v>
      </c>
      <c r="O2862">
        <f t="shared" si="228"/>
        <v>17392.54</v>
      </c>
      <c r="P2862" t="str">
        <f t="shared" si="229"/>
        <v>10_1985</v>
      </c>
    </row>
    <row r="2863" spans="1:16" ht="15" thickBot="1">
      <c r="A2863" s="35">
        <v>31351</v>
      </c>
      <c r="H2863" s="43">
        <v>13908</v>
      </c>
      <c r="I2863" s="43">
        <v>13977.54</v>
      </c>
      <c r="J2863" s="66">
        <v>17328.150000000001</v>
      </c>
      <c r="K2863" s="67">
        <v>17510.900000000001</v>
      </c>
      <c r="L2863">
        <f t="shared" si="225"/>
        <v>10</v>
      </c>
      <c r="M2863">
        <f t="shared" si="226"/>
        <v>1985</v>
      </c>
      <c r="N2863">
        <f t="shared" si="227"/>
        <v>13942.77</v>
      </c>
      <c r="O2863">
        <f t="shared" si="228"/>
        <v>17419.525000000001</v>
      </c>
      <c r="P2863" t="str">
        <f t="shared" si="229"/>
        <v>10_1985</v>
      </c>
    </row>
    <row r="2864" spans="1:16">
      <c r="A2864" s="35">
        <v>31352</v>
      </c>
      <c r="H2864" s="44"/>
      <c r="I2864" s="44"/>
      <c r="J2864" s="43"/>
      <c r="K2864" s="43"/>
      <c r="L2864">
        <f t="shared" si="225"/>
        <v>11</v>
      </c>
      <c r="M2864">
        <f t="shared" si="226"/>
        <v>1985</v>
      </c>
      <c r="N2864" t="str">
        <f t="shared" si="227"/>
        <v/>
      </c>
      <c r="O2864" t="str">
        <f t="shared" si="228"/>
        <v/>
      </c>
      <c r="P2864" t="str">
        <f t="shared" si="229"/>
        <v>11_1985</v>
      </c>
    </row>
    <row r="2865" spans="1:16">
      <c r="A2865" s="35">
        <v>31353</v>
      </c>
      <c r="H2865" s="43"/>
      <c r="I2865" s="43"/>
      <c r="J2865" s="43"/>
      <c r="K2865" s="43"/>
      <c r="L2865">
        <f t="shared" si="225"/>
        <v>11</v>
      </c>
      <c r="M2865">
        <f t="shared" si="226"/>
        <v>1985</v>
      </c>
      <c r="N2865" t="str">
        <f t="shared" si="227"/>
        <v/>
      </c>
      <c r="O2865" t="str">
        <f t="shared" si="228"/>
        <v/>
      </c>
      <c r="P2865" t="str">
        <f t="shared" si="229"/>
        <v>11_1985</v>
      </c>
    </row>
    <row r="2866" spans="1:16">
      <c r="A2866" s="35">
        <v>31354</v>
      </c>
      <c r="H2866" s="44"/>
      <c r="I2866" s="44"/>
      <c r="J2866" s="43"/>
      <c r="K2866" s="43"/>
      <c r="L2866">
        <f t="shared" si="225"/>
        <v>11</v>
      </c>
      <c r="M2866">
        <f t="shared" si="226"/>
        <v>1985</v>
      </c>
      <c r="N2866" t="str">
        <f t="shared" si="227"/>
        <v/>
      </c>
      <c r="O2866" t="str">
        <f t="shared" si="228"/>
        <v/>
      </c>
      <c r="P2866" t="str">
        <f t="shared" si="229"/>
        <v>11_1985</v>
      </c>
    </row>
    <row r="2867" spans="1:16">
      <c r="A2867" s="35">
        <v>31355</v>
      </c>
      <c r="H2867" s="43">
        <v>13908</v>
      </c>
      <c r="I2867" s="43">
        <v>13977.54</v>
      </c>
      <c r="J2867" s="62">
        <v>17300.96</v>
      </c>
      <c r="K2867" s="62">
        <v>17444.54</v>
      </c>
      <c r="L2867">
        <f t="shared" si="225"/>
        <v>11</v>
      </c>
      <c r="M2867">
        <f t="shared" si="226"/>
        <v>1985</v>
      </c>
      <c r="N2867">
        <f t="shared" si="227"/>
        <v>13942.77</v>
      </c>
      <c r="O2867">
        <f t="shared" si="228"/>
        <v>17372.75</v>
      </c>
      <c r="P2867" t="str">
        <f t="shared" si="229"/>
        <v>11_1985</v>
      </c>
    </row>
    <row r="2868" spans="1:16">
      <c r="A2868" s="35">
        <v>31356</v>
      </c>
      <c r="H2868" s="43">
        <v>13908</v>
      </c>
      <c r="I2868" s="43">
        <v>13977.54</v>
      </c>
      <c r="J2868" s="62">
        <v>17331.25</v>
      </c>
      <c r="K2868" s="62">
        <v>17462.47</v>
      </c>
      <c r="L2868">
        <f t="shared" si="225"/>
        <v>11</v>
      </c>
      <c r="M2868">
        <f t="shared" si="226"/>
        <v>1985</v>
      </c>
      <c r="N2868">
        <f t="shared" si="227"/>
        <v>13942.77</v>
      </c>
      <c r="O2868">
        <f t="shared" si="228"/>
        <v>17396.86</v>
      </c>
      <c r="P2868" t="str">
        <f t="shared" si="229"/>
        <v>11_1985</v>
      </c>
    </row>
    <row r="2869" spans="1:16">
      <c r="A2869" s="35">
        <v>31357</v>
      </c>
      <c r="H2869" s="43">
        <v>13908</v>
      </c>
      <c r="I2869" s="43">
        <v>13977.54</v>
      </c>
      <c r="J2869" s="62">
        <v>17315.849999999999</v>
      </c>
      <c r="K2869" s="62">
        <v>17441.900000000001</v>
      </c>
      <c r="L2869">
        <f t="shared" si="225"/>
        <v>11</v>
      </c>
      <c r="M2869">
        <f t="shared" si="226"/>
        <v>1985</v>
      </c>
      <c r="N2869">
        <f t="shared" si="227"/>
        <v>13942.77</v>
      </c>
      <c r="O2869">
        <f t="shared" si="228"/>
        <v>17378.875</v>
      </c>
      <c r="P2869" t="str">
        <f t="shared" si="229"/>
        <v>11_1985</v>
      </c>
    </row>
    <row r="2870" spans="1:16">
      <c r="A2870" s="35">
        <v>31358</v>
      </c>
      <c r="H2870" s="43">
        <v>13908</v>
      </c>
      <c r="I2870" s="43">
        <v>13977.54</v>
      </c>
      <c r="J2870" s="62">
        <v>17309.23</v>
      </c>
      <c r="K2870" s="62">
        <v>17465.150000000001</v>
      </c>
      <c r="L2870">
        <f t="shared" si="225"/>
        <v>11</v>
      </c>
      <c r="M2870">
        <f t="shared" si="226"/>
        <v>1985</v>
      </c>
      <c r="N2870">
        <f t="shared" si="227"/>
        <v>13942.77</v>
      </c>
      <c r="O2870">
        <f t="shared" si="228"/>
        <v>17387.190000000002</v>
      </c>
      <c r="P2870" t="str">
        <f t="shared" si="229"/>
        <v>11_1985</v>
      </c>
    </row>
    <row r="2871" spans="1:16">
      <c r="A2871" s="35">
        <v>31359</v>
      </c>
      <c r="H2871" s="43">
        <v>13908</v>
      </c>
      <c r="I2871" s="43">
        <v>13977.54</v>
      </c>
      <c r="J2871" s="62">
        <v>17309.439999999999</v>
      </c>
      <c r="K2871" s="62">
        <v>17460.32</v>
      </c>
      <c r="L2871">
        <f t="shared" si="225"/>
        <v>11</v>
      </c>
      <c r="M2871">
        <f t="shared" si="226"/>
        <v>1985</v>
      </c>
      <c r="N2871">
        <f t="shared" si="227"/>
        <v>13942.77</v>
      </c>
      <c r="O2871">
        <f t="shared" si="228"/>
        <v>17384.879999999997</v>
      </c>
      <c r="P2871" t="str">
        <f t="shared" si="229"/>
        <v>11_1985</v>
      </c>
    </row>
    <row r="2872" spans="1:16">
      <c r="A2872" s="35">
        <v>31360</v>
      </c>
      <c r="H2872" s="44"/>
      <c r="I2872" s="44"/>
      <c r="J2872" s="64"/>
      <c r="K2872" s="64"/>
      <c r="L2872">
        <f t="shared" si="225"/>
        <v>11</v>
      </c>
      <c r="M2872">
        <f t="shared" si="226"/>
        <v>1985</v>
      </c>
      <c r="N2872" t="str">
        <f t="shared" si="227"/>
        <v/>
      </c>
      <c r="O2872" t="str">
        <f t="shared" si="228"/>
        <v/>
      </c>
      <c r="P2872" t="str">
        <f t="shared" si="229"/>
        <v>11_1985</v>
      </c>
    </row>
    <row r="2873" spans="1:16">
      <c r="A2873" s="35">
        <v>31361</v>
      </c>
      <c r="H2873" s="44"/>
      <c r="I2873" s="44"/>
      <c r="J2873" s="64"/>
      <c r="K2873" s="64"/>
      <c r="L2873">
        <f t="shared" si="225"/>
        <v>11</v>
      </c>
      <c r="M2873">
        <f t="shared" si="226"/>
        <v>1985</v>
      </c>
      <c r="N2873" t="str">
        <f t="shared" si="227"/>
        <v/>
      </c>
      <c r="O2873" t="str">
        <f t="shared" si="228"/>
        <v/>
      </c>
      <c r="P2873" t="str">
        <f t="shared" si="229"/>
        <v>11_1985</v>
      </c>
    </row>
    <row r="2874" spans="1:16">
      <c r="A2874" s="35">
        <v>31362</v>
      </c>
      <c r="H2874" s="43">
        <v>13908</v>
      </c>
      <c r="I2874" s="43">
        <v>13977.54</v>
      </c>
      <c r="J2874" s="62">
        <v>17270.490000000002</v>
      </c>
      <c r="K2874" s="62">
        <v>17457.740000000002</v>
      </c>
      <c r="L2874">
        <f t="shared" si="225"/>
        <v>11</v>
      </c>
      <c r="M2874">
        <f t="shared" si="226"/>
        <v>1985</v>
      </c>
      <c r="N2874">
        <f t="shared" si="227"/>
        <v>13942.77</v>
      </c>
      <c r="O2874">
        <f t="shared" si="228"/>
        <v>17364.115000000002</v>
      </c>
      <c r="P2874" t="str">
        <f t="shared" si="229"/>
        <v>11_1985</v>
      </c>
    </row>
    <row r="2875" spans="1:16">
      <c r="A2875" s="35">
        <v>31363</v>
      </c>
      <c r="H2875" s="43">
        <v>13908</v>
      </c>
      <c r="I2875" s="43">
        <v>13977.54</v>
      </c>
      <c r="J2875" s="62">
        <v>17316.57</v>
      </c>
      <c r="K2875" s="62">
        <v>17463.939999999999</v>
      </c>
      <c r="L2875">
        <f t="shared" si="225"/>
        <v>11</v>
      </c>
      <c r="M2875">
        <f t="shared" si="226"/>
        <v>1985</v>
      </c>
      <c r="N2875">
        <f t="shared" si="227"/>
        <v>13942.77</v>
      </c>
      <c r="O2875">
        <f t="shared" si="228"/>
        <v>17390.254999999997</v>
      </c>
      <c r="P2875" t="str">
        <f t="shared" si="229"/>
        <v>11_1985</v>
      </c>
    </row>
    <row r="2876" spans="1:16">
      <c r="A2876" s="35">
        <v>31364</v>
      </c>
      <c r="H2876" s="43">
        <v>13908</v>
      </c>
      <c r="I2876" s="43">
        <v>13977.54</v>
      </c>
      <c r="J2876" s="62">
        <v>17329.189999999999</v>
      </c>
      <c r="K2876" s="62">
        <v>17456.990000000002</v>
      </c>
      <c r="L2876">
        <f t="shared" si="225"/>
        <v>11</v>
      </c>
      <c r="M2876">
        <f t="shared" si="226"/>
        <v>1985</v>
      </c>
      <c r="N2876">
        <f t="shared" si="227"/>
        <v>13942.77</v>
      </c>
      <c r="O2876">
        <f t="shared" si="228"/>
        <v>17393.09</v>
      </c>
      <c r="P2876" t="str">
        <f t="shared" si="229"/>
        <v>11_1985</v>
      </c>
    </row>
    <row r="2877" spans="1:16">
      <c r="A2877" s="35">
        <v>31365</v>
      </c>
      <c r="H2877" s="43">
        <v>13908</v>
      </c>
      <c r="I2877" s="43">
        <v>13977.54</v>
      </c>
      <c r="J2877" s="62">
        <v>17314.98</v>
      </c>
      <c r="K2877" s="62">
        <v>17432.080000000002</v>
      </c>
      <c r="L2877">
        <f t="shared" si="225"/>
        <v>11</v>
      </c>
      <c r="M2877">
        <f t="shared" si="226"/>
        <v>1985</v>
      </c>
      <c r="N2877">
        <f t="shared" si="227"/>
        <v>13942.77</v>
      </c>
      <c r="O2877">
        <f t="shared" si="228"/>
        <v>17373.53</v>
      </c>
      <c r="P2877" t="str">
        <f t="shared" si="229"/>
        <v>11_1985</v>
      </c>
    </row>
    <row r="2878" spans="1:16">
      <c r="A2878" s="35">
        <v>31366</v>
      </c>
      <c r="H2878" s="43">
        <v>13908</v>
      </c>
      <c r="I2878" s="43">
        <v>13977.54</v>
      </c>
      <c r="J2878" s="62">
        <v>17313.22</v>
      </c>
      <c r="K2878" s="62">
        <v>17447.66</v>
      </c>
      <c r="L2878">
        <f t="shared" si="225"/>
        <v>11</v>
      </c>
      <c r="M2878">
        <f t="shared" si="226"/>
        <v>1985</v>
      </c>
      <c r="N2878">
        <f t="shared" si="227"/>
        <v>13942.77</v>
      </c>
      <c r="O2878">
        <f t="shared" si="228"/>
        <v>17380.440000000002</v>
      </c>
      <c r="P2878" t="str">
        <f t="shared" si="229"/>
        <v>11_1985</v>
      </c>
    </row>
    <row r="2879" spans="1:16">
      <c r="A2879" s="35">
        <v>31367</v>
      </c>
      <c r="H2879" s="44"/>
      <c r="I2879" s="44"/>
      <c r="J2879" s="64"/>
      <c r="K2879" s="64"/>
      <c r="L2879">
        <f t="shared" si="225"/>
        <v>11</v>
      </c>
      <c r="M2879">
        <f t="shared" si="226"/>
        <v>1985</v>
      </c>
      <c r="N2879" t="str">
        <f t="shared" si="227"/>
        <v/>
      </c>
      <c r="O2879" t="str">
        <f t="shared" si="228"/>
        <v/>
      </c>
      <c r="P2879" t="str">
        <f t="shared" si="229"/>
        <v>11_1985</v>
      </c>
    </row>
    <row r="2880" spans="1:16">
      <c r="A2880" s="35">
        <v>31368</v>
      </c>
      <c r="H2880" s="44"/>
      <c r="I2880" s="44"/>
      <c r="J2880" s="64"/>
      <c r="K2880" s="64"/>
      <c r="L2880">
        <f t="shared" si="225"/>
        <v>11</v>
      </c>
      <c r="M2880">
        <f t="shared" si="226"/>
        <v>1985</v>
      </c>
      <c r="N2880" t="str">
        <f t="shared" si="227"/>
        <v/>
      </c>
      <c r="O2880" t="str">
        <f t="shared" si="228"/>
        <v/>
      </c>
      <c r="P2880" t="str">
        <f t="shared" si="229"/>
        <v>11_1985</v>
      </c>
    </row>
    <row r="2881" spans="1:16">
      <c r="A2881" s="35">
        <v>31369</v>
      </c>
      <c r="H2881" s="43">
        <v>13908</v>
      </c>
      <c r="I2881" s="43">
        <v>13977.54</v>
      </c>
      <c r="J2881" s="62">
        <v>17301.98</v>
      </c>
      <c r="K2881" s="62">
        <v>17438.8</v>
      </c>
      <c r="L2881">
        <f t="shared" si="225"/>
        <v>11</v>
      </c>
      <c r="M2881">
        <f t="shared" si="226"/>
        <v>1985</v>
      </c>
      <c r="N2881">
        <f t="shared" si="227"/>
        <v>13942.77</v>
      </c>
      <c r="O2881">
        <f t="shared" si="228"/>
        <v>17370.39</v>
      </c>
      <c r="P2881" t="str">
        <f t="shared" si="229"/>
        <v>11_1985</v>
      </c>
    </row>
    <row r="2882" spans="1:16">
      <c r="A2882" s="35">
        <v>31370</v>
      </c>
      <c r="H2882" s="43">
        <v>13908</v>
      </c>
      <c r="I2882" s="43">
        <v>13977.54</v>
      </c>
      <c r="J2882" s="62">
        <v>17300</v>
      </c>
      <c r="K2882" s="62">
        <v>17466.36</v>
      </c>
      <c r="L2882">
        <f t="shared" si="225"/>
        <v>11</v>
      </c>
      <c r="M2882">
        <f t="shared" si="226"/>
        <v>1985</v>
      </c>
      <c r="N2882">
        <f t="shared" si="227"/>
        <v>13942.77</v>
      </c>
      <c r="O2882">
        <f t="shared" si="228"/>
        <v>17383.18</v>
      </c>
      <c r="P2882" t="str">
        <f t="shared" si="229"/>
        <v>11_1985</v>
      </c>
    </row>
    <row r="2883" spans="1:16">
      <c r="A2883" s="35">
        <v>31371</v>
      </c>
      <c r="H2883" s="43">
        <v>13908</v>
      </c>
      <c r="I2883" s="43">
        <v>13977.54</v>
      </c>
      <c r="J2883" s="62">
        <v>17319.21</v>
      </c>
      <c r="K2883" s="62">
        <v>17462.02</v>
      </c>
      <c r="L2883">
        <f t="shared" si="225"/>
        <v>11</v>
      </c>
      <c r="M2883">
        <f t="shared" si="226"/>
        <v>1985</v>
      </c>
      <c r="N2883">
        <f t="shared" si="227"/>
        <v>13942.77</v>
      </c>
      <c r="O2883">
        <f t="shared" si="228"/>
        <v>17390.614999999998</v>
      </c>
      <c r="P2883" t="str">
        <f t="shared" si="229"/>
        <v>11_1985</v>
      </c>
    </row>
    <row r="2884" spans="1:16">
      <c r="A2884" s="35">
        <v>31372</v>
      </c>
      <c r="H2884" s="43">
        <v>13908</v>
      </c>
      <c r="I2884" s="43">
        <v>13977.54</v>
      </c>
      <c r="J2884" s="62">
        <v>17285.47</v>
      </c>
      <c r="K2884" s="62">
        <v>17455.09</v>
      </c>
      <c r="L2884">
        <f t="shared" ref="L2884:L2947" si="230">+MONTH(A2884)</f>
        <v>11</v>
      </c>
      <c r="M2884">
        <f t="shared" ref="M2884:M2947" si="231">+YEAR(A2884)</f>
        <v>1985</v>
      </c>
      <c r="N2884">
        <f t="shared" ref="N2884:N2947" si="232">+IF(H2884="","",AVERAGE(H2884:I2884))</f>
        <v>13942.77</v>
      </c>
      <c r="O2884">
        <f t="shared" ref="O2884:O2947" si="233">+IF(J2884="","",AVERAGE(J2884:K2884))</f>
        <v>17370.28</v>
      </c>
      <c r="P2884" t="str">
        <f t="shared" ref="P2884:P2947" si="234">+L2884&amp;"_"&amp;M2884</f>
        <v>11_1985</v>
      </c>
    </row>
    <row r="2885" spans="1:16">
      <c r="A2885" s="35">
        <v>31373</v>
      </c>
      <c r="H2885" s="43">
        <v>13908</v>
      </c>
      <c r="I2885" s="43">
        <v>13977.54</v>
      </c>
      <c r="J2885" s="62">
        <v>17332.66</v>
      </c>
      <c r="K2885" s="62">
        <v>17417.37</v>
      </c>
      <c r="L2885">
        <f t="shared" si="230"/>
        <v>11</v>
      </c>
      <c r="M2885">
        <f t="shared" si="231"/>
        <v>1985</v>
      </c>
      <c r="N2885">
        <f t="shared" si="232"/>
        <v>13942.77</v>
      </c>
      <c r="O2885">
        <f t="shared" si="233"/>
        <v>17375.014999999999</v>
      </c>
      <c r="P2885" t="str">
        <f t="shared" si="234"/>
        <v>11_1985</v>
      </c>
    </row>
    <row r="2886" spans="1:16">
      <c r="A2886" s="35">
        <v>31374</v>
      </c>
      <c r="H2886" s="44"/>
      <c r="I2886" s="44"/>
      <c r="J2886" s="64"/>
      <c r="K2886" s="64"/>
      <c r="L2886">
        <f t="shared" si="230"/>
        <v>11</v>
      </c>
      <c r="M2886">
        <f t="shared" si="231"/>
        <v>1985</v>
      </c>
      <c r="N2886" t="str">
        <f t="shared" si="232"/>
        <v/>
      </c>
      <c r="O2886" t="str">
        <f t="shared" si="233"/>
        <v/>
      </c>
      <c r="P2886" t="str">
        <f t="shared" si="234"/>
        <v>11_1985</v>
      </c>
    </row>
    <row r="2887" spans="1:16">
      <c r="A2887" s="35">
        <v>31375</v>
      </c>
      <c r="H2887" s="44"/>
      <c r="I2887" s="44"/>
      <c r="J2887" s="64"/>
      <c r="K2887" s="64"/>
      <c r="L2887">
        <f t="shared" si="230"/>
        <v>11</v>
      </c>
      <c r="M2887">
        <f t="shared" si="231"/>
        <v>1985</v>
      </c>
      <c r="N2887" t="str">
        <f t="shared" si="232"/>
        <v/>
      </c>
      <c r="O2887" t="str">
        <f t="shared" si="233"/>
        <v/>
      </c>
      <c r="P2887" t="str">
        <f t="shared" si="234"/>
        <v>11_1985</v>
      </c>
    </row>
    <row r="2888" spans="1:16">
      <c r="A2888" s="35">
        <v>31376</v>
      </c>
      <c r="H2888" s="43">
        <v>13908</v>
      </c>
      <c r="I2888" s="43">
        <v>13977.54</v>
      </c>
      <c r="J2888" s="62">
        <v>17318.73</v>
      </c>
      <c r="K2888" s="62">
        <v>17454</v>
      </c>
      <c r="L2888">
        <f t="shared" si="230"/>
        <v>11</v>
      </c>
      <c r="M2888">
        <f t="shared" si="231"/>
        <v>1985</v>
      </c>
      <c r="N2888">
        <f t="shared" si="232"/>
        <v>13942.77</v>
      </c>
      <c r="O2888">
        <f t="shared" si="233"/>
        <v>17386.364999999998</v>
      </c>
      <c r="P2888" t="str">
        <f t="shared" si="234"/>
        <v>11_1985</v>
      </c>
    </row>
    <row r="2889" spans="1:16">
      <c r="A2889" s="35">
        <v>31377</v>
      </c>
      <c r="H2889" s="43">
        <v>13908</v>
      </c>
      <c r="I2889" s="43">
        <v>13977.54</v>
      </c>
      <c r="J2889" s="62">
        <v>17321.28</v>
      </c>
      <c r="K2889" s="62">
        <v>17438.61</v>
      </c>
      <c r="L2889">
        <f t="shared" si="230"/>
        <v>11</v>
      </c>
      <c r="M2889">
        <f t="shared" si="231"/>
        <v>1985</v>
      </c>
      <c r="N2889">
        <f t="shared" si="232"/>
        <v>13942.77</v>
      </c>
      <c r="O2889">
        <f t="shared" si="233"/>
        <v>17379.945</v>
      </c>
      <c r="P2889" t="str">
        <f t="shared" si="234"/>
        <v>11_1985</v>
      </c>
    </row>
    <row r="2890" spans="1:16">
      <c r="A2890" s="35">
        <v>31378</v>
      </c>
      <c r="H2890" s="43">
        <v>13908</v>
      </c>
      <c r="I2890" s="43">
        <v>13977.54</v>
      </c>
      <c r="J2890" s="62">
        <v>17324.25</v>
      </c>
      <c r="K2890" s="62">
        <v>17439.62</v>
      </c>
      <c r="L2890">
        <f t="shared" si="230"/>
        <v>11</v>
      </c>
      <c r="M2890">
        <f t="shared" si="231"/>
        <v>1985</v>
      </c>
      <c r="N2890">
        <f t="shared" si="232"/>
        <v>13942.77</v>
      </c>
      <c r="O2890">
        <f t="shared" si="233"/>
        <v>17381.934999999998</v>
      </c>
      <c r="P2890" t="str">
        <f t="shared" si="234"/>
        <v>11_1985</v>
      </c>
    </row>
    <row r="2891" spans="1:16">
      <c r="A2891" s="35">
        <v>31379</v>
      </c>
      <c r="H2891" s="43">
        <v>13908</v>
      </c>
      <c r="I2891" s="43">
        <v>13977.54</v>
      </c>
      <c r="J2891" s="62">
        <v>17308.509999999998</v>
      </c>
      <c r="K2891" s="62">
        <v>17446.12</v>
      </c>
      <c r="L2891">
        <f t="shared" si="230"/>
        <v>11</v>
      </c>
      <c r="M2891">
        <f t="shared" si="231"/>
        <v>1985</v>
      </c>
      <c r="N2891">
        <f t="shared" si="232"/>
        <v>13942.77</v>
      </c>
      <c r="O2891">
        <f t="shared" si="233"/>
        <v>17377.314999999999</v>
      </c>
      <c r="P2891" t="str">
        <f t="shared" si="234"/>
        <v>11_1985</v>
      </c>
    </row>
    <row r="2892" spans="1:16">
      <c r="A2892" s="35">
        <v>31380</v>
      </c>
      <c r="H2892" s="43">
        <v>13908</v>
      </c>
      <c r="I2892" s="43">
        <v>13977.54</v>
      </c>
      <c r="J2892" s="62">
        <v>17326.560000000001</v>
      </c>
      <c r="K2892" s="62">
        <v>17463.68</v>
      </c>
      <c r="L2892">
        <f t="shared" si="230"/>
        <v>11</v>
      </c>
      <c r="M2892">
        <f t="shared" si="231"/>
        <v>1985</v>
      </c>
      <c r="N2892">
        <f t="shared" si="232"/>
        <v>13942.77</v>
      </c>
      <c r="O2892">
        <f t="shared" si="233"/>
        <v>17395.120000000003</v>
      </c>
      <c r="P2892" t="str">
        <f t="shared" si="234"/>
        <v>11_1985</v>
      </c>
    </row>
    <row r="2893" spans="1:16">
      <c r="A2893" s="35">
        <v>31381</v>
      </c>
      <c r="H2893" s="43"/>
      <c r="I2893" s="43"/>
      <c r="J2893" s="43"/>
      <c r="K2893" s="43"/>
      <c r="L2893">
        <f t="shared" si="230"/>
        <v>11</v>
      </c>
      <c r="M2893">
        <f t="shared" si="231"/>
        <v>1985</v>
      </c>
      <c r="N2893" t="str">
        <f t="shared" si="232"/>
        <v/>
      </c>
      <c r="O2893" t="str">
        <f t="shared" si="233"/>
        <v/>
      </c>
      <c r="P2893" t="str">
        <f t="shared" si="234"/>
        <v>11_1985</v>
      </c>
    </row>
    <row r="2894" spans="1:16">
      <c r="A2894" s="35">
        <v>31382</v>
      </c>
      <c r="H2894" s="44"/>
      <c r="I2894" s="44"/>
      <c r="J2894" s="43"/>
      <c r="K2894" s="63"/>
      <c r="L2894">
        <f t="shared" si="230"/>
        <v>12</v>
      </c>
      <c r="M2894">
        <f t="shared" si="231"/>
        <v>1985</v>
      </c>
      <c r="N2894" t="str">
        <f t="shared" si="232"/>
        <v/>
      </c>
      <c r="O2894" t="str">
        <f t="shared" si="233"/>
        <v/>
      </c>
      <c r="P2894" t="str">
        <f t="shared" si="234"/>
        <v>12_1985</v>
      </c>
    </row>
    <row r="2895" spans="1:16">
      <c r="A2895" s="35">
        <v>31383</v>
      </c>
      <c r="H2895" s="43">
        <v>13908</v>
      </c>
      <c r="I2895" s="43">
        <v>13977.54</v>
      </c>
      <c r="J2895" s="62">
        <v>17321.939999999999</v>
      </c>
      <c r="K2895" s="63">
        <v>17469.580000000002</v>
      </c>
      <c r="L2895">
        <f t="shared" si="230"/>
        <v>12</v>
      </c>
      <c r="M2895">
        <f t="shared" si="231"/>
        <v>1985</v>
      </c>
      <c r="N2895">
        <f t="shared" si="232"/>
        <v>13942.77</v>
      </c>
      <c r="O2895">
        <f t="shared" si="233"/>
        <v>17395.760000000002</v>
      </c>
      <c r="P2895" t="str">
        <f t="shared" si="234"/>
        <v>12_1985</v>
      </c>
    </row>
    <row r="2896" spans="1:16">
      <c r="A2896" s="35">
        <v>31384</v>
      </c>
      <c r="H2896" s="43">
        <v>13908</v>
      </c>
      <c r="I2896" s="43">
        <v>13977.54</v>
      </c>
      <c r="J2896" s="62">
        <v>17305.93</v>
      </c>
      <c r="K2896" s="63">
        <v>17452.099999999999</v>
      </c>
      <c r="L2896">
        <f t="shared" si="230"/>
        <v>12</v>
      </c>
      <c r="M2896">
        <f t="shared" si="231"/>
        <v>1985</v>
      </c>
      <c r="N2896">
        <f t="shared" si="232"/>
        <v>13942.77</v>
      </c>
      <c r="O2896">
        <f t="shared" si="233"/>
        <v>17379.014999999999</v>
      </c>
      <c r="P2896" t="str">
        <f t="shared" si="234"/>
        <v>12_1985</v>
      </c>
    </row>
    <row r="2897" spans="1:16">
      <c r="A2897" s="35">
        <v>31385</v>
      </c>
      <c r="H2897" s="43">
        <v>13908</v>
      </c>
      <c r="I2897" s="43">
        <v>13977.54</v>
      </c>
      <c r="J2897" s="62">
        <v>17324.86</v>
      </c>
      <c r="K2897" s="63">
        <v>17453.810000000001</v>
      </c>
      <c r="L2897">
        <f t="shared" si="230"/>
        <v>12</v>
      </c>
      <c r="M2897">
        <f t="shared" si="231"/>
        <v>1985</v>
      </c>
      <c r="N2897">
        <f t="shared" si="232"/>
        <v>13942.77</v>
      </c>
      <c r="O2897">
        <f t="shared" si="233"/>
        <v>17389.334999999999</v>
      </c>
      <c r="P2897" t="str">
        <f t="shared" si="234"/>
        <v>12_1985</v>
      </c>
    </row>
    <row r="2898" spans="1:16">
      <c r="A2898" s="35">
        <v>31386</v>
      </c>
      <c r="H2898" s="43">
        <v>13908</v>
      </c>
      <c r="I2898" s="43">
        <v>13977.54</v>
      </c>
      <c r="J2898" s="62">
        <v>17304.97</v>
      </c>
      <c r="K2898" s="63">
        <v>17439.38</v>
      </c>
      <c r="L2898">
        <f t="shared" si="230"/>
        <v>12</v>
      </c>
      <c r="M2898">
        <f t="shared" si="231"/>
        <v>1985</v>
      </c>
      <c r="N2898">
        <f t="shared" si="232"/>
        <v>13942.77</v>
      </c>
      <c r="O2898">
        <f t="shared" si="233"/>
        <v>17372.175000000003</v>
      </c>
      <c r="P2898" t="str">
        <f t="shared" si="234"/>
        <v>12_1985</v>
      </c>
    </row>
    <row r="2899" spans="1:16">
      <c r="A2899" s="35">
        <v>31387</v>
      </c>
      <c r="H2899" s="43">
        <v>13908</v>
      </c>
      <c r="I2899" s="43">
        <v>13977.54</v>
      </c>
      <c r="J2899" s="62">
        <v>17330.27</v>
      </c>
      <c r="K2899" s="63">
        <v>17450.75</v>
      </c>
      <c r="L2899">
        <f t="shared" si="230"/>
        <v>12</v>
      </c>
      <c r="M2899">
        <f t="shared" si="231"/>
        <v>1985</v>
      </c>
      <c r="N2899">
        <f t="shared" si="232"/>
        <v>13942.77</v>
      </c>
      <c r="O2899">
        <f t="shared" si="233"/>
        <v>17390.510000000002</v>
      </c>
      <c r="P2899" t="str">
        <f t="shared" si="234"/>
        <v>12_1985</v>
      </c>
    </row>
    <row r="2900" spans="1:16">
      <c r="A2900" s="35">
        <v>31388</v>
      </c>
      <c r="H2900" s="44"/>
      <c r="I2900" s="44"/>
      <c r="J2900" s="64"/>
      <c r="K2900" s="65"/>
      <c r="L2900">
        <f t="shared" si="230"/>
        <v>12</v>
      </c>
      <c r="M2900">
        <f t="shared" si="231"/>
        <v>1985</v>
      </c>
      <c r="N2900" t="str">
        <f t="shared" si="232"/>
        <v/>
      </c>
      <c r="O2900" t="str">
        <f t="shared" si="233"/>
        <v/>
      </c>
      <c r="P2900" t="str">
        <f t="shared" si="234"/>
        <v>12_1985</v>
      </c>
    </row>
    <row r="2901" spans="1:16">
      <c r="A2901" s="35">
        <v>31389</v>
      </c>
      <c r="H2901" s="44"/>
      <c r="I2901" s="44"/>
      <c r="J2901" s="64"/>
      <c r="K2901" s="65"/>
      <c r="L2901">
        <f t="shared" si="230"/>
        <v>12</v>
      </c>
      <c r="M2901">
        <f t="shared" si="231"/>
        <v>1985</v>
      </c>
      <c r="N2901" t="str">
        <f t="shared" si="232"/>
        <v/>
      </c>
      <c r="O2901" t="str">
        <f t="shared" si="233"/>
        <v/>
      </c>
      <c r="P2901" t="str">
        <f t="shared" si="234"/>
        <v>12_1985</v>
      </c>
    </row>
    <row r="2902" spans="1:16">
      <c r="A2902" s="35">
        <v>31390</v>
      </c>
      <c r="H2902" s="43">
        <v>13908</v>
      </c>
      <c r="I2902" s="43">
        <v>13977.54</v>
      </c>
      <c r="J2902" s="62">
        <v>17309.89</v>
      </c>
      <c r="K2902" s="63">
        <v>17441.099999999999</v>
      </c>
      <c r="L2902">
        <f t="shared" si="230"/>
        <v>12</v>
      </c>
      <c r="M2902">
        <f t="shared" si="231"/>
        <v>1985</v>
      </c>
      <c r="N2902">
        <f t="shared" si="232"/>
        <v>13942.77</v>
      </c>
      <c r="O2902">
        <f t="shared" si="233"/>
        <v>17375.494999999999</v>
      </c>
      <c r="P2902" t="str">
        <f t="shared" si="234"/>
        <v>12_1985</v>
      </c>
    </row>
    <row r="2903" spans="1:16">
      <c r="A2903" s="35">
        <v>31391</v>
      </c>
      <c r="H2903" s="43">
        <v>13908</v>
      </c>
      <c r="I2903" s="43">
        <v>13977.54</v>
      </c>
      <c r="J2903" s="62">
        <v>17293.009999999998</v>
      </c>
      <c r="K2903" s="63">
        <v>17429.45</v>
      </c>
      <c r="L2903">
        <f t="shared" si="230"/>
        <v>12</v>
      </c>
      <c r="M2903">
        <f t="shared" si="231"/>
        <v>1985</v>
      </c>
      <c r="N2903">
        <f t="shared" si="232"/>
        <v>13942.77</v>
      </c>
      <c r="O2903">
        <f t="shared" si="233"/>
        <v>17361.23</v>
      </c>
      <c r="P2903" t="str">
        <f t="shared" si="234"/>
        <v>12_1985</v>
      </c>
    </row>
    <row r="2904" spans="1:16">
      <c r="A2904" s="35">
        <v>31392</v>
      </c>
      <c r="H2904" s="43">
        <v>13908</v>
      </c>
      <c r="I2904" s="43">
        <v>13977.54</v>
      </c>
      <c r="J2904" s="62">
        <v>17329.900000000001</v>
      </c>
      <c r="K2904" s="63">
        <v>17412.03</v>
      </c>
      <c r="L2904">
        <f t="shared" si="230"/>
        <v>12</v>
      </c>
      <c r="M2904">
        <f t="shared" si="231"/>
        <v>1985</v>
      </c>
      <c r="N2904">
        <f t="shared" si="232"/>
        <v>13942.77</v>
      </c>
      <c r="O2904">
        <f t="shared" si="233"/>
        <v>17370.965</v>
      </c>
      <c r="P2904" t="str">
        <f t="shared" si="234"/>
        <v>12_1985</v>
      </c>
    </row>
    <row r="2905" spans="1:16">
      <c r="A2905" s="35">
        <v>31393</v>
      </c>
      <c r="H2905" s="43">
        <v>13908</v>
      </c>
      <c r="I2905" s="43">
        <v>13977.54</v>
      </c>
      <c r="J2905" s="62">
        <v>17287.45</v>
      </c>
      <c r="K2905" s="63">
        <v>17427.34</v>
      </c>
      <c r="L2905">
        <f t="shared" si="230"/>
        <v>12</v>
      </c>
      <c r="M2905">
        <f t="shared" si="231"/>
        <v>1985</v>
      </c>
      <c r="N2905">
        <f t="shared" si="232"/>
        <v>13942.77</v>
      </c>
      <c r="O2905">
        <f t="shared" si="233"/>
        <v>17357.395</v>
      </c>
      <c r="P2905" t="str">
        <f t="shared" si="234"/>
        <v>12_1985</v>
      </c>
    </row>
    <row r="2906" spans="1:16">
      <c r="A2906" s="35">
        <v>31394</v>
      </c>
      <c r="H2906" s="43">
        <v>13908</v>
      </c>
      <c r="I2906" s="43">
        <v>13977.54</v>
      </c>
      <c r="J2906" s="62">
        <v>17295.25</v>
      </c>
      <c r="K2906" s="63">
        <v>17443.57</v>
      </c>
      <c r="L2906">
        <f t="shared" si="230"/>
        <v>12</v>
      </c>
      <c r="M2906">
        <f t="shared" si="231"/>
        <v>1985</v>
      </c>
      <c r="N2906">
        <f t="shared" si="232"/>
        <v>13942.77</v>
      </c>
      <c r="O2906">
        <f t="shared" si="233"/>
        <v>17369.41</v>
      </c>
      <c r="P2906" t="str">
        <f t="shared" si="234"/>
        <v>12_1985</v>
      </c>
    </row>
    <row r="2907" spans="1:16">
      <c r="A2907" s="35">
        <v>31395</v>
      </c>
      <c r="H2907" s="44"/>
      <c r="I2907" s="44"/>
      <c r="J2907" s="64"/>
      <c r="K2907" s="65"/>
      <c r="L2907">
        <f t="shared" si="230"/>
        <v>12</v>
      </c>
      <c r="M2907">
        <f t="shared" si="231"/>
        <v>1985</v>
      </c>
      <c r="N2907" t="str">
        <f t="shared" si="232"/>
        <v/>
      </c>
      <c r="O2907" t="str">
        <f t="shared" si="233"/>
        <v/>
      </c>
      <c r="P2907" t="str">
        <f t="shared" si="234"/>
        <v>12_1985</v>
      </c>
    </row>
    <row r="2908" spans="1:16">
      <c r="A2908" s="35">
        <v>31396</v>
      </c>
      <c r="H2908" s="44"/>
      <c r="I2908" s="44"/>
      <c r="J2908" s="64"/>
      <c r="K2908" s="65"/>
      <c r="L2908">
        <f t="shared" si="230"/>
        <v>12</v>
      </c>
      <c r="M2908">
        <f t="shared" si="231"/>
        <v>1985</v>
      </c>
      <c r="N2908" t="str">
        <f t="shared" si="232"/>
        <v/>
      </c>
      <c r="O2908" t="str">
        <f t="shared" si="233"/>
        <v/>
      </c>
      <c r="P2908" t="str">
        <f t="shared" si="234"/>
        <v>12_1985</v>
      </c>
    </row>
    <row r="2909" spans="1:16">
      <c r="A2909" s="35">
        <v>31397</v>
      </c>
      <c r="H2909" s="43">
        <v>13908</v>
      </c>
      <c r="I2909" s="43">
        <v>13977.54</v>
      </c>
      <c r="J2909" s="62">
        <v>17320.810000000001</v>
      </c>
      <c r="K2909" s="63">
        <v>17440.27</v>
      </c>
      <c r="L2909">
        <f t="shared" si="230"/>
        <v>12</v>
      </c>
      <c r="M2909">
        <f t="shared" si="231"/>
        <v>1985</v>
      </c>
      <c r="N2909">
        <f t="shared" si="232"/>
        <v>13942.77</v>
      </c>
      <c r="O2909">
        <f t="shared" si="233"/>
        <v>17380.54</v>
      </c>
      <c r="P2909" t="str">
        <f t="shared" si="234"/>
        <v>12_1985</v>
      </c>
    </row>
    <row r="2910" spans="1:16">
      <c r="A2910" s="35">
        <v>31398</v>
      </c>
      <c r="H2910" s="43">
        <v>13908</v>
      </c>
      <c r="I2910" s="43">
        <v>13977.54</v>
      </c>
      <c r="J2910" s="62">
        <v>17334.3</v>
      </c>
      <c r="K2910" s="63">
        <v>17429.5</v>
      </c>
      <c r="L2910">
        <f t="shared" si="230"/>
        <v>12</v>
      </c>
      <c r="M2910">
        <f t="shared" si="231"/>
        <v>1985</v>
      </c>
      <c r="N2910">
        <f t="shared" si="232"/>
        <v>13942.77</v>
      </c>
      <c r="O2910">
        <f t="shared" si="233"/>
        <v>17381.900000000001</v>
      </c>
      <c r="P2910" t="str">
        <f t="shared" si="234"/>
        <v>12_1985</v>
      </c>
    </row>
    <row r="2911" spans="1:16">
      <c r="A2911" s="35">
        <v>31399</v>
      </c>
      <c r="H2911" s="43">
        <v>13908</v>
      </c>
      <c r="I2911" s="43">
        <v>13977.54</v>
      </c>
      <c r="J2911" s="62">
        <v>17339.71</v>
      </c>
      <c r="K2911" s="63">
        <v>17415.16</v>
      </c>
      <c r="L2911">
        <f t="shared" si="230"/>
        <v>12</v>
      </c>
      <c r="M2911">
        <f t="shared" si="231"/>
        <v>1985</v>
      </c>
      <c r="N2911">
        <f t="shared" si="232"/>
        <v>13942.77</v>
      </c>
      <c r="O2911">
        <f t="shared" si="233"/>
        <v>17377.434999999998</v>
      </c>
      <c r="P2911" t="str">
        <f t="shared" si="234"/>
        <v>12_1985</v>
      </c>
    </row>
    <row r="2912" spans="1:16">
      <c r="A2912" s="35">
        <v>31400</v>
      </c>
      <c r="H2912" s="43">
        <v>13908</v>
      </c>
      <c r="I2912" s="43">
        <v>13977.54</v>
      </c>
      <c r="J2912" s="62">
        <v>17324.810000000001</v>
      </c>
      <c r="K2912" s="63">
        <v>17445.36</v>
      </c>
      <c r="L2912">
        <f t="shared" si="230"/>
        <v>12</v>
      </c>
      <c r="M2912">
        <f t="shared" si="231"/>
        <v>1985</v>
      </c>
      <c r="N2912">
        <f t="shared" si="232"/>
        <v>13942.77</v>
      </c>
      <c r="O2912">
        <f t="shared" si="233"/>
        <v>17385.084999999999</v>
      </c>
      <c r="P2912" t="str">
        <f t="shared" si="234"/>
        <v>12_1985</v>
      </c>
    </row>
    <row r="2913" spans="1:16">
      <c r="A2913" s="35">
        <v>31401</v>
      </c>
      <c r="H2913" s="43">
        <v>13908</v>
      </c>
      <c r="I2913" s="43">
        <v>13977.54</v>
      </c>
      <c r="J2913" s="62">
        <v>17324.12</v>
      </c>
      <c r="K2913" s="63">
        <v>17447.12</v>
      </c>
      <c r="L2913">
        <f t="shared" si="230"/>
        <v>12</v>
      </c>
      <c r="M2913">
        <f t="shared" si="231"/>
        <v>1985</v>
      </c>
      <c r="N2913">
        <f t="shared" si="232"/>
        <v>13942.77</v>
      </c>
      <c r="O2913">
        <f t="shared" si="233"/>
        <v>17385.62</v>
      </c>
      <c r="P2913" t="str">
        <f t="shared" si="234"/>
        <v>12_1985</v>
      </c>
    </row>
    <row r="2914" spans="1:16">
      <c r="A2914" s="35">
        <v>31402</v>
      </c>
      <c r="H2914" s="44"/>
      <c r="I2914" s="44"/>
      <c r="J2914" s="64"/>
      <c r="K2914" s="65"/>
      <c r="L2914">
        <f t="shared" si="230"/>
        <v>12</v>
      </c>
      <c r="M2914">
        <f t="shared" si="231"/>
        <v>1985</v>
      </c>
      <c r="N2914" t="str">
        <f t="shared" si="232"/>
        <v/>
      </c>
      <c r="O2914" t="str">
        <f t="shared" si="233"/>
        <v/>
      </c>
      <c r="P2914" t="str">
        <f t="shared" si="234"/>
        <v>12_1985</v>
      </c>
    </row>
    <row r="2915" spans="1:16">
      <c r="A2915" s="35">
        <v>31403</v>
      </c>
      <c r="H2915" s="44"/>
      <c r="I2915" s="44"/>
      <c r="J2915" s="64"/>
      <c r="K2915" s="65"/>
      <c r="L2915">
        <f t="shared" si="230"/>
        <v>12</v>
      </c>
      <c r="M2915">
        <f t="shared" si="231"/>
        <v>1985</v>
      </c>
      <c r="N2915" t="str">
        <f t="shared" si="232"/>
        <v/>
      </c>
      <c r="O2915" t="str">
        <f t="shared" si="233"/>
        <v/>
      </c>
      <c r="P2915" t="str">
        <f t="shared" si="234"/>
        <v>12_1985</v>
      </c>
    </row>
    <row r="2916" spans="1:16">
      <c r="A2916" s="35">
        <v>31404</v>
      </c>
      <c r="H2916" s="43">
        <v>13908</v>
      </c>
      <c r="I2916" s="43">
        <v>13977.54</v>
      </c>
      <c r="J2916" s="62">
        <v>17341.93</v>
      </c>
      <c r="K2916" s="63">
        <v>17434.900000000001</v>
      </c>
      <c r="L2916">
        <f t="shared" si="230"/>
        <v>12</v>
      </c>
      <c r="M2916">
        <f t="shared" si="231"/>
        <v>1985</v>
      </c>
      <c r="N2916">
        <f t="shared" si="232"/>
        <v>13942.77</v>
      </c>
      <c r="O2916">
        <f t="shared" si="233"/>
        <v>17388.415000000001</v>
      </c>
      <c r="P2916" t="str">
        <f t="shared" si="234"/>
        <v>12_1985</v>
      </c>
    </row>
    <row r="2917" spans="1:16">
      <c r="A2917" s="35">
        <v>31405</v>
      </c>
      <c r="H2917" s="43">
        <v>13908</v>
      </c>
      <c r="I2917" s="43">
        <v>13977.54</v>
      </c>
      <c r="J2917" s="62">
        <v>17348.2</v>
      </c>
      <c r="K2917" s="63">
        <v>17409.8</v>
      </c>
      <c r="L2917">
        <f t="shared" si="230"/>
        <v>12</v>
      </c>
      <c r="M2917">
        <f t="shared" si="231"/>
        <v>1985</v>
      </c>
      <c r="N2917">
        <f t="shared" si="232"/>
        <v>13942.77</v>
      </c>
      <c r="O2917">
        <f t="shared" si="233"/>
        <v>17379</v>
      </c>
      <c r="P2917" t="str">
        <f t="shared" si="234"/>
        <v>12_1985</v>
      </c>
    </row>
    <row r="2918" spans="1:16">
      <c r="A2918" s="35">
        <v>31406</v>
      </c>
      <c r="H2918" s="44"/>
      <c r="I2918" s="44"/>
      <c r="J2918" s="64"/>
      <c r="K2918" s="65"/>
      <c r="L2918">
        <f t="shared" si="230"/>
        <v>12</v>
      </c>
      <c r="M2918">
        <f t="shared" si="231"/>
        <v>1985</v>
      </c>
      <c r="N2918" t="str">
        <f t="shared" si="232"/>
        <v/>
      </c>
      <c r="O2918" t="str">
        <f t="shared" si="233"/>
        <v/>
      </c>
      <c r="P2918" t="str">
        <f t="shared" si="234"/>
        <v>12_1985</v>
      </c>
    </row>
    <row r="2919" spans="1:16">
      <c r="A2919" s="35">
        <v>31407</v>
      </c>
      <c r="H2919" s="43">
        <v>13908</v>
      </c>
      <c r="I2919" s="43">
        <v>13977.54</v>
      </c>
      <c r="J2919" s="62">
        <v>17324.61</v>
      </c>
      <c r="K2919" s="63">
        <v>17413.400000000001</v>
      </c>
      <c r="L2919">
        <f t="shared" si="230"/>
        <v>12</v>
      </c>
      <c r="M2919">
        <f t="shared" si="231"/>
        <v>1985</v>
      </c>
      <c r="N2919">
        <f t="shared" si="232"/>
        <v>13942.77</v>
      </c>
      <c r="O2919">
        <f t="shared" si="233"/>
        <v>17369.005000000001</v>
      </c>
      <c r="P2919" t="str">
        <f t="shared" si="234"/>
        <v>12_1985</v>
      </c>
    </row>
    <row r="2920" spans="1:16">
      <c r="A2920" s="35">
        <v>31408</v>
      </c>
      <c r="H2920" s="43">
        <v>13908</v>
      </c>
      <c r="I2920" s="43">
        <v>13977.54</v>
      </c>
      <c r="J2920" s="62">
        <v>17321.05</v>
      </c>
      <c r="K2920" s="63">
        <v>17438.29</v>
      </c>
      <c r="L2920">
        <f t="shared" si="230"/>
        <v>12</v>
      </c>
      <c r="M2920">
        <f t="shared" si="231"/>
        <v>1985</v>
      </c>
      <c r="N2920">
        <f t="shared" si="232"/>
        <v>13942.77</v>
      </c>
      <c r="O2920">
        <f t="shared" si="233"/>
        <v>17379.669999999998</v>
      </c>
      <c r="P2920" t="str">
        <f t="shared" si="234"/>
        <v>12_1985</v>
      </c>
    </row>
    <row r="2921" spans="1:16">
      <c r="A2921" s="35">
        <v>31409</v>
      </c>
      <c r="H2921" s="44"/>
      <c r="I2921" s="44"/>
      <c r="J2921" s="37"/>
      <c r="K2921" s="37"/>
      <c r="L2921">
        <f t="shared" si="230"/>
        <v>12</v>
      </c>
      <c r="M2921">
        <f t="shared" si="231"/>
        <v>1985</v>
      </c>
      <c r="N2921" t="str">
        <f t="shared" si="232"/>
        <v/>
      </c>
      <c r="O2921" t="str">
        <f t="shared" si="233"/>
        <v/>
      </c>
      <c r="P2921" t="str">
        <f t="shared" si="234"/>
        <v>12_1985</v>
      </c>
    </row>
    <row r="2922" spans="1:16">
      <c r="A2922" s="35">
        <v>31410</v>
      </c>
      <c r="H2922" s="44"/>
      <c r="I2922" s="44"/>
      <c r="J2922" s="37"/>
      <c r="K2922" s="37"/>
      <c r="L2922">
        <f t="shared" si="230"/>
        <v>12</v>
      </c>
      <c r="M2922">
        <f t="shared" si="231"/>
        <v>1985</v>
      </c>
      <c r="N2922" t="str">
        <f t="shared" si="232"/>
        <v/>
      </c>
      <c r="O2922" t="str">
        <f t="shared" si="233"/>
        <v/>
      </c>
      <c r="P2922" t="str">
        <f t="shared" si="234"/>
        <v>12_1985</v>
      </c>
    </row>
    <row r="2923" spans="1:16">
      <c r="A2923" s="35">
        <v>31411</v>
      </c>
      <c r="H2923" s="37"/>
      <c r="I2923" s="37"/>
      <c r="J2923" s="37"/>
      <c r="K2923" s="37"/>
      <c r="L2923">
        <f t="shared" si="230"/>
        <v>12</v>
      </c>
      <c r="M2923">
        <f t="shared" si="231"/>
        <v>1985</v>
      </c>
      <c r="N2923" t="str">
        <f t="shared" si="232"/>
        <v/>
      </c>
      <c r="O2923" t="str">
        <f t="shared" si="233"/>
        <v/>
      </c>
      <c r="P2923" t="str">
        <f t="shared" si="234"/>
        <v>12_1985</v>
      </c>
    </row>
    <row r="2924" spans="1:16">
      <c r="A2924" s="35">
        <v>31412</v>
      </c>
      <c r="H2924" s="37"/>
      <c r="I2924" s="37"/>
      <c r="J2924" s="37"/>
      <c r="K2924" s="37"/>
      <c r="L2924">
        <f t="shared" si="230"/>
        <v>12</v>
      </c>
      <c r="M2924">
        <f t="shared" si="231"/>
        <v>1985</v>
      </c>
      <c r="N2924" t="str">
        <f t="shared" si="232"/>
        <v/>
      </c>
      <c r="O2924" t="str">
        <f t="shared" si="233"/>
        <v/>
      </c>
      <c r="P2924" t="str">
        <f t="shared" si="234"/>
        <v>12_1985</v>
      </c>
    </row>
    <row r="2925" spans="1:16">
      <c r="A2925" s="35">
        <v>31413</v>
      </c>
      <c r="H2925" s="68"/>
      <c r="I2925" s="68"/>
      <c r="J2925" s="37"/>
      <c r="K2925" s="37"/>
      <c r="L2925">
        <f t="shared" si="230"/>
        <v>1</v>
      </c>
      <c r="M2925">
        <f t="shared" si="231"/>
        <v>1986</v>
      </c>
      <c r="N2925" t="str">
        <f t="shared" si="232"/>
        <v/>
      </c>
      <c r="O2925" t="str">
        <f t="shared" si="233"/>
        <v/>
      </c>
      <c r="P2925" t="str">
        <f t="shared" si="234"/>
        <v>1_1986</v>
      </c>
    </row>
    <row r="2926" spans="1:16">
      <c r="A2926" s="35">
        <v>31414</v>
      </c>
      <c r="H2926" s="69">
        <v>13.91</v>
      </c>
      <c r="I2926" s="69">
        <v>13.98</v>
      </c>
      <c r="J2926" s="70">
        <v>17.34</v>
      </c>
      <c r="K2926" s="70">
        <v>17.43</v>
      </c>
      <c r="L2926">
        <f t="shared" si="230"/>
        <v>1</v>
      </c>
      <c r="M2926">
        <f t="shared" si="231"/>
        <v>1986</v>
      </c>
      <c r="N2926">
        <f t="shared" si="232"/>
        <v>13.945</v>
      </c>
      <c r="O2926">
        <f t="shared" si="233"/>
        <v>17.384999999999998</v>
      </c>
      <c r="P2926" t="str">
        <f t="shared" si="234"/>
        <v>1_1986</v>
      </c>
    </row>
    <row r="2927" spans="1:16">
      <c r="A2927" s="35">
        <v>31415</v>
      </c>
      <c r="H2927" s="69">
        <v>13.91</v>
      </c>
      <c r="I2927" s="69">
        <v>13.98</v>
      </c>
      <c r="J2927" s="70">
        <v>17.32</v>
      </c>
      <c r="K2927" s="70">
        <v>17.440000000000001</v>
      </c>
      <c r="L2927">
        <f t="shared" si="230"/>
        <v>1</v>
      </c>
      <c r="M2927">
        <f t="shared" si="231"/>
        <v>1986</v>
      </c>
      <c r="N2927">
        <f t="shared" si="232"/>
        <v>13.945</v>
      </c>
      <c r="O2927">
        <f t="shared" si="233"/>
        <v>17.380000000000003</v>
      </c>
      <c r="P2927" t="str">
        <f t="shared" si="234"/>
        <v>1_1986</v>
      </c>
    </row>
    <row r="2928" spans="1:16">
      <c r="A2928" s="35">
        <v>31416</v>
      </c>
      <c r="H2928" s="71"/>
      <c r="I2928" s="71"/>
      <c r="J2928" s="36"/>
      <c r="K2928" s="36"/>
      <c r="L2928">
        <f t="shared" si="230"/>
        <v>1</v>
      </c>
      <c r="M2928">
        <f t="shared" si="231"/>
        <v>1986</v>
      </c>
      <c r="N2928" t="str">
        <f t="shared" si="232"/>
        <v/>
      </c>
      <c r="O2928" t="str">
        <f t="shared" si="233"/>
        <v/>
      </c>
      <c r="P2928" t="str">
        <f t="shared" si="234"/>
        <v>1_1986</v>
      </c>
    </row>
    <row r="2929" spans="1:16">
      <c r="A2929" s="35">
        <v>31417</v>
      </c>
      <c r="H2929" s="71"/>
      <c r="I2929" s="71"/>
      <c r="J2929" s="36"/>
      <c r="K2929" s="36"/>
      <c r="L2929">
        <f t="shared" si="230"/>
        <v>1</v>
      </c>
      <c r="M2929">
        <f t="shared" si="231"/>
        <v>1986</v>
      </c>
      <c r="N2929" t="str">
        <f t="shared" si="232"/>
        <v/>
      </c>
      <c r="O2929" t="str">
        <f t="shared" si="233"/>
        <v/>
      </c>
      <c r="P2929" t="str">
        <f t="shared" si="234"/>
        <v>1_1986</v>
      </c>
    </row>
    <row r="2930" spans="1:16">
      <c r="A2930" s="35">
        <v>31418</v>
      </c>
      <c r="H2930" s="69">
        <v>13.91</v>
      </c>
      <c r="I2930" s="69">
        <v>13.98</v>
      </c>
      <c r="J2930" s="70">
        <v>17.309999999999999</v>
      </c>
      <c r="K2930" s="70">
        <v>17.440000000000001</v>
      </c>
      <c r="L2930">
        <f t="shared" si="230"/>
        <v>1</v>
      </c>
      <c r="M2930">
        <f t="shared" si="231"/>
        <v>1986</v>
      </c>
      <c r="N2930">
        <f t="shared" si="232"/>
        <v>13.945</v>
      </c>
      <c r="O2930">
        <f t="shared" si="233"/>
        <v>17.375</v>
      </c>
      <c r="P2930" t="str">
        <f t="shared" si="234"/>
        <v>1_1986</v>
      </c>
    </row>
    <row r="2931" spans="1:16">
      <c r="A2931" s="35">
        <v>31419</v>
      </c>
      <c r="H2931" s="69">
        <v>13.91</v>
      </c>
      <c r="I2931" s="69">
        <v>13.98</v>
      </c>
      <c r="J2931" s="70">
        <v>17.329999999999998</v>
      </c>
      <c r="K2931" s="70">
        <v>17.54</v>
      </c>
      <c r="L2931">
        <f t="shared" si="230"/>
        <v>1</v>
      </c>
      <c r="M2931">
        <f t="shared" si="231"/>
        <v>1986</v>
      </c>
      <c r="N2931">
        <f t="shared" si="232"/>
        <v>13.945</v>
      </c>
      <c r="O2931">
        <f t="shared" si="233"/>
        <v>17.434999999999999</v>
      </c>
      <c r="P2931" t="str">
        <f t="shared" si="234"/>
        <v>1_1986</v>
      </c>
    </row>
    <row r="2932" spans="1:16">
      <c r="A2932" s="35">
        <v>31420</v>
      </c>
      <c r="H2932" s="69">
        <v>13.91</v>
      </c>
      <c r="I2932" s="69">
        <v>13.98</v>
      </c>
      <c r="J2932" s="70">
        <v>17.329999999999998</v>
      </c>
      <c r="K2932" s="70">
        <v>17.420000000000002</v>
      </c>
      <c r="L2932">
        <f t="shared" si="230"/>
        <v>1</v>
      </c>
      <c r="M2932">
        <f t="shared" si="231"/>
        <v>1986</v>
      </c>
      <c r="N2932">
        <f t="shared" si="232"/>
        <v>13.945</v>
      </c>
      <c r="O2932">
        <f t="shared" si="233"/>
        <v>17.375</v>
      </c>
      <c r="P2932" t="str">
        <f t="shared" si="234"/>
        <v>1_1986</v>
      </c>
    </row>
    <row r="2933" spans="1:16">
      <c r="A2933" s="35">
        <v>31421</v>
      </c>
      <c r="H2933" s="69">
        <v>13.91</v>
      </c>
      <c r="I2933" s="69">
        <v>13.98</v>
      </c>
      <c r="J2933" s="70">
        <v>17.34</v>
      </c>
      <c r="K2933" s="70">
        <v>17.43</v>
      </c>
      <c r="L2933">
        <f t="shared" si="230"/>
        <v>1</v>
      </c>
      <c r="M2933">
        <f t="shared" si="231"/>
        <v>1986</v>
      </c>
      <c r="N2933">
        <f t="shared" si="232"/>
        <v>13.945</v>
      </c>
      <c r="O2933">
        <f t="shared" si="233"/>
        <v>17.384999999999998</v>
      </c>
      <c r="P2933" t="str">
        <f t="shared" si="234"/>
        <v>1_1986</v>
      </c>
    </row>
    <row r="2934" spans="1:16">
      <c r="A2934" s="35">
        <v>31422</v>
      </c>
      <c r="H2934" s="69">
        <v>13.91</v>
      </c>
      <c r="I2934" s="69">
        <v>13.98</v>
      </c>
      <c r="J2934" s="70">
        <v>17.329999999999998</v>
      </c>
      <c r="K2934" s="70">
        <v>17.440000000000001</v>
      </c>
      <c r="L2934">
        <f t="shared" si="230"/>
        <v>1</v>
      </c>
      <c r="M2934">
        <f t="shared" si="231"/>
        <v>1986</v>
      </c>
      <c r="N2934">
        <f t="shared" si="232"/>
        <v>13.945</v>
      </c>
      <c r="O2934">
        <f t="shared" si="233"/>
        <v>17.384999999999998</v>
      </c>
      <c r="P2934" t="str">
        <f t="shared" si="234"/>
        <v>1_1986</v>
      </c>
    </row>
    <row r="2935" spans="1:16">
      <c r="A2935" s="35">
        <v>31423</v>
      </c>
      <c r="H2935" s="71"/>
      <c r="I2935" s="71"/>
      <c r="J2935" s="36"/>
      <c r="K2935" s="36"/>
      <c r="L2935">
        <f t="shared" si="230"/>
        <v>1</v>
      </c>
      <c r="M2935">
        <f t="shared" si="231"/>
        <v>1986</v>
      </c>
      <c r="N2935" t="str">
        <f t="shared" si="232"/>
        <v/>
      </c>
      <c r="O2935" t="str">
        <f t="shared" si="233"/>
        <v/>
      </c>
      <c r="P2935" t="str">
        <f t="shared" si="234"/>
        <v>1_1986</v>
      </c>
    </row>
    <row r="2936" spans="1:16">
      <c r="A2936" s="35">
        <v>31424</v>
      </c>
      <c r="H2936" s="71"/>
      <c r="I2936" s="71"/>
      <c r="J2936" s="36"/>
      <c r="K2936" s="36"/>
      <c r="L2936">
        <f t="shared" si="230"/>
        <v>1</v>
      </c>
      <c r="M2936">
        <f t="shared" si="231"/>
        <v>1986</v>
      </c>
      <c r="N2936" t="str">
        <f t="shared" si="232"/>
        <v/>
      </c>
      <c r="O2936" t="str">
        <f t="shared" si="233"/>
        <v/>
      </c>
      <c r="P2936" t="str">
        <f t="shared" si="234"/>
        <v>1_1986</v>
      </c>
    </row>
    <row r="2937" spans="1:16">
      <c r="A2937" s="35">
        <v>31425</v>
      </c>
      <c r="H2937" s="69">
        <v>13.91</v>
      </c>
      <c r="I2937" s="69">
        <v>13.98</v>
      </c>
      <c r="J2937" s="70">
        <v>17.329999999999998</v>
      </c>
      <c r="K2937" s="70">
        <v>17.420000000000002</v>
      </c>
      <c r="L2937">
        <f t="shared" si="230"/>
        <v>1</v>
      </c>
      <c r="M2937">
        <f t="shared" si="231"/>
        <v>1986</v>
      </c>
      <c r="N2937">
        <f t="shared" si="232"/>
        <v>13.945</v>
      </c>
      <c r="O2937">
        <f t="shared" si="233"/>
        <v>17.375</v>
      </c>
      <c r="P2937" t="str">
        <f t="shared" si="234"/>
        <v>1_1986</v>
      </c>
    </row>
    <row r="2938" spans="1:16">
      <c r="A2938" s="35">
        <v>31426</v>
      </c>
      <c r="H2938" s="69">
        <v>13.91</v>
      </c>
      <c r="I2938" s="69">
        <v>13.98</v>
      </c>
      <c r="J2938" s="70">
        <v>17.34</v>
      </c>
      <c r="K2938" s="70">
        <v>17.45</v>
      </c>
      <c r="L2938">
        <f t="shared" si="230"/>
        <v>1</v>
      </c>
      <c r="M2938">
        <f t="shared" si="231"/>
        <v>1986</v>
      </c>
      <c r="N2938">
        <f t="shared" si="232"/>
        <v>13.945</v>
      </c>
      <c r="O2938">
        <f t="shared" si="233"/>
        <v>17.395</v>
      </c>
      <c r="P2938" t="str">
        <f t="shared" si="234"/>
        <v>1_1986</v>
      </c>
    </row>
    <row r="2939" spans="1:16">
      <c r="A2939" s="35">
        <v>31427</v>
      </c>
      <c r="H2939" s="69">
        <v>13.91</v>
      </c>
      <c r="I2939" s="69">
        <v>13.98</v>
      </c>
      <c r="J2939" s="70">
        <v>17.29</v>
      </c>
      <c r="K2939" s="70">
        <v>17.420000000000002</v>
      </c>
      <c r="L2939">
        <f t="shared" si="230"/>
        <v>1</v>
      </c>
      <c r="M2939">
        <f t="shared" si="231"/>
        <v>1986</v>
      </c>
      <c r="N2939">
        <f t="shared" si="232"/>
        <v>13.945</v>
      </c>
      <c r="O2939">
        <f t="shared" si="233"/>
        <v>17.355</v>
      </c>
      <c r="P2939" t="str">
        <f t="shared" si="234"/>
        <v>1_1986</v>
      </c>
    </row>
    <row r="2940" spans="1:16">
      <c r="A2940" s="35">
        <v>31428</v>
      </c>
      <c r="H2940" s="69">
        <v>13.91</v>
      </c>
      <c r="I2940" s="69">
        <v>13.98</v>
      </c>
      <c r="J2940" s="70">
        <v>17.32</v>
      </c>
      <c r="K2940" s="70">
        <v>17.45</v>
      </c>
      <c r="L2940">
        <f t="shared" si="230"/>
        <v>1</v>
      </c>
      <c r="M2940">
        <f t="shared" si="231"/>
        <v>1986</v>
      </c>
      <c r="N2940">
        <f t="shared" si="232"/>
        <v>13.945</v>
      </c>
      <c r="O2940">
        <f t="shared" si="233"/>
        <v>17.384999999999998</v>
      </c>
      <c r="P2940" t="str">
        <f t="shared" si="234"/>
        <v>1_1986</v>
      </c>
    </row>
    <row r="2941" spans="1:16">
      <c r="A2941" s="35">
        <v>31429</v>
      </c>
      <c r="H2941" s="69">
        <v>13.91</v>
      </c>
      <c r="I2941" s="69">
        <v>13.98</v>
      </c>
      <c r="J2941" s="70">
        <v>17.34</v>
      </c>
      <c r="K2941" s="70">
        <v>17.440000000000001</v>
      </c>
      <c r="L2941">
        <f t="shared" si="230"/>
        <v>1</v>
      </c>
      <c r="M2941">
        <f t="shared" si="231"/>
        <v>1986</v>
      </c>
      <c r="N2941">
        <f t="shared" si="232"/>
        <v>13.945</v>
      </c>
      <c r="O2941">
        <f t="shared" si="233"/>
        <v>17.39</v>
      </c>
      <c r="P2941" t="str">
        <f t="shared" si="234"/>
        <v>1_1986</v>
      </c>
    </row>
    <row r="2942" spans="1:16">
      <c r="A2942" s="35">
        <v>31430</v>
      </c>
      <c r="H2942" s="71"/>
      <c r="I2942" s="71"/>
      <c r="J2942" s="36"/>
      <c r="K2942" s="36"/>
      <c r="L2942">
        <f t="shared" si="230"/>
        <v>1</v>
      </c>
      <c r="M2942">
        <f t="shared" si="231"/>
        <v>1986</v>
      </c>
      <c r="N2942" t="str">
        <f t="shared" si="232"/>
        <v/>
      </c>
      <c r="O2942" t="str">
        <f t="shared" si="233"/>
        <v/>
      </c>
      <c r="P2942" t="str">
        <f t="shared" si="234"/>
        <v>1_1986</v>
      </c>
    </row>
    <row r="2943" spans="1:16">
      <c r="A2943" s="35">
        <v>31431</v>
      </c>
      <c r="H2943" s="71"/>
      <c r="I2943" s="71"/>
      <c r="J2943" s="36"/>
      <c r="K2943" s="36"/>
      <c r="L2943">
        <f t="shared" si="230"/>
        <v>1</v>
      </c>
      <c r="M2943">
        <f t="shared" si="231"/>
        <v>1986</v>
      </c>
      <c r="N2943" t="str">
        <f t="shared" si="232"/>
        <v/>
      </c>
      <c r="O2943" t="str">
        <f t="shared" si="233"/>
        <v/>
      </c>
      <c r="P2943" t="str">
        <f t="shared" si="234"/>
        <v>1_1986</v>
      </c>
    </row>
    <row r="2944" spans="1:16">
      <c r="A2944" s="35">
        <v>31432</v>
      </c>
      <c r="H2944" s="69">
        <v>13.91</v>
      </c>
      <c r="I2944" s="69">
        <v>13.98</v>
      </c>
      <c r="J2944" s="70">
        <v>17.34</v>
      </c>
      <c r="K2944" s="70">
        <v>17.43</v>
      </c>
      <c r="L2944">
        <f t="shared" si="230"/>
        <v>1</v>
      </c>
      <c r="M2944">
        <f t="shared" si="231"/>
        <v>1986</v>
      </c>
      <c r="N2944">
        <f t="shared" si="232"/>
        <v>13.945</v>
      </c>
      <c r="O2944">
        <f t="shared" si="233"/>
        <v>17.384999999999998</v>
      </c>
      <c r="P2944" t="str">
        <f t="shared" si="234"/>
        <v>1_1986</v>
      </c>
    </row>
    <row r="2945" spans="1:16">
      <c r="A2945" s="35">
        <v>31433</v>
      </c>
      <c r="H2945" s="69">
        <v>13.91</v>
      </c>
      <c r="I2945" s="69">
        <v>13.98</v>
      </c>
      <c r="J2945" s="70">
        <v>17.34</v>
      </c>
      <c r="K2945" s="70">
        <v>17.43</v>
      </c>
      <c r="L2945">
        <f t="shared" si="230"/>
        <v>1</v>
      </c>
      <c r="M2945">
        <f t="shared" si="231"/>
        <v>1986</v>
      </c>
      <c r="N2945">
        <f t="shared" si="232"/>
        <v>13.945</v>
      </c>
      <c r="O2945">
        <f t="shared" si="233"/>
        <v>17.384999999999998</v>
      </c>
      <c r="P2945" t="str">
        <f t="shared" si="234"/>
        <v>1_1986</v>
      </c>
    </row>
    <row r="2946" spans="1:16">
      <c r="A2946" s="35">
        <v>31434</v>
      </c>
      <c r="H2946" s="69">
        <v>13.91</v>
      </c>
      <c r="I2946" s="69">
        <v>13.98</v>
      </c>
      <c r="J2946" s="70">
        <v>17.34</v>
      </c>
      <c r="K2946" s="70">
        <v>17.43</v>
      </c>
      <c r="L2946">
        <f t="shared" si="230"/>
        <v>1</v>
      </c>
      <c r="M2946">
        <f t="shared" si="231"/>
        <v>1986</v>
      </c>
      <c r="N2946">
        <f t="shared" si="232"/>
        <v>13.945</v>
      </c>
      <c r="O2946">
        <f t="shared" si="233"/>
        <v>17.384999999999998</v>
      </c>
      <c r="P2946" t="str">
        <f t="shared" si="234"/>
        <v>1_1986</v>
      </c>
    </row>
    <row r="2947" spans="1:16">
      <c r="A2947" s="35">
        <v>31435</v>
      </c>
      <c r="H2947" s="69">
        <v>13.91</v>
      </c>
      <c r="I2947" s="69">
        <v>13.98</v>
      </c>
      <c r="J2947" s="70">
        <v>17.34</v>
      </c>
      <c r="K2947" s="70">
        <v>17.440000000000001</v>
      </c>
      <c r="L2947">
        <f t="shared" si="230"/>
        <v>1</v>
      </c>
      <c r="M2947">
        <f t="shared" si="231"/>
        <v>1986</v>
      </c>
      <c r="N2947">
        <f t="shared" si="232"/>
        <v>13.945</v>
      </c>
      <c r="O2947">
        <f t="shared" si="233"/>
        <v>17.39</v>
      </c>
      <c r="P2947" t="str">
        <f t="shared" si="234"/>
        <v>1_1986</v>
      </c>
    </row>
    <row r="2948" spans="1:16">
      <c r="A2948" s="35">
        <v>31436</v>
      </c>
      <c r="H2948" s="69">
        <v>13.91</v>
      </c>
      <c r="I2948" s="69">
        <v>13.98</v>
      </c>
      <c r="J2948" s="70">
        <v>17.36</v>
      </c>
      <c r="K2948" s="70">
        <v>17.420000000000002</v>
      </c>
      <c r="L2948">
        <f t="shared" ref="L2948:L3011" si="235">+MONTH(A2948)</f>
        <v>1</v>
      </c>
      <c r="M2948">
        <f t="shared" ref="M2948:M3011" si="236">+YEAR(A2948)</f>
        <v>1986</v>
      </c>
      <c r="N2948">
        <f t="shared" ref="N2948:N3011" si="237">+IF(H2948="","",AVERAGE(H2948:I2948))</f>
        <v>13.945</v>
      </c>
      <c r="O2948">
        <f t="shared" ref="O2948:O3011" si="238">+IF(J2948="","",AVERAGE(J2948:K2948))</f>
        <v>17.39</v>
      </c>
      <c r="P2948" t="str">
        <f t="shared" ref="P2948:P3011" si="239">+L2948&amp;"_"&amp;M2948</f>
        <v>1_1986</v>
      </c>
    </row>
    <row r="2949" spans="1:16">
      <c r="A2949" s="35">
        <v>31437</v>
      </c>
      <c r="H2949" s="71"/>
      <c r="I2949" s="71"/>
      <c r="J2949" s="36"/>
      <c r="K2949" s="36"/>
      <c r="L2949">
        <f t="shared" si="235"/>
        <v>1</v>
      </c>
      <c r="M2949">
        <f t="shared" si="236"/>
        <v>1986</v>
      </c>
      <c r="N2949" t="str">
        <f t="shared" si="237"/>
        <v/>
      </c>
      <c r="O2949" t="str">
        <f t="shared" si="238"/>
        <v/>
      </c>
      <c r="P2949" t="str">
        <f t="shared" si="239"/>
        <v>1_1986</v>
      </c>
    </row>
    <row r="2950" spans="1:16">
      <c r="A2950" s="35">
        <v>31438</v>
      </c>
      <c r="H2950" s="71"/>
      <c r="I2950" s="71"/>
      <c r="J2950" s="36"/>
      <c r="K2950" s="36"/>
      <c r="L2950">
        <f t="shared" si="235"/>
        <v>1</v>
      </c>
      <c r="M2950">
        <f t="shared" si="236"/>
        <v>1986</v>
      </c>
      <c r="N2950" t="str">
        <f t="shared" si="237"/>
        <v/>
      </c>
      <c r="O2950" t="str">
        <f t="shared" si="238"/>
        <v/>
      </c>
      <c r="P2950" t="str">
        <f t="shared" si="239"/>
        <v>1_1986</v>
      </c>
    </row>
    <row r="2951" spans="1:16">
      <c r="A2951" s="35">
        <v>31439</v>
      </c>
      <c r="H2951" s="69">
        <v>13.91</v>
      </c>
      <c r="I2951" s="69">
        <v>13.98</v>
      </c>
      <c r="J2951" s="70">
        <v>17.32</v>
      </c>
      <c r="K2951" s="70">
        <v>17.45</v>
      </c>
      <c r="L2951">
        <f t="shared" si="235"/>
        <v>1</v>
      </c>
      <c r="M2951">
        <f t="shared" si="236"/>
        <v>1986</v>
      </c>
      <c r="N2951">
        <f t="shared" si="237"/>
        <v>13.945</v>
      </c>
      <c r="O2951">
        <f t="shared" si="238"/>
        <v>17.384999999999998</v>
      </c>
      <c r="P2951" t="str">
        <f t="shared" si="239"/>
        <v>1_1986</v>
      </c>
    </row>
    <row r="2952" spans="1:16">
      <c r="A2952" s="35">
        <v>31440</v>
      </c>
      <c r="H2952" s="69">
        <v>13.91</v>
      </c>
      <c r="I2952" s="69">
        <v>13.98</v>
      </c>
      <c r="J2952" s="70">
        <v>17.329999999999998</v>
      </c>
      <c r="K2952" s="70">
        <v>17.43</v>
      </c>
      <c r="L2952">
        <f t="shared" si="235"/>
        <v>1</v>
      </c>
      <c r="M2952">
        <f t="shared" si="236"/>
        <v>1986</v>
      </c>
      <c r="N2952">
        <f t="shared" si="237"/>
        <v>13.945</v>
      </c>
      <c r="O2952">
        <f t="shared" si="238"/>
        <v>17.38</v>
      </c>
      <c r="P2952" t="str">
        <f t="shared" si="239"/>
        <v>1_1986</v>
      </c>
    </row>
    <row r="2953" spans="1:16">
      <c r="A2953" s="35">
        <v>31441</v>
      </c>
      <c r="H2953" s="69">
        <v>13.91</v>
      </c>
      <c r="I2953" s="69">
        <v>13.98</v>
      </c>
      <c r="J2953" s="70">
        <v>17.329999999999998</v>
      </c>
      <c r="K2953" s="70">
        <v>17.440000000000001</v>
      </c>
      <c r="L2953">
        <f t="shared" si="235"/>
        <v>1</v>
      </c>
      <c r="M2953">
        <f t="shared" si="236"/>
        <v>1986</v>
      </c>
      <c r="N2953">
        <f t="shared" si="237"/>
        <v>13.945</v>
      </c>
      <c r="O2953">
        <f t="shared" si="238"/>
        <v>17.384999999999998</v>
      </c>
      <c r="P2953" t="str">
        <f t="shared" si="239"/>
        <v>1_1986</v>
      </c>
    </row>
    <row r="2954" spans="1:16">
      <c r="A2954" s="35">
        <v>31442</v>
      </c>
      <c r="H2954" s="69">
        <v>13.91</v>
      </c>
      <c r="I2954" s="69">
        <v>13.98</v>
      </c>
      <c r="J2954" s="70">
        <v>17.350000000000001</v>
      </c>
      <c r="K2954" s="70">
        <v>17.440000000000001</v>
      </c>
      <c r="L2954">
        <f t="shared" si="235"/>
        <v>1</v>
      </c>
      <c r="M2954">
        <f t="shared" si="236"/>
        <v>1986</v>
      </c>
      <c r="N2954">
        <f t="shared" si="237"/>
        <v>13.945</v>
      </c>
      <c r="O2954">
        <f t="shared" si="238"/>
        <v>17.395000000000003</v>
      </c>
      <c r="P2954" t="str">
        <f t="shared" si="239"/>
        <v>1_1986</v>
      </c>
    </row>
    <row r="2955" spans="1:16">
      <c r="A2955" s="35">
        <v>31443</v>
      </c>
      <c r="H2955" s="69">
        <v>13.91</v>
      </c>
      <c r="I2955" s="69">
        <v>13.98</v>
      </c>
      <c r="J2955" s="70">
        <v>17.34</v>
      </c>
      <c r="K2955" s="70">
        <v>17.440000000000001</v>
      </c>
      <c r="L2955">
        <f t="shared" si="235"/>
        <v>1</v>
      </c>
      <c r="M2955">
        <f t="shared" si="236"/>
        <v>1986</v>
      </c>
      <c r="N2955">
        <f t="shared" si="237"/>
        <v>13.945</v>
      </c>
      <c r="O2955">
        <f t="shared" si="238"/>
        <v>17.39</v>
      </c>
      <c r="P2955" t="str">
        <f t="shared" si="239"/>
        <v>1_1986</v>
      </c>
    </row>
    <row r="2956" spans="1:16">
      <c r="A2956" s="35">
        <v>31444</v>
      </c>
      <c r="H2956" s="72"/>
      <c r="I2956" s="72"/>
      <c r="J2956" s="43"/>
      <c r="K2956" s="43"/>
      <c r="L2956">
        <f t="shared" si="235"/>
        <v>2</v>
      </c>
      <c r="M2956">
        <f t="shared" si="236"/>
        <v>1986</v>
      </c>
      <c r="N2956" t="str">
        <f t="shared" si="237"/>
        <v/>
      </c>
      <c r="O2956" t="str">
        <f t="shared" si="238"/>
        <v/>
      </c>
      <c r="P2956" t="str">
        <f t="shared" si="239"/>
        <v>2_1986</v>
      </c>
    </row>
    <row r="2957" spans="1:16">
      <c r="A2957" s="35">
        <v>31445</v>
      </c>
      <c r="H2957" s="73"/>
      <c r="I2957" s="73"/>
      <c r="J2957" s="43"/>
      <c r="K2957" s="43"/>
      <c r="L2957">
        <f t="shared" si="235"/>
        <v>2</v>
      </c>
      <c r="M2957">
        <f t="shared" si="236"/>
        <v>1986</v>
      </c>
      <c r="N2957" t="str">
        <f t="shared" si="237"/>
        <v/>
      </c>
      <c r="O2957" t="str">
        <f t="shared" si="238"/>
        <v/>
      </c>
      <c r="P2957" t="str">
        <f t="shared" si="239"/>
        <v>2_1986</v>
      </c>
    </row>
    <row r="2958" spans="1:16">
      <c r="A2958" s="35">
        <v>31446</v>
      </c>
      <c r="H2958" s="69">
        <v>13.91</v>
      </c>
      <c r="I2958" s="69">
        <v>13.98</v>
      </c>
      <c r="J2958" s="70">
        <v>17.329999999999998</v>
      </c>
      <c r="K2958" s="70">
        <v>17.43</v>
      </c>
      <c r="L2958">
        <f t="shared" si="235"/>
        <v>2</v>
      </c>
      <c r="M2958">
        <f t="shared" si="236"/>
        <v>1986</v>
      </c>
      <c r="N2958">
        <f t="shared" si="237"/>
        <v>13.945</v>
      </c>
      <c r="O2958">
        <f t="shared" si="238"/>
        <v>17.38</v>
      </c>
      <c r="P2958" t="str">
        <f t="shared" si="239"/>
        <v>2_1986</v>
      </c>
    </row>
    <row r="2959" spans="1:16">
      <c r="A2959" s="35">
        <v>31447</v>
      </c>
      <c r="H2959" s="69">
        <v>13.91</v>
      </c>
      <c r="I2959" s="69">
        <v>13.98</v>
      </c>
      <c r="J2959" s="70">
        <v>17.32</v>
      </c>
      <c r="K2959" s="70">
        <v>17.43</v>
      </c>
      <c r="L2959">
        <f t="shared" si="235"/>
        <v>2</v>
      </c>
      <c r="M2959">
        <f t="shared" si="236"/>
        <v>1986</v>
      </c>
      <c r="N2959">
        <f t="shared" si="237"/>
        <v>13.945</v>
      </c>
      <c r="O2959">
        <f t="shared" si="238"/>
        <v>17.375</v>
      </c>
      <c r="P2959" t="str">
        <f t="shared" si="239"/>
        <v>2_1986</v>
      </c>
    </row>
    <row r="2960" spans="1:16">
      <c r="A2960" s="35">
        <v>31448</v>
      </c>
      <c r="H2960" s="69">
        <v>13.91</v>
      </c>
      <c r="I2960" s="69">
        <v>13.98</v>
      </c>
      <c r="J2960" s="70">
        <v>17.34</v>
      </c>
      <c r="K2960" s="70">
        <v>17.45</v>
      </c>
      <c r="L2960">
        <f t="shared" si="235"/>
        <v>2</v>
      </c>
      <c r="M2960">
        <f t="shared" si="236"/>
        <v>1986</v>
      </c>
      <c r="N2960">
        <f t="shared" si="237"/>
        <v>13.945</v>
      </c>
      <c r="O2960">
        <f t="shared" si="238"/>
        <v>17.395</v>
      </c>
      <c r="P2960" t="str">
        <f t="shared" si="239"/>
        <v>2_1986</v>
      </c>
    </row>
    <row r="2961" spans="1:16">
      <c r="A2961" s="35">
        <v>31449</v>
      </c>
      <c r="H2961" s="69">
        <v>13.91</v>
      </c>
      <c r="I2961" s="69">
        <v>13.98</v>
      </c>
      <c r="J2961" s="70">
        <v>17.32</v>
      </c>
      <c r="K2961" s="70">
        <v>17.45</v>
      </c>
      <c r="L2961">
        <f t="shared" si="235"/>
        <v>2</v>
      </c>
      <c r="M2961">
        <f t="shared" si="236"/>
        <v>1986</v>
      </c>
      <c r="N2961">
        <f t="shared" si="237"/>
        <v>13.945</v>
      </c>
      <c r="O2961">
        <f t="shared" si="238"/>
        <v>17.384999999999998</v>
      </c>
      <c r="P2961" t="str">
        <f t="shared" si="239"/>
        <v>2_1986</v>
      </c>
    </row>
    <row r="2962" spans="1:16">
      <c r="A2962" s="35">
        <v>31450</v>
      </c>
      <c r="H2962" s="69">
        <v>13.91</v>
      </c>
      <c r="I2962" s="69">
        <v>13.98</v>
      </c>
      <c r="J2962" s="70">
        <v>17.350000000000001</v>
      </c>
      <c r="K2962" s="70">
        <v>17.420000000000002</v>
      </c>
      <c r="L2962">
        <f t="shared" si="235"/>
        <v>2</v>
      </c>
      <c r="M2962">
        <f t="shared" si="236"/>
        <v>1986</v>
      </c>
      <c r="N2962">
        <f t="shared" si="237"/>
        <v>13.945</v>
      </c>
      <c r="O2962">
        <f t="shared" si="238"/>
        <v>17.385000000000002</v>
      </c>
      <c r="P2962" t="str">
        <f t="shared" si="239"/>
        <v>2_1986</v>
      </c>
    </row>
    <row r="2963" spans="1:16">
      <c r="A2963" s="35">
        <v>31451</v>
      </c>
      <c r="H2963" s="71"/>
      <c r="I2963" s="71"/>
      <c r="J2963" s="36"/>
      <c r="K2963" s="36"/>
      <c r="L2963">
        <f t="shared" si="235"/>
        <v>2</v>
      </c>
      <c r="M2963">
        <f t="shared" si="236"/>
        <v>1986</v>
      </c>
      <c r="N2963" t="str">
        <f t="shared" si="237"/>
        <v/>
      </c>
      <c r="O2963" t="str">
        <f t="shared" si="238"/>
        <v/>
      </c>
      <c r="P2963" t="str">
        <f t="shared" si="239"/>
        <v>2_1986</v>
      </c>
    </row>
    <row r="2964" spans="1:16">
      <c r="A2964" s="35">
        <v>31452</v>
      </c>
      <c r="H2964" s="71"/>
      <c r="I2964" s="71"/>
      <c r="J2964" s="36"/>
      <c r="K2964" s="36"/>
      <c r="L2964">
        <f t="shared" si="235"/>
        <v>2</v>
      </c>
      <c r="M2964">
        <f t="shared" si="236"/>
        <v>1986</v>
      </c>
      <c r="N2964" t="str">
        <f t="shared" si="237"/>
        <v/>
      </c>
      <c r="O2964" t="str">
        <f t="shared" si="238"/>
        <v/>
      </c>
      <c r="P2964" t="str">
        <f t="shared" si="239"/>
        <v>2_1986</v>
      </c>
    </row>
    <row r="2965" spans="1:16">
      <c r="A2965" s="35">
        <v>31453</v>
      </c>
      <c r="H2965" s="69">
        <v>13.91</v>
      </c>
      <c r="I2965" s="69">
        <v>13.98</v>
      </c>
      <c r="J2965" s="70">
        <v>17.34</v>
      </c>
      <c r="K2965" s="70">
        <v>17.420000000000002</v>
      </c>
      <c r="L2965">
        <f t="shared" si="235"/>
        <v>2</v>
      </c>
      <c r="M2965">
        <f t="shared" si="236"/>
        <v>1986</v>
      </c>
      <c r="N2965">
        <f t="shared" si="237"/>
        <v>13.945</v>
      </c>
      <c r="O2965">
        <f t="shared" si="238"/>
        <v>17.380000000000003</v>
      </c>
      <c r="P2965" t="str">
        <f t="shared" si="239"/>
        <v>2_1986</v>
      </c>
    </row>
    <row r="2966" spans="1:16">
      <c r="A2966" s="35">
        <v>31454</v>
      </c>
      <c r="H2966" s="69">
        <v>13.91</v>
      </c>
      <c r="I2966" s="69">
        <v>13.98</v>
      </c>
      <c r="J2966" s="70">
        <v>17.34</v>
      </c>
      <c r="K2966" s="70">
        <v>17.420000000000002</v>
      </c>
      <c r="L2966">
        <f t="shared" si="235"/>
        <v>2</v>
      </c>
      <c r="M2966">
        <f t="shared" si="236"/>
        <v>1986</v>
      </c>
      <c r="N2966">
        <f t="shared" si="237"/>
        <v>13.945</v>
      </c>
      <c r="O2966">
        <f t="shared" si="238"/>
        <v>17.380000000000003</v>
      </c>
      <c r="P2966" t="str">
        <f t="shared" si="239"/>
        <v>2_1986</v>
      </c>
    </row>
    <row r="2967" spans="1:16">
      <c r="A2967" s="35">
        <v>31455</v>
      </c>
      <c r="H2967" s="69">
        <v>13.91</v>
      </c>
      <c r="I2967" s="69">
        <v>13.98</v>
      </c>
      <c r="J2967" s="70">
        <v>17.329999999999998</v>
      </c>
      <c r="K2967" s="70">
        <v>17.440000000000001</v>
      </c>
      <c r="L2967">
        <f t="shared" si="235"/>
        <v>2</v>
      </c>
      <c r="M2967">
        <f t="shared" si="236"/>
        <v>1986</v>
      </c>
      <c r="N2967">
        <f t="shared" si="237"/>
        <v>13.945</v>
      </c>
      <c r="O2967">
        <f t="shared" si="238"/>
        <v>17.384999999999998</v>
      </c>
      <c r="P2967" t="str">
        <f t="shared" si="239"/>
        <v>2_1986</v>
      </c>
    </row>
    <row r="2968" spans="1:16">
      <c r="A2968" s="35">
        <v>31456</v>
      </c>
      <c r="H2968" s="69">
        <v>13.91</v>
      </c>
      <c r="I2968" s="69">
        <v>13.98</v>
      </c>
      <c r="J2968" s="70">
        <v>17.34</v>
      </c>
      <c r="K2968" s="70">
        <v>17.440000000000001</v>
      </c>
      <c r="L2968">
        <f t="shared" si="235"/>
        <v>2</v>
      </c>
      <c r="M2968">
        <f t="shared" si="236"/>
        <v>1986</v>
      </c>
      <c r="N2968">
        <f t="shared" si="237"/>
        <v>13.945</v>
      </c>
      <c r="O2968">
        <f t="shared" si="238"/>
        <v>17.39</v>
      </c>
      <c r="P2968" t="str">
        <f t="shared" si="239"/>
        <v>2_1986</v>
      </c>
    </row>
    <row r="2969" spans="1:16">
      <c r="A2969" s="35">
        <v>31457</v>
      </c>
      <c r="H2969" s="69">
        <v>13.91</v>
      </c>
      <c r="I2969" s="69">
        <v>13.98</v>
      </c>
      <c r="J2969" s="70">
        <v>17.34</v>
      </c>
      <c r="K2969" s="70">
        <v>17.43</v>
      </c>
      <c r="L2969">
        <f t="shared" si="235"/>
        <v>2</v>
      </c>
      <c r="M2969">
        <f t="shared" si="236"/>
        <v>1986</v>
      </c>
      <c r="N2969">
        <f t="shared" si="237"/>
        <v>13.945</v>
      </c>
      <c r="O2969">
        <f t="shared" si="238"/>
        <v>17.384999999999998</v>
      </c>
      <c r="P2969" t="str">
        <f t="shared" si="239"/>
        <v>2_1986</v>
      </c>
    </row>
    <row r="2970" spans="1:16">
      <c r="A2970" s="35">
        <v>31458</v>
      </c>
      <c r="H2970" s="71"/>
      <c r="I2970" s="71"/>
      <c r="J2970" s="36"/>
      <c r="K2970" s="36"/>
      <c r="L2970">
        <f t="shared" si="235"/>
        <v>2</v>
      </c>
      <c r="M2970">
        <f t="shared" si="236"/>
        <v>1986</v>
      </c>
      <c r="N2970" t="str">
        <f t="shared" si="237"/>
        <v/>
      </c>
      <c r="O2970" t="str">
        <f t="shared" si="238"/>
        <v/>
      </c>
      <c r="P2970" t="str">
        <f t="shared" si="239"/>
        <v>2_1986</v>
      </c>
    </row>
    <row r="2971" spans="1:16">
      <c r="A2971" s="35">
        <v>31459</v>
      </c>
      <c r="H2971" s="71"/>
      <c r="I2971" s="71"/>
      <c r="J2971" s="36"/>
      <c r="K2971" s="36"/>
      <c r="L2971">
        <f t="shared" si="235"/>
        <v>2</v>
      </c>
      <c r="M2971">
        <f t="shared" si="236"/>
        <v>1986</v>
      </c>
      <c r="N2971" t="str">
        <f t="shared" si="237"/>
        <v/>
      </c>
      <c r="O2971" t="str">
        <f t="shared" si="238"/>
        <v/>
      </c>
      <c r="P2971" t="str">
        <f t="shared" si="239"/>
        <v>2_1986</v>
      </c>
    </row>
    <row r="2972" spans="1:16">
      <c r="A2972" s="35">
        <v>31460</v>
      </c>
      <c r="H2972" s="69">
        <v>13.91</v>
      </c>
      <c r="I2972" s="69">
        <v>13.98</v>
      </c>
      <c r="J2972" s="70">
        <v>17.329999999999998</v>
      </c>
      <c r="K2972" s="70">
        <v>17.440000000000001</v>
      </c>
      <c r="L2972">
        <f t="shared" si="235"/>
        <v>2</v>
      </c>
      <c r="M2972">
        <f t="shared" si="236"/>
        <v>1986</v>
      </c>
      <c r="N2972">
        <f t="shared" si="237"/>
        <v>13.945</v>
      </c>
      <c r="O2972">
        <f t="shared" si="238"/>
        <v>17.384999999999998</v>
      </c>
      <c r="P2972" t="str">
        <f t="shared" si="239"/>
        <v>2_1986</v>
      </c>
    </row>
    <row r="2973" spans="1:16">
      <c r="A2973" s="35">
        <v>31461</v>
      </c>
      <c r="H2973" s="69">
        <v>13.91</v>
      </c>
      <c r="I2973" s="69">
        <v>13.98</v>
      </c>
      <c r="J2973" s="70">
        <v>17.34</v>
      </c>
      <c r="K2973" s="70">
        <v>17.440000000000001</v>
      </c>
      <c r="L2973">
        <f t="shared" si="235"/>
        <v>2</v>
      </c>
      <c r="M2973">
        <f t="shared" si="236"/>
        <v>1986</v>
      </c>
      <c r="N2973">
        <f t="shared" si="237"/>
        <v>13.945</v>
      </c>
      <c r="O2973">
        <f t="shared" si="238"/>
        <v>17.39</v>
      </c>
      <c r="P2973" t="str">
        <f t="shared" si="239"/>
        <v>2_1986</v>
      </c>
    </row>
    <row r="2974" spans="1:16">
      <c r="A2974" s="35">
        <v>31462</v>
      </c>
      <c r="H2974" s="69">
        <v>13.91</v>
      </c>
      <c r="I2974" s="69">
        <v>13.98</v>
      </c>
      <c r="J2974" s="70">
        <v>17.34</v>
      </c>
      <c r="K2974" s="70">
        <v>17.440000000000001</v>
      </c>
      <c r="L2974">
        <f t="shared" si="235"/>
        <v>2</v>
      </c>
      <c r="M2974">
        <f t="shared" si="236"/>
        <v>1986</v>
      </c>
      <c r="N2974">
        <f t="shared" si="237"/>
        <v>13.945</v>
      </c>
      <c r="O2974">
        <f t="shared" si="238"/>
        <v>17.39</v>
      </c>
      <c r="P2974" t="str">
        <f t="shared" si="239"/>
        <v>2_1986</v>
      </c>
    </row>
    <row r="2975" spans="1:16">
      <c r="A2975" s="35">
        <v>31463</v>
      </c>
      <c r="H2975" s="69">
        <v>13.91</v>
      </c>
      <c r="I2975" s="69">
        <v>13.98</v>
      </c>
      <c r="J2975" s="70">
        <v>17.329999999999998</v>
      </c>
      <c r="K2975" s="70">
        <v>17.440000000000001</v>
      </c>
      <c r="L2975">
        <f t="shared" si="235"/>
        <v>2</v>
      </c>
      <c r="M2975">
        <f t="shared" si="236"/>
        <v>1986</v>
      </c>
      <c r="N2975">
        <f t="shared" si="237"/>
        <v>13.945</v>
      </c>
      <c r="O2975">
        <f t="shared" si="238"/>
        <v>17.384999999999998</v>
      </c>
      <c r="P2975" t="str">
        <f t="shared" si="239"/>
        <v>2_1986</v>
      </c>
    </row>
    <row r="2976" spans="1:16">
      <c r="A2976" s="35">
        <v>31464</v>
      </c>
      <c r="H2976" s="69">
        <v>13.91</v>
      </c>
      <c r="I2976" s="69">
        <v>13.98</v>
      </c>
      <c r="J2976" s="70">
        <v>17.34</v>
      </c>
      <c r="K2976" s="70">
        <v>17.43</v>
      </c>
      <c r="L2976">
        <f t="shared" si="235"/>
        <v>2</v>
      </c>
      <c r="M2976">
        <f t="shared" si="236"/>
        <v>1986</v>
      </c>
      <c r="N2976">
        <f t="shared" si="237"/>
        <v>13.945</v>
      </c>
      <c r="O2976">
        <f t="shared" si="238"/>
        <v>17.384999999999998</v>
      </c>
      <c r="P2976" t="str">
        <f t="shared" si="239"/>
        <v>2_1986</v>
      </c>
    </row>
    <row r="2977" spans="1:16">
      <c r="A2977" s="35">
        <v>31465</v>
      </c>
      <c r="H2977" s="71"/>
      <c r="I2977" s="71"/>
      <c r="J2977" s="36"/>
      <c r="K2977" s="36"/>
      <c r="L2977">
        <f t="shared" si="235"/>
        <v>2</v>
      </c>
      <c r="M2977">
        <f t="shared" si="236"/>
        <v>1986</v>
      </c>
      <c r="N2977" t="str">
        <f t="shared" si="237"/>
        <v/>
      </c>
      <c r="O2977" t="str">
        <f t="shared" si="238"/>
        <v/>
      </c>
      <c r="P2977" t="str">
        <f t="shared" si="239"/>
        <v>2_1986</v>
      </c>
    </row>
    <row r="2978" spans="1:16">
      <c r="A2978" s="35">
        <v>31466</v>
      </c>
      <c r="H2978" s="71"/>
      <c r="I2978" s="71"/>
      <c r="J2978" s="36"/>
      <c r="K2978" s="36"/>
      <c r="L2978">
        <f t="shared" si="235"/>
        <v>2</v>
      </c>
      <c r="M2978">
        <f t="shared" si="236"/>
        <v>1986</v>
      </c>
      <c r="N2978" t="str">
        <f t="shared" si="237"/>
        <v/>
      </c>
      <c r="O2978" t="str">
        <f t="shared" si="238"/>
        <v/>
      </c>
      <c r="P2978" t="str">
        <f t="shared" si="239"/>
        <v>2_1986</v>
      </c>
    </row>
    <row r="2979" spans="1:16">
      <c r="A2979" s="35">
        <v>31467</v>
      </c>
      <c r="H2979" s="69">
        <v>13.91</v>
      </c>
      <c r="I2979" s="69">
        <v>13.98</v>
      </c>
      <c r="J2979" s="70">
        <v>17.329999999999998</v>
      </c>
      <c r="K2979" s="70">
        <v>17.43</v>
      </c>
      <c r="L2979">
        <f t="shared" si="235"/>
        <v>2</v>
      </c>
      <c r="M2979">
        <f t="shared" si="236"/>
        <v>1986</v>
      </c>
      <c r="N2979">
        <f t="shared" si="237"/>
        <v>13.945</v>
      </c>
      <c r="O2979">
        <f t="shared" si="238"/>
        <v>17.38</v>
      </c>
      <c r="P2979" t="str">
        <f t="shared" si="239"/>
        <v>2_1986</v>
      </c>
    </row>
    <row r="2980" spans="1:16">
      <c r="A2980" s="35">
        <v>31468</v>
      </c>
      <c r="H2980" s="69">
        <v>13.91</v>
      </c>
      <c r="I2980" s="69">
        <v>13.98</v>
      </c>
      <c r="J2980" s="70">
        <v>17.329999999999998</v>
      </c>
      <c r="K2980" s="70">
        <v>17.440000000000001</v>
      </c>
      <c r="L2980">
        <f t="shared" si="235"/>
        <v>2</v>
      </c>
      <c r="M2980">
        <f t="shared" si="236"/>
        <v>1986</v>
      </c>
      <c r="N2980">
        <f t="shared" si="237"/>
        <v>13.945</v>
      </c>
      <c r="O2980">
        <f t="shared" si="238"/>
        <v>17.384999999999998</v>
      </c>
      <c r="P2980" t="str">
        <f t="shared" si="239"/>
        <v>2_1986</v>
      </c>
    </row>
    <row r="2981" spans="1:16">
      <c r="A2981" s="35">
        <v>31469</v>
      </c>
      <c r="H2981" s="69">
        <v>13.91</v>
      </c>
      <c r="I2981" s="69">
        <v>13.98</v>
      </c>
      <c r="J2981" s="70">
        <v>17.34</v>
      </c>
      <c r="K2981" s="70">
        <v>17.43</v>
      </c>
      <c r="L2981">
        <f t="shared" si="235"/>
        <v>2</v>
      </c>
      <c r="M2981">
        <f t="shared" si="236"/>
        <v>1986</v>
      </c>
      <c r="N2981">
        <f t="shared" si="237"/>
        <v>13.945</v>
      </c>
      <c r="O2981">
        <f t="shared" si="238"/>
        <v>17.384999999999998</v>
      </c>
      <c r="P2981" t="str">
        <f t="shared" si="239"/>
        <v>2_1986</v>
      </c>
    </row>
    <row r="2982" spans="1:16">
      <c r="A2982" s="35">
        <v>31470</v>
      </c>
      <c r="H2982" s="69">
        <v>13.91</v>
      </c>
      <c r="I2982" s="69">
        <v>13.98</v>
      </c>
      <c r="J2982" s="70">
        <v>17.34</v>
      </c>
      <c r="K2982" s="70">
        <v>17.43</v>
      </c>
      <c r="L2982">
        <f t="shared" si="235"/>
        <v>2</v>
      </c>
      <c r="M2982">
        <f t="shared" si="236"/>
        <v>1986</v>
      </c>
      <c r="N2982">
        <f t="shared" si="237"/>
        <v>13.945</v>
      </c>
      <c r="O2982">
        <f t="shared" si="238"/>
        <v>17.384999999999998</v>
      </c>
      <c r="P2982" t="str">
        <f t="shared" si="239"/>
        <v>2_1986</v>
      </c>
    </row>
    <row r="2983" spans="1:16">
      <c r="A2983" s="35">
        <v>31471</v>
      </c>
      <c r="H2983" s="69">
        <v>13.91</v>
      </c>
      <c r="I2983" s="69">
        <v>13.98</v>
      </c>
      <c r="J2983" s="70">
        <v>17.34</v>
      </c>
      <c r="K2983" s="70">
        <v>17.420000000000002</v>
      </c>
      <c r="L2983">
        <f t="shared" si="235"/>
        <v>2</v>
      </c>
      <c r="M2983">
        <f t="shared" si="236"/>
        <v>1986</v>
      </c>
      <c r="N2983">
        <f t="shared" si="237"/>
        <v>13.945</v>
      </c>
      <c r="O2983">
        <f t="shared" si="238"/>
        <v>17.380000000000003</v>
      </c>
      <c r="P2983" t="str">
        <f t="shared" si="239"/>
        <v>2_1986</v>
      </c>
    </row>
    <row r="2984" spans="1:16">
      <c r="A2984" s="35">
        <v>31472</v>
      </c>
      <c r="H2984" s="71"/>
      <c r="I2984" s="71"/>
      <c r="J2984" s="36"/>
      <c r="K2984" s="36"/>
      <c r="L2984">
        <f t="shared" si="235"/>
        <v>3</v>
      </c>
      <c r="M2984">
        <f t="shared" si="236"/>
        <v>1986</v>
      </c>
      <c r="N2984" t="str">
        <f t="shared" si="237"/>
        <v/>
      </c>
      <c r="O2984" t="str">
        <f t="shared" si="238"/>
        <v/>
      </c>
      <c r="P2984" t="str">
        <f t="shared" si="239"/>
        <v>3_1986</v>
      </c>
    </row>
    <row r="2985" spans="1:16">
      <c r="A2985" s="35">
        <v>31473</v>
      </c>
      <c r="H2985" s="72"/>
      <c r="I2985" s="72"/>
      <c r="J2985" s="43"/>
      <c r="K2985" s="43"/>
      <c r="L2985">
        <f t="shared" si="235"/>
        <v>3</v>
      </c>
      <c r="M2985">
        <f t="shared" si="236"/>
        <v>1986</v>
      </c>
      <c r="N2985" t="str">
        <f t="shared" si="237"/>
        <v/>
      </c>
      <c r="O2985" t="str">
        <f t="shared" si="238"/>
        <v/>
      </c>
      <c r="P2985" t="str">
        <f t="shared" si="239"/>
        <v>3_1986</v>
      </c>
    </row>
    <row r="2986" spans="1:16">
      <c r="A2986" s="35">
        <v>31474</v>
      </c>
      <c r="H2986" s="69">
        <v>13.91</v>
      </c>
      <c r="I2986" s="69">
        <v>13.98</v>
      </c>
      <c r="J2986" s="70">
        <v>17.329999999999998</v>
      </c>
      <c r="K2986" s="70">
        <v>17.43</v>
      </c>
      <c r="L2986">
        <f t="shared" si="235"/>
        <v>3</v>
      </c>
      <c r="M2986">
        <f t="shared" si="236"/>
        <v>1986</v>
      </c>
      <c r="N2986">
        <f t="shared" si="237"/>
        <v>13.945</v>
      </c>
      <c r="O2986">
        <f t="shared" si="238"/>
        <v>17.38</v>
      </c>
      <c r="P2986" t="str">
        <f t="shared" si="239"/>
        <v>3_1986</v>
      </c>
    </row>
    <row r="2987" spans="1:16">
      <c r="A2987" s="35">
        <v>31475</v>
      </c>
      <c r="H2987" s="69">
        <v>13.91</v>
      </c>
      <c r="I2987" s="69">
        <v>13.98</v>
      </c>
      <c r="J2987" s="70">
        <v>17.329999999999998</v>
      </c>
      <c r="K2987" s="70">
        <v>17.43</v>
      </c>
      <c r="L2987">
        <f t="shared" si="235"/>
        <v>3</v>
      </c>
      <c r="M2987">
        <f t="shared" si="236"/>
        <v>1986</v>
      </c>
      <c r="N2987">
        <f t="shared" si="237"/>
        <v>13.945</v>
      </c>
      <c r="O2987">
        <f t="shared" si="238"/>
        <v>17.38</v>
      </c>
      <c r="P2987" t="str">
        <f t="shared" si="239"/>
        <v>3_1986</v>
      </c>
    </row>
    <row r="2988" spans="1:16">
      <c r="A2988" s="35">
        <v>31476</v>
      </c>
      <c r="H2988" s="69">
        <v>13.91</v>
      </c>
      <c r="I2988" s="69">
        <v>13.98</v>
      </c>
      <c r="J2988" s="70">
        <v>17.309999999999999</v>
      </c>
      <c r="K2988" s="70">
        <v>17.43</v>
      </c>
      <c r="L2988">
        <f t="shared" si="235"/>
        <v>3</v>
      </c>
      <c r="M2988">
        <f t="shared" si="236"/>
        <v>1986</v>
      </c>
      <c r="N2988">
        <f t="shared" si="237"/>
        <v>13.945</v>
      </c>
      <c r="O2988">
        <f t="shared" si="238"/>
        <v>17.369999999999997</v>
      </c>
      <c r="P2988" t="str">
        <f t="shared" si="239"/>
        <v>3_1986</v>
      </c>
    </row>
    <row r="2989" spans="1:16">
      <c r="A2989" s="35">
        <v>31477</v>
      </c>
      <c r="H2989" s="69">
        <v>13.91</v>
      </c>
      <c r="I2989" s="69">
        <v>13.98</v>
      </c>
      <c r="J2989" s="70">
        <v>17.350000000000001</v>
      </c>
      <c r="K2989" s="70">
        <v>17.43</v>
      </c>
      <c r="L2989">
        <f t="shared" si="235"/>
        <v>3</v>
      </c>
      <c r="M2989">
        <f t="shared" si="236"/>
        <v>1986</v>
      </c>
      <c r="N2989">
        <f t="shared" si="237"/>
        <v>13.945</v>
      </c>
      <c r="O2989">
        <f t="shared" si="238"/>
        <v>17.39</v>
      </c>
      <c r="P2989" t="str">
        <f t="shared" si="239"/>
        <v>3_1986</v>
      </c>
    </row>
    <row r="2990" spans="1:16">
      <c r="A2990" s="35">
        <v>31478</v>
      </c>
      <c r="H2990" s="69">
        <v>13.91</v>
      </c>
      <c r="I2990" s="69">
        <v>13.98</v>
      </c>
      <c r="J2990" s="70">
        <v>17.329999999999998</v>
      </c>
      <c r="K2990" s="70">
        <v>17.43</v>
      </c>
      <c r="L2990">
        <f t="shared" si="235"/>
        <v>3</v>
      </c>
      <c r="M2990">
        <f t="shared" si="236"/>
        <v>1986</v>
      </c>
      <c r="N2990">
        <f t="shared" si="237"/>
        <v>13.945</v>
      </c>
      <c r="O2990">
        <f t="shared" si="238"/>
        <v>17.38</v>
      </c>
      <c r="P2990" t="str">
        <f t="shared" si="239"/>
        <v>3_1986</v>
      </c>
    </row>
    <row r="2991" spans="1:16">
      <c r="A2991" s="35">
        <v>31479</v>
      </c>
      <c r="H2991" s="71"/>
      <c r="I2991" s="71"/>
      <c r="J2991" s="36"/>
      <c r="K2991" s="36"/>
      <c r="L2991">
        <f t="shared" si="235"/>
        <v>3</v>
      </c>
      <c r="M2991">
        <f t="shared" si="236"/>
        <v>1986</v>
      </c>
      <c r="N2991" t="str">
        <f t="shared" si="237"/>
        <v/>
      </c>
      <c r="O2991" t="str">
        <f t="shared" si="238"/>
        <v/>
      </c>
      <c r="P2991" t="str">
        <f t="shared" si="239"/>
        <v>3_1986</v>
      </c>
    </row>
    <row r="2992" spans="1:16">
      <c r="A2992" s="35">
        <v>31480</v>
      </c>
      <c r="H2992" s="71"/>
      <c r="I2992" s="71"/>
      <c r="J2992" s="36"/>
      <c r="K2992" s="36"/>
      <c r="L2992">
        <f t="shared" si="235"/>
        <v>3</v>
      </c>
      <c r="M2992">
        <f t="shared" si="236"/>
        <v>1986</v>
      </c>
      <c r="N2992" t="str">
        <f t="shared" si="237"/>
        <v/>
      </c>
      <c r="O2992" t="str">
        <f t="shared" si="238"/>
        <v/>
      </c>
      <c r="P2992" t="str">
        <f t="shared" si="239"/>
        <v>3_1986</v>
      </c>
    </row>
    <row r="2993" spans="1:16">
      <c r="A2993" s="35">
        <v>31481</v>
      </c>
      <c r="H2993" s="69">
        <v>13.91</v>
      </c>
      <c r="I2993" s="69">
        <v>13.98</v>
      </c>
      <c r="J2993" s="70">
        <v>17.329999999999998</v>
      </c>
      <c r="K2993" s="70">
        <v>17.440000000000001</v>
      </c>
      <c r="L2993">
        <f t="shared" si="235"/>
        <v>3</v>
      </c>
      <c r="M2993">
        <f t="shared" si="236"/>
        <v>1986</v>
      </c>
      <c r="N2993">
        <f t="shared" si="237"/>
        <v>13.945</v>
      </c>
      <c r="O2993">
        <f t="shared" si="238"/>
        <v>17.384999999999998</v>
      </c>
      <c r="P2993" t="str">
        <f t="shared" si="239"/>
        <v>3_1986</v>
      </c>
    </row>
    <row r="2994" spans="1:16">
      <c r="A2994" s="35">
        <v>31482</v>
      </c>
      <c r="H2994" s="69">
        <v>13.91</v>
      </c>
      <c r="I2994" s="69">
        <v>13.98</v>
      </c>
      <c r="J2994" s="70">
        <v>17.309999999999999</v>
      </c>
      <c r="K2994" s="70">
        <v>17.43</v>
      </c>
      <c r="L2994">
        <f t="shared" si="235"/>
        <v>3</v>
      </c>
      <c r="M2994">
        <f t="shared" si="236"/>
        <v>1986</v>
      </c>
      <c r="N2994">
        <f t="shared" si="237"/>
        <v>13.945</v>
      </c>
      <c r="O2994">
        <f t="shared" si="238"/>
        <v>17.369999999999997</v>
      </c>
      <c r="P2994" t="str">
        <f t="shared" si="239"/>
        <v>3_1986</v>
      </c>
    </row>
    <row r="2995" spans="1:16">
      <c r="A2995" s="35">
        <v>31483</v>
      </c>
      <c r="H2995" s="69">
        <v>13.91</v>
      </c>
      <c r="I2995" s="69">
        <v>13.98</v>
      </c>
      <c r="J2995" s="70">
        <v>17.329999999999998</v>
      </c>
      <c r="K2995" s="70">
        <v>17.440000000000001</v>
      </c>
      <c r="L2995">
        <f t="shared" si="235"/>
        <v>3</v>
      </c>
      <c r="M2995">
        <f t="shared" si="236"/>
        <v>1986</v>
      </c>
      <c r="N2995">
        <f t="shared" si="237"/>
        <v>13.945</v>
      </c>
      <c r="O2995">
        <f t="shared" si="238"/>
        <v>17.384999999999998</v>
      </c>
      <c r="P2995" t="str">
        <f t="shared" si="239"/>
        <v>3_1986</v>
      </c>
    </row>
    <row r="2996" spans="1:16">
      <c r="A2996" s="35">
        <v>31484</v>
      </c>
      <c r="H2996" s="69">
        <v>13.91</v>
      </c>
      <c r="I2996" s="69">
        <v>13.98</v>
      </c>
      <c r="J2996" s="70">
        <v>17.329999999999998</v>
      </c>
      <c r="K2996" s="70">
        <v>17.43</v>
      </c>
      <c r="L2996">
        <f t="shared" si="235"/>
        <v>3</v>
      </c>
      <c r="M2996">
        <f t="shared" si="236"/>
        <v>1986</v>
      </c>
      <c r="N2996">
        <f t="shared" si="237"/>
        <v>13.945</v>
      </c>
      <c r="O2996">
        <f t="shared" si="238"/>
        <v>17.38</v>
      </c>
      <c r="P2996" t="str">
        <f t="shared" si="239"/>
        <v>3_1986</v>
      </c>
    </row>
    <row r="2997" spans="1:16">
      <c r="A2997" s="35">
        <v>31485</v>
      </c>
      <c r="H2997" s="69">
        <v>13.91</v>
      </c>
      <c r="I2997" s="69">
        <v>13.98</v>
      </c>
      <c r="J2997" s="70">
        <v>17.3</v>
      </c>
      <c r="K2997" s="70">
        <v>17.440000000000001</v>
      </c>
      <c r="L2997">
        <f t="shared" si="235"/>
        <v>3</v>
      </c>
      <c r="M2997">
        <f t="shared" si="236"/>
        <v>1986</v>
      </c>
      <c r="N2997">
        <f t="shared" si="237"/>
        <v>13.945</v>
      </c>
      <c r="O2997">
        <f t="shared" si="238"/>
        <v>17.37</v>
      </c>
      <c r="P2997" t="str">
        <f t="shared" si="239"/>
        <v>3_1986</v>
      </c>
    </row>
    <row r="2998" spans="1:16">
      <c r="A2998" s="35">
        <v>31486</v>
      </c>
      <c r="H2998" s="71"/>
      <c r="I2998" s="71"/>
      <c r="J2998" s="36"/>
      <c r="K2998" s="36"/>
      <c r="L2998">
        <f t="shared" si="235"/>
        <v>3</v>
      </c>
      <c r="M2998">
        <f t="shared" si="236"/>
        <v>1986</v>
      </c>
      <c r="N2998" t="str">
        <f t="shared" si="237"/>
        <v/>
      </c>
      <c r="O2998" t="str">
        <f t="shared" si="238"/>
        <v/>
      </c>
      <c r="P2998" t="str">
        <f t="shared" si="239"/>
        <v>3_1986</v>
      </c>
    </row>
    <row r="2999" spans="1:16">
      <c r="A2999" s="35">
        <v>31487</v>
      </c>
      <c r="H2999" s="71"/>
      <c r="I2999" s="71"/>
      <c r="J2999" s="36"/>
      <c r="K2999" s="36"/>
      <c r="L2999">
        <f t="shared" si="235"/>
        <v>3</v>
      </c>
      <c r="M2999">
        <f t="shared" si="236"/>
        <v>1986</v>
      </c>
      <c r="N2999" t="str">
        <f t="shared" si="237"/>
        <v/>
      </c>
      <c r="O2999" t="str">
        <f t="shared" si="238"/>
        <v/>
      </c>
      <c r="P2999" t="str">
        <f t="shared" si="239"/>
        <v>3_1986</v>
      </c>
    </row>
    <row r="3000" spans="1:16">
      <c r="A3000" s="35">
        <v>31488</v>
      </c>
      <c r="H3000" s="69">
        <v>13.91</v>
      </c>
      <c r="I3000" s="69">
        <v>13.98</v>
      </c>
      <c r="J3000" s="70">
        <v>17.32</v>
      </c>
      <c r="K3000" s="70">
        <v>17.43</v>
      </c>
      <c r="L3000">
        <f t="shared" si="235"/>
        <v>3</v>
      </c>
      <c r="M3000">
        <f t="shared" si="236"/>
        <v>1986</v>
      </c>
      <c r="N3000">
        <f t="shared" si="237"/>
        <v>13.945</v>
      </c>
      <c r="O3000">
        <f t="shared" si="238"/>
        <v>17.375</v>
      </c>
      <c r="P3000" t="str">
        <f t="shared" si="239"/>
        <v>3_1986</v>
      </c>
    </row>
    <row r="3001" spans="1:16">
      <c r="A3001" s="35">
        <v>31489</v>
      </c>
      <c r="H3001" s="69">
        <v>13.91</v>
      </c>
      <c r="I3001" s="69">
        <v>13.98</v>
      </c>
      <c r="J3001" s="70">
        <v>17.350000000000001</v>
      </c>
      <c r="K3001" s="70">
        <v>17.43</v>
      </c>
      <c r="L3001">
        <f t="shared" si="235"/>
        <v>3</v>
      </c>
      <c r="M3001">
        <f t="shared" si="236"/>
        <v>1986</v>
      </c>
      <c r="N3001">
        <f t="shared" si="237"/>
        <v>13.945</v>
      </c>
      <c r="O3001">
        <f t="shared" si="238"/>
        <v>17.39</v>
      </c>
      <c r="P3001" t="str">
        <f t="shared" si="239"/>
        <v>3_1986</v>
      </c>
    </row>
    <row r="3002" spans="1:16">
      <c r="A3002" s="35">
        <v>31490</v>
      </c>
      <c r="H3002" s="69">
        <v>13.91</v>
      </c>
      <c r="I3002" s="69">
        <v>13.98</v>
      </c>
      <c r="J3002" s="70">
        <v>17.32</v>
      </c>
      <c r="K3002" s="70">
        <v>17.440000000000001</v>
      </c>
      <c r="L3002">
        <f t="shared" si="235"/>
        <v>3</v>
      </c>
      <c r="M3002">
        <f t="shared" si="236"/>
        <v>1986</v>
      </c>
      <c r="N3002">
        <f t="shared" si="237"/>
        <v>13.945</v>
      </c>
      <c r="O3002">
        <f t="shared" si="238"/>
        <v>17.380000000000003</v>
      </c>
      <c r="P3002" t="str">
        <f t="shared" si="239"/>
        <v>3_1986</v>
      </c>
    </row>
    <row r="3003" spans="1:16">
      <c r="A3003" s="35">
        <v>31491</v>
      </c>
      <c r="H3003" s="69">
        <v>13.91</v>
      </c>
      <c r="I3003" s="69">
        <v>13.98</v>
      </c>
      <c r="J3003" s="70">
        <v>17.350000000000001</v>
      </c>
      <c r="K3003" s="70">
        <v>17.43</v>
      </c>
      <c r="L3003">
        <f t="shared" si="235"/>
        <v>3</v>
      </c>
      <c r="M3003">
        <f t="shared" si="236"/>
        <v>1986</v>
      </c>
      <c r="N3003">
        <f t="shared" si="237"/>
        <v>13.945</v>
      </c>
      <c r="O3003">
        <f t="shared" si="238"/>
        <v>17.39</v>
      </c>
      <c r="P3003" t="str">
        <f t="shared" si="239"/>
        <v>3_1986</v>
      </c>
    </row>
    <row r="3004" spans="1:16">
      <c r="A3004" s="35">
        <v>31492</v>
      </c>
      <c r="H3004" s="69">
        <v>13.91</v>
      </c>
      <c r="I3004" s="69">
        <v>13.98</v>
      </c>
      <c r="J3004" s="70">
        <v>17.32</v>
      </c>
      <c r="K3004" s="70">
        <v>17.43</v>
      </c>
      <c r="L3004">
        <f t="shared" si="235"/>
        <v>3</v>
      </c>
      <c r="M3004">
        <f t="shared" si="236"/>
        <v>1986</v>
      </c>
      <c r="N3004">
        <f t="shared" si="237"/>
        <v>13.945</v>
      </c>
      <c r="O3004">
        <f t="shared" si="238"/>
        <v>17.375</v>
      </c>
      <c r="P3004" t="str">
        <f t="shared" si="239"/>
        <v>3_1986</v>
      </c>
    </row>
    <row r="3005" spans="1:16">
      <c r="A3005" s="35">
        <v>31493</v>
      </c>
      <c r="H3005" s="71"/>
      <c r="I3005" s="71"/>
      <c r="J3005" s="36"/>
      <c r="K3005" s="36"/>
      <c r="L3005">
        <f t="shared" si="235"/>
        <v>3</v>
      </c>
      <c r="M3005">
        <f t="shared" si="236"/>
        <v>1986</v>
      </c>
      <c r="N3005" t="str">
        <f t="shared" si="237"/>
        <v/>
      </c>
      <c r="O3005" t="str">
        <f t="shared" si="238"/>
        <v/>
      </c>
      <c r="P3005" t="str">
        <f t="shared" si="239"/>
        <v>3_1986</v>
      </c>
    </row>
    <row r="3006" spans="1:16">
      <c r="A3006" s="35">
        <v>31494</v>
      </c>
      <c r="H3006" s="71"/>
      <c r="I3006" s="71"/>
      <c r="J3006" s="36"/>
      <c r="K3006" s="36"/>
      <c r="L3006">
        <f t="shared" si="235"/>
        <v>3</v>
      </c>
      <c r="M3006">
        <f t="shared" si="236"/>
        <v>1986</v>
      </c>
      <c r="N3006" t="str">
        <f t="shared" si="237"/>
        <v/>
      </c>
      <c r="O3006" t="str">
        <f t="shared" si="238"/>
        <v/>
      </c>
      <c r="P3006" t="str">
        <f t="shared" si="239"/>
        <v>3_1986</v>
      </c>
    </row>
    <row r="3007" spans="1:16">
      <c r="A3007" s="35">
        <v>31495</v>
      </c>
      <c r="H3007" s="69">
        <v>13.91</v>
      </c>
      <c r="I3007" s="69">
        <v>13.98</v>
      </c>
      <c r="J3007" s="70">
        <v>17.34</v>
      </c>
      <c r="K3007" s="70">
        <v>17.45</v>
      </c>
      <c r="L3007">
        <f t="shared" si="235"/>
        <v>3</v>
      </c>
      <c r="M3007">
        <f t="shared" si="236"/>
        <v>1986</v>
      </c>
      <c r="N3007">
        <f t="shared" si="237"/>
        <v>13.945</v>
      </c>
      <c r="O3007">
        <f t="shared" si="238"/>
        <v>17.395</v>
      </c>
      <c r="P3007" t="str">
        <f t="shared" si="239"/>
        <v>3_1986</v>
      </c>
    </row>
    <row r="3008" spans="1:16">
      <c r="A3008" s="35">
        <v>31496</v>
      </c>
      <c r="H3008" s="69">
        <v>13.91</v>
      </c>
      <c r="I3008" s="69">
        <v>13.98</v>
      </c>
      <c r="J3008" s="70">
        <v>17.350000000000001</v>
      </c>
      <c r="K3008" s="70">
        <v>17.43</v>
      </c>
      <c r="L3008">
        <f t="shared" si="235"/>
        <v>3</v>
      </c>
      <c r="M3008">
        <f t="shared" si="236"/>
        <v>1986</v>
      </c>
      <c r="N3008">
        <f t="shared" si="237"/>
        <v>13.945</v>
      </c>
      <c r="O3008">
        <f t="shared" si="238"/>
        <v>17.39</v>
      </c>
      <c r="P3008" t="str">
        <f t="shared" si="239"/>
        <v>3_1986</v>
      </c>
    </row>
    <row r="3009" spans="1:16">
      <c r="A3009" s="35">
        <v>31497</v>
      </c>
      <c r="H3009" s="69">
        <v>13.91</v>
      </c>
      <c r="I3009" s="69">
        <v>13.98</v>
      </c>
      <c r="J3009" s="70">
        <v>17.329999999999998</v>
      </c>
      <c r="K3009" s="70">
        <v>17.440000000000001</v>
      </c>
      <c r="L3009">
        <f t="shared" si="235"/>
        <v>3</v>
      </c>
      <c r="M3009">
        <f t="shared" si="236"/>
        <v>1986</v>
      </c>
      <c r="N3009">
        <f t="shared" si="237"/>
        <v>13.945</v>
      </c>
      <c r="O3009">
        <f t="shared" si="238"/>
        <v>17.384999999999998</v>
      </c>
      <c r="P3009" t="str">
        <f t="shared" si="239"/>
        <v>3_1986</v>
      </c>
    </row>
    <row r="3010" spans="1:16">
      <c r="A3010" s="35">
        <v>31498</v>
      </c>
      <c r="H3010" s="69">
        <v>13.91</v>
      </c>
      <c r="I3010" s="69">
        <v>13.98</v>
      </c>
      <c r="J3010" s="70">
        <v>17.309999999999999</v>
      </c>
      <c r="K3010" s="70">
        <v>17.45</v>
      </c>
      <c r="L3010">
        <f t="shared" si="235"/>
        <v>3</v>
      </c>
      <c r="M3010">
        <f t="shared" si="236"/>
        <v>1986</v>
      </c>
      <c r="N3010">
        <f t="shared" si="237"/>
        <v>13.945</v>
      </c>
      <c r="O3010">
        <f t="shared" si="238"/>
        <v>17.38</v>
      </c>
      <c r="P3010" t="str">
        <f t="shared" si="239"/>
        <v>3_1986</v>
      </c>
    </row>
    <row r="3011" spans="1:16">
      <c r="A3011" s="35">
        <v>31499</v>
      </c>
      <c r="H3011" s="71"/>
      <c r="I3011" s="71"/>
      <c r="J3011" s="36"/>
      <c r="K3011" s="36"/>
      <c r="L3011">
        <f t="shared" si="235"/>
        <v>3</v>
      </c>
      <c r="M3011">
        <f t="shared" si="236"/>
        <v>1986</v>
      </c>
      <c r="N3011" t="str">
        <f t="shared" si="237"/>
        <v/>
      </c>
      <c r="O3011" t="str">
        <f t="shared" si="238"/>
        <v/>
      </c>
      <c r="P3011" t="str">
        <f t="shared" si="239"/>
        <v>3_1986</v>
      </c>
    </row>
    <row r="3012" spans="1:16">
      <c r="A3012" s="35">
        <v>31500</v>
      </c>
      <c r="H3012" s="71"/>
      <c r="I3012" s="71"/>
      <c r="J3012" s="36"/>
      <c r="K3012" s="36"/>
      <c r="L3012">
        <f t="shared" ref="L3012:L3075" si="240">+MONTH(A3012)</f>
        <v>3</v>
      </c>
      <c r="M3012">
        <f t="shared" ref="M3012:M3075" si="241">+YEAR(A3012)</f>
        <v>1986</v>
      </c>
      <c r="N3012" t="str">
        <f t="shared" ref="N3012:N3075" si="242">+IF(H3012="","",AVERAGE(H3012:I3012))</f>
        <v/>
      </c>
      <c r="O3012" t="str">
        <f t="shared" ref="O3012:O3075" si="243">+IF(J3012="","",AVERAGE(J3012:K3012))</f>
        <v/>
      </c>
      <c r="P3012" t="str">
        <f t="shared" ref="P3012:P3075" si="244">+L3012&amp;"_"&amp;M3012</f>
        <v>3_1986</v>
      </c>
    </row>
    <row r="3013" spans="1:16">
      <c r="A3013" s="35">
        <v>31501</v>
      </c>
      <c r="H3013" s="71"/>
      <c r="I3013" s="71"/>
      <c r="J3013" s="36"/>
      <c r="K3013" s="36"/>
      <c r="L3013">
        <f t="shared" si="240"/>
        <v>3</v>
      </c>
      <c r="M3013">
        <f t="shared" si="241"/>
        <v>1986</v>
      </c>
      <c r="N3013" t="str">
        <f t="shared" si="242"/>
        <v/>
      </c>
      <c r="O3013" t="str">
        <f t="shared" si="243"/>
        <v/>
      </c>
      <c r="P3013" t="str">
        <f t="shared" si="244"/>
        <v>3_1986</v>
      </c>
    </row>
    <row r="3014" spans="1:16">
      <c r="A3014" s="35">
        <v>31502</v>
      </c>
      <c r="H3014" s="69">
        <v>13.91</v>
      </c>
      <c r="I3014" s="69">
        <v>13.98</v>
      </c>
      <c r="J3014" s="70">
        <v>17.32</v>
      </c>
      <c r="K3014" s="70">
        <v>17.440000000000001</v>
      </c>
      <c r="L3014">
        <f t="shared" si="240"/>
        <v>3</v>
      </c>
      <c r="M3014">
        <f t="shared" si="241"/>
        <v>1986</v>
      </c>
      <c r="N3014">
        <f t="shared" si="242"/>
        <v>13.945</v>
      </c>
      <c r="O3014">
        <f t="shared" si="243"/>
        <v>17.380000000000003</v>
      </c>
      <c r="P3014" t="str">
        <f t="shared" si="244"/>
        <v>3_1986</v>
      </c>
    </row>
    <row r="3015" spans="1:16">
      <c r="A3015" s="35">
        <v>31503</v>
      </c>
      <c r="H3015" s="69">
        <v>13.91</v>
      </c>
      <c r="I3015" s="69">
        <v>13.98</v>
      </c>
      <c r="J3015" s="70">
        <v>17.32</v>
      </c>
      <c r="K3015" s="70">
        <v>17.43</v>
      </c>
      <c r="L3015">
        <f t="shared" si="240"/>
        <v>4</v>
      </c>
      <c r="M3015">
        <f t="shared" si="241"/>
        <v>1986</v>
      </c>
      <c r="N3015">
        <f t="shared" si="242"/>
        <v>13.945</v>
      </c>
      <c r="O3015">
        <f t="shared" si="243"/>
        <v>17.375</v>
      </c>
      <c r="P3015" t="str">
        <f t="shared" si="244"/>
        <v>4_1986</v>
      </c>
    </row>
    <row r="3016" spans="1:16">
      <c r="A3016" s="35">
        <v>31504</v>
      </c>
      <c r="H3016" s="69">
        <v>13.91</v>
      </c>
      <c r="I3016" s="69">
        <v>13.98</v>
      </c>
      <c r="J3016" s="70">
        <v>17.34</v>
      </c>
      <c r="K3016" s="70">
        <v>17.43</v>
      </c>
      <c r="L3016">
        <f t="shared" si="240"/>
        <v>4</v>
      </c>
      <c r="M3016">
        <f t="shared" si="241"/>
        <v>1986</v>
      </c>
      <c r="N3016">
        <f t="shared" si="242"/>
        <v>13.945</v>
      </c>
      <c r="O3016">
        <f t="shared" si="243"/>
        <v>17.384999999999998</v>
      </c>
      <c r="P3016" t="str">
        <f t="shared" si="244"/>
        <v>4_1986</v>
      </c>
    </row>
    <row r="3017" spans="1:16">
      <c r="A3017" s="35">
        <v>31505</v>
      </c>
      <c r="H3017" s="69">
        <v>13.91</v>
      </c>
      <c r="I3017" s="69">
        <v>13.98</v>
      </c>
      <c r="J3017" s="70">
        <v>17.32</v>
      </c>
      <c r="K3017" s="70">
        <v>17.45</v>
      </c>
      <c r="L3017">
        <f t="shared" si="240"/>
        <v>4</v>
      </c>
      <c r="M3017">
        <f t="shared" si="241"/>
        <v>1986</v>
      </c>
      <c r="N3017">
        <f t="shared" si="242"/>
        <v>13.945</v>
      </c>
      <c r="O3017">
        <f t="shared" si="243"/>
        <v>17.384999999999998</v>
      </c>
      <c r="P3017" t="str">
        <f t="shared" si="244"/>
        <v>4_1986</v>
      </c>
    </row>
    <row r="3018" spans="1:16">
      <c r="A3018" s="35">
        <v>31506</v>
      </c>
      <c r="H3018" s="69">
        <v>13.91</v>
      </c>
      <c r="I3018" s="69">
        <v>13.98</v>
      </c>
      <c r="J3018" s="70">
        <v>17.329999999999998</v>
      </c>
      <c r="K3018" s="70">
        <v>17.440000000000001</v>
      </c>
      <c r="L3018">
        <f t="shared" si="240"/>
        <v>4</v>
      </c>
      <c r="M3018">
        <f t="shared" si="241"/>
        <v>1986</v>
      </c>
      <c r="N3018">
        <f t="shared" si="242"/>
        <v>13.945</v>
      </c>
      <c r="O3018">
        <f t="shared" si="243"/>
        <v>17.384999999999998</v>
      </c>
      <c r="P3018" t="str">
        <f t="shared" si="244"/>
        <v>4_1986</v>
      </c>
    </row>
    <row r="3019" spans="1:16">
      <c r="A3019" s="35">
        <v>31507</v>
      </c>
      <c r="H3019" s="71"/>
      <c r="I3019" s="71"/>
      <c r="J3019" s="36"/>
      <c r="K3019" s="36"/>
      <c r="L3019">
        <f t="shared" si="240"/>
        <v>4</v>
      </c>
      <c r="M3019">
        <f t="shared" si="241"/>
        <v>1986</v>
      </c>
      <c r="N3019" t="str">
        <f t="shared" si="242"/>
        <v/>
      </c>
      <c r="O3019" t="str">
        <f t="shared" si="243"/>
        <v/>
      </c>
      <c r="P3019" t="str">
        <f t="shared" si="244"/>
        <v>4_1986</v>
      </c>
    </row>
    <row r="3020" spans="1:16">
      <c r="A3020" s="35">
        <v>31508</v>
      </c>
      <c r="H3020" s="71"/>
      <c r="I3020" s="71"/>
      <c r="J3020" s="36"/>
      <c r="K3020" s="36"/>
      <c r="L3020">
        <f t="shared" si="240"/>
        <v>4</v>
      </c>
      <c r="M3020">
        <f t="shared" si="241"/>
        <v>1986</v>
      </c>
      <c r="N3020" t="str">
        <f t="shared" si="242"/>
        <v/>
      </c>
      <c r="O3020" t="str">
        <f t="shared" si="243"/>
        <v/>
      </c>
      <c r="P3020" t="str">
        <f t="shared" si="244"/>
        <v>4_1986</v>
      </c>
    </row>
    <row r="3021" spans="1:16">
      <c r="A3021" s="35">
        <v>31509</v>
      </c>
      <c r="H3021" s="69">
        <v>13.91</v>
      </c>
      <c r="I3021" s="69">
        <v>13.98</v>
      </c>
      <c r="J3021" s="70">
        <v>17.32</v>
      </c>
      <c r="K3021" s="70">
        <v>17.43</v>
      </c>
      <c r="L3021">
        <f t="shared" si="240"/>
        <v>4</v>
      </c>
      <c r="M3021">
        <f t="shared" si="241"/>
        <v>1986</v>
      </c>
      <c r="N3021">
        <f t="shared" si="242"/>
        <v>13.945</v>
      </c>
      <c r="O3021">
        <f t="shared" si="243"/>
        <v>17.375</v>
      </c>
      <c r="P3021" t="str">
        <f t="shared" si="244"/>
        <v>4_1986</v>
      </c>
    </row>
    <row r="3022" spans="1:16">
      <c r="A3022" s="35">
        <v>31510</v>
      </c>
      <c r="H3022" s="69">
        <v>13.91</v>
      </c>
      <c r="I3022" s="69">
        <v>13.98</v>
      </c>
      <c r="J3022" s="70">
        <v>17.32</v>
      </c>
      <c r="K3022" s="70">
        <v>17.440000000000001</v>
      </c>
      <c r="L3022">
        <f t="shared" si="240"/>
        <v>4</v>
      </c>
      <c r="M3022">
        <f t="shared" si="241"/>
        <v>1986</v>
      </c>
      <c r="N3022">
        <f t="shared" si="242"/>
        <v>13.945</v>
      </c>
      <c r="O3022">
        <f t="shared" si="243"/>
        <v>17.380000000000003</v>
      </c>
      <c r="P3022" t="str">
        <f t="shared" si="244"/>
        <v>4_1986</v>
      </c>
    </row>
    <row r="3023" spans="1:16">
      <c r="A3023" s="35">
        <v>31511</v>
      </c>
      <c r="H3023" s="69">
        <v>13.91</v>
      </c>
      <c r="I3023" s="69">
        <v>13.98</v>
      </c>
      <c r="J3023" s="70">
        <v>17.350000000000001</v>
      </c>
      <c r="K3023" s="70">
        <v>17.440000000000001</v>
      </c>
      <c r="L3023">
        <f t="shared" si="240"/>
        <v>4</v>
      </c>
      <c r="M3023">
        <f t="shared" si="241"/>
        <v>1986</v>
      </c>
      <c r="N3023">
        <f t="shared" si="242"/>
        <v>13.945</v>
      </c>
      <c r="O3023">
        <f t="shared" si="243"/>
        <v>17.395000000000003</v>
      </c>
      <c r="P3023" t="str">
        <f t="shared" si="244"/>
        <v>4_1986</v>
      </c>
    </row>
    <row r="3024" spans="1:16">
      <c r="A3024" s="35">
        <v>31512</v>
      </c>
      <c r="H3024" s="69">
        <v>13.91</v>
      </c>
      <c r="I3024" s="69">
        <v>13.98</v>
      </c>
      <c r="J3024" s="70">
        <v>17.329999999999998</v>
      </c>
      <c r="K3024" s="70">
        <v>17.440000000000001</v>
      </c>
      <c r="L3024">
        <f t="shared" si="240"/>
        <v>4</v>
      </c>
      <c r="M3024">
        <f t="shared" si="241"/>
        <v>1986</v>
      </c>
      <c r="N3024">
        <f t="shared" si="242"/>
        <v>13.945</v>
      </c>
      <c r="O3024">
        <f t="shared" si="243"/>
        <v>17.384999999999998</v>
      </c>
      <c r="P3024" t="str">
        <f t="shared" si="244"/>
        <v>4_1986</v>
      </c>
    </row>
    <row r="3025" spans="1:16">
      <c r="A3025" s="35">
        <v>31513</v>
      </c>
      <c r="H3025" s="69">
        <v>13.91</v>
      </c>
      <c r="I3025" s="69">
        <v>13.98</v>
      </c>
      <c r="J3025" s="70">
        <v>17.28</v>
      </c>
      <c r="K3025" s="70">
        <v>17.399999999999999</v>
      </c>
      <c r="L3025">
        <f t="shared" si="240"/>
        <v>4</v>
      </c>
      <c r="M3025">
        <f t="shared" si="241"/>
        <v>1986</v>
      </c>
      <c r="N3025">
        <f t="shared" si="242"/>
        <v>13.945</v>
      </c>
      <c r="O3025">
        <f t="shared" si="243"/>
        <v>17.34</v>
      </c>
      <c r="P3025" t="str">
        <f t="shared" si="244"/>
        <v>4_1986</v>
      </c>
    </row>
    <row r="3026" spans="1:16">
      <c r="A3026" s="35">
        <v>31514</v>
      </c>
      <c r="H3026" s="71"/>
      <c r="I3026" s="71"/>
      <c r="J3026" s="36"/>
      <c r="K3026" s="36"/>
      <c r="L3026">
        <f t="shared" si="240"/>
        <v>4</v>
      </c>
      <c r="M3026">
        <f t="shared" si="241"/>
        <v>1986</v>
      </c>
      <c r="N3026" t="str">
        <f t="shared" si="242"/>
        <v/>
      </c>
      <c r="O3026" t="str">
        <f t="shared" si="243"/>
        <v/>
      </c>
      <c r="P3026" t="str">
        <f t="shared" si="244"/>
        <v>4_1986</v>
      </c>
    </row>
    <row r="3027" spans="1:16">
      <c r="A3027" s="35">
        <v>31515</v>
      </c>
      <c r="H3027" s="71"/>
      <c r="I3027" s="71"/>
      <c r="J3027" s="36"/>
      <c r="K3027" s="36"/>
      <c r="L3027">
        <f t="shared" si="240"/>
        <v>4</v>
      </c>
      <c r="M3027">
        <f t="shared" si="241"/>
        <v>1986</v>
      </c>
      <c r="N3027" t="str">
        <f t="shared" si="242"/>
        <v/>
      </c>
      <c r="O3027" t="str">
        <f t="shared" si="243"/>
        <v/>
      </c>
      <c r="P3027" t="str">
        <f t="shared" si="244"/>
        <v>4_1986</v>
      </c>
    </row>
    <row r="3028" spans="1:16">
      <c r="A3028" s="35">
        <v>31516</v>
      </c>
      <c r="H3028" s="69">
        <v>13.91</v>
      </c>
      <c r="I3028" s="69">
        <v>13.98</v>
      </c>
      <c r="J3028" s="70">
        <v>17.329999999999998</v>
      </c>
      <c r="K3028" s="70">
        <v>17.45</v>
      </c>
      <c r="L3028">
        <f t="shared" si="240"/>
        <v>4</v>
      </c>
      <c r="M3028">
        <f t="shared" si="241"/>
        <v>1986</v>
      </c>
      <c r="N3028">
        <f t="shared" si="242"/>
        <v>13.945</v>
      </c>
      <c r="O3028">
        <f t="shared" si="243"/>
        <v>17.39</v>
      </c>
      <c r="P3028" t="str">
        <f t="shared" si="244"/>
        <v>4_1986</v>
      </c>
    </row>
    <row r="3029" spans="1:16">
      <c r="A3029" s="35">
        <v>31517</v>
      </c>
      <c r="H3029" s="69">
        <v>13.91</v>
      </c>
      <c r="I3029" s="69">
        <v>13.98</v>
      </c>
      <c r="J3029" s="70">
        <v>17.36</v>
      </c>
      <c r="K3029" s="70">
        <v>17.46</v>
      </c>
      <c r="L3029">
        <f t="shared" si="240"/>
        <v>4</v>
      </c>
      <c r="M3029">
        <f t="shared" si="241"/>
        <v>1986</v>
      </c>
      <c r="N3029">
        <f t="shared" si="242"/>
        <v>13.945</v>
      </c>
      <c r="O3029">
        <f t="shared" si="243"/>
        <v>17.41</v>
      </c>
      <c r="P3029" t="str">
        <f t="shared" si="244"/>
        <v>4_1986</v>
      </c>
    </row>
    <row r="3030" spans="1:16">
      <c r="A3030" s="35">
        <v>31518</v>
      </c>
      <c r="H3030" s="69">
        <v>13.91</v>
      </c>
      <c r="I3030" s="69">
        <v>13.98</v>
      </c>
      <c r="J3030" s="70">
        <v>17.350000000000001</v>
      </c>
      <c r="K3030" s="70">
        <v>17.45</v>
      </c>
      <c r="L3030">
        <f t="shared" si="240"/>
        <v>4</v>
      </c>
      <c r="M3030">
        <f t="shared" si="241"/>
        <v>1986</v>
      </c>
      <c r="N3030">
        <f t="shared" si="242"/>
        <v>13.945</v>
      </c>
      <c r="O3030">
        <f t="shared" si="243"/>
        <v>17.399999999999999</v>
      </c>
      <c r="P3030" t="str">
        <f t="shared" si="244"/>
        <v>4_1986</v>
      </c>
    </row>
    <row r="3031" spans="1:16">
      <c r="A3031" s="35">
        <v>31519</v>
      </c>
      <c r="H3031" s="69">
        <v>13.91</v>
      </c>
      <c r="I3031" s="69">
        <v>13.98</v>
      </c>
      <c r="J3031" s="70">
        <v>17.350000000000001</v>
      </c>
      <c r="K3031" s="70">
        <v>17.440000000000001</v>
      </c>
      <c r="L3031">
        <f t="shared" si="240"/>
        <v>4</v>
      </c>
      <c r="M3031">
        <f t="shared" si="241"/>
        <v>1986</v>
      </c>
      <c r="N3031">
        <f t="shared" si="242"/>
        <v>13.945</v>
      </c>
      <c r="O3031">
        <f t="shared" si="243"/>
        <v>17.395000000000003</v>
      </c>
      <c r="P3031" t="str">
        <f t="shared" si="244"/>
        <v>4_1986</v>
      </c>
    </row>
    <row r="3032" spans="1:16">
      <c r="A3032" s="35">
        <v>31520</v>
      </c>
      <c r="H3032" s="69">
        <v>13.91</v>
      </c>
      <c r="I3032" s="69">
        <v>13.98</v>
      </c>
      <c r="J3032" s="70">
        <v>17.36</v>
      </c>
      <c r="K3032" s="70">
        <v>17.45</v>
      </c>
      <c r="L3032">
        <f t="shared" si="240"/>
        <v>4</v>
      </c>
      <c r="M3032">
        <f t="shared" si="241"/>
        <v>1986</v>
      </c>
      <c r="N3032">
        <f t="shared" si="242"/>
        <v>13.945</v>
      </c>
      <c r="O3032">
        <f t="shared" si="243"/>
        <v>17.405000000000001</v>
      </c>
      <c r="P3032" t="str">
        <f t="shared" si="244"/>
        <v>4_1986</v>
      </c>
    </row>
    <row r="3033" spans="1:16">
      <c r="A3033" s="35">
        <v>31521</v>
      </c>
      <c r="H3033" s="71"/>
      <c r="I3033" s="71"/>
      <c r="J3033" s="36"/>
      <c r="K3033" s="36"/>
      <c r="L3033">
        <f t="shared" si="240"/>
        <v>4</v>
      </c>
      <c r="M3033">
        <f t="shared" si="241"/>
        <v>1986</v>
      </c>
      <c r="N3033" t="str">
        <f t="shared" si="242"/>
        <v/>
      </c>
      <c r="O3033" t="str">
        <f t="shared" si="243"/>
        <v/>
      </c>
      <c r="P3033" t="str">
        <f t="shared" si="244"/>
        <v>4_1986</v>
      </c>
    </row>
    <row r="3034" spans="1:16">
      <c r="A3034" s="35">
        <v>31522</v>
      </c>
      <c r="H3034" s="71"/>
      <c r="I3034" s="71"/>
      <c r="J3034" s="36"/>
      <c r="K3034" s="36"/>
      <c r="L3034">
        <f t="shared" si="240"/>
        <v>4</v>
      </c>
      <c r="M3034">
        <f t="shared" si="241"/>
        <v>1986</v>
      </c>
      <c r="N3034" t="str">
        <f t="shared" si="242"/>
        <v/>
      </c>
      <c r="O3034" t="str">
        <f t="shared" si="243"/>
        <v/>
      </c>
      <c r="P3034" t="str">
        <f t="shared" si="244"/>
        <v>4_1986</v>
      </c>
    </row>
    <row r="3035" spans="1:16">
      <c r="A3035" s="35">
        <v>31523</v>
      </c>
      <c r="H3035" s="69">
        <v>13.91</v>
      </c>
      <c r="I3035" s="69">
        <v>13.98</v>
      </c>
      <c r="J3035" s="70">
        <v>17.329999999999998</v>
      </c>
      <c r="K3035" s="70">
        <v>17.45</v>
      </c>
      <c r="L3035">
        <f t="shared" si="240"/>
        <v>4</v>
      </c>
      <c r="M3035">
        <f t="shared" si="241"/>
        <v>1986</v>
      </c>
      <c r="N3035">
        <f t="shared" si="242"/>
        <v>13.945</v>
      </c>
      <c r="O3035">
        <f t="shared" si="243"/>
        <v>17.39</v>
      </c>
      <c r="P3035" t="str">
        <f t="shared" si="244"/>
        <v>4_1986</v>
      </c>
    </row>
    <row r="3036" spans="1:16">
      <c r="A3036" s="35">
        <v>31524</v>
      </c>
      <c r="H3036" s="69">
        <v>13.91</v>
      </c>
      <c r="I3036" s="69">
        <v>13.98</v>
      </c>
      <c r="J3036" s="70">
        <v>17.34</v>
      </c>
      <c r="K3036" s="70">
        <v>17.45</v>
      </c>
      <c r="L3036">
        <f t="shared" si="240"/>
        <v>4</v>
      </c>
      <c r="M3036">
        <f t="shared" si="241"/>
        <v>1986</v>
      </c>
      <c r="N3036">
        <f t="shared" si="242"/>
        <v>13.945</v>
      </c>
      <c r="O3036">
        <f t="shared" si="243"/>
        <v>17.395</v>
      </c>
      <c r="P3036" t="str">
        <f t="shared" si="244"/>
        <v>4_1986</v>
      </c>
    </row>
    <row r="3037" spans="1:16">
      <c r="A3037" s="35">
        <v>31525</v>
      </c>
      <c r="H3037" s="69">
        <v>13.91</v>
      </c>
      <c r="I3037" s="69">
        <v>13.98</v>
      </c>
      <c r="J3037" s="70">
        <v>17.350000000000001</v>
      </c>
      <c r="K3037" s="70">
        <v>17.45</v>
      </c>
      <c r="L3037">
        <f t="shared" si="240"/>
        <v>4</v>
      </c>
      <c r="M3037">
        <f t="shared" si="241"/>
        <v>1986</v>
      </c>
      <c r="N3037">
        <f t="shared" si="242"/>
        <v>13.945</v>
      </c>
      <c r="O3037">
        <f t="shared" si="243"/>
        <v>17.399999999999999</v>
      </c>
      <c r="P3037" t="str">
        <f t="shared" si="244"/>
        <v>4_1986</v>
      </c>
    </row>
    <row r="3038" spans="1:16">
      <c r="A3038" s="35">
        <v>31526</v>
      </c>
      <c r="H3038" s="69">
        <v>13.91</v>
      </c>
      <c r="I3038" s="69">
        <v>13.98</v>
      </c>
      <c r="J3038" s="70">
        <v>17.37</v>
      </c>
      <c r="K3038" s="70">
        <v>17.440000000000001</v>
      </c>
      <c r="L3038">
        <f t="shared" si="240"/>
        <v>4</v>
      </c>
      <c r="M3038">
        <f t="shared" si="241"/>
        <v>1986</v>
      </c>
      <c r="N3038">
        <f t="shared" si="242"/>
        <v>13.945</v>
      </c>
      <c r="O3038">
        <f t="shared" si="243"/>
        <v>17.405000000000001</v>
      </c>
      <c r="P3038" t="str">
        <f t="shared" si="244"/>
        <v>4_1986</v>
      </c>
    </row>
    <row r="3039" spans="1:16">
      <c r="A3039" s="35">
        <v>31527</v>
      </c>
      <c r="H3039" s="69">
        <v>13.91</v>
      </c>
      <c r="I3039" s="69">
        <v>13.98</v>
      </c>
      <c r="J3039" s="70">
        <v>17.350000000000001</v>
      </c>
      <c r="K3039" s="70">
        <v>17.440000000000001</v>
      </c>
      <c r="L3039">
        <f t="shared" si="240"/>
        <v>4</v>
      </c>
      <c r="M3039">
        <f t="shared" si="241"/>
        <v>1986</v>
      </c>
      <c r="N3039">
        <f t="shared" si="242"/>
        <v>13.945</v>
      </c>
      <c r="O3039">
        <f t="shared" si="243"/>
        <v>17.395000000000003</v>
      </c>
      <c r="P3039" t="str">
        <f t="shared" si="244"/>
        <v>4_1986</v>
      </c>
    </row>
    <row r="3040" spans="1:16">
      <c r="A3040" s="35">
        <v>31528</v>
      </c>
      <c r="H3040" s="71"/>
      <c r="I3040" s="71"/>
      <c r="J3040" s="36"/>
      <c r="K3040" s="36"/>
      <c r="L3040">
        <f t="shared" si="240"/>
        <v>4</v>
      </c>
      <c r="M3040">
        <f t="shared" si="241"/>
        <v>1986</v>
      </c>
      <c r="N3040" t="str">
        <f t="shared" si="242"/>
        <v/>
      </c>
      <c r="O3040" t="str">
        <f t="shared" si="243"/>
        <v/>
      </c>
      <c r="P3040" t="str">
        <f t="shared" si="244"/>
        <v>4_1986</v>
      </c>
    </row>
    <row r="3041" spans="1:16">
      <c r="A3041" s="35">
        <v>31529</v>
      </c>
      <c r="H3041" s="71"/>
      <c r="I3041" s="71"/>
      <c r="J3041" s="36"/>
      <c r="K3041" s="36"/>
      <c r="L3041">
        <f t="shared" si="240"/>
        <v>4</v>
      </c>
      <c r="M3041">
        <f t="shared" si="241"/>
        <v>1986</v>
      </c>
      <c r="N3041" t="str">
        <f t="shared" si="242"/>
        <v/>
      </c>
      <c r="O3041" t="str">
        <f t="shared" si="243"/>
        <v/>
      </c>
      <c r="P3041" t="str">
        <f t="shared" si="244"/>
        <v>4_1986</v>
      </c>
    </row>
    <row r="3042" spans="1:16">
      <c r="A3042" s="35">
        <v>31530</v>
      </c>
      <c r="H3042" s="69">
        <v>13.91</v>
      </c>
      <c r="I3042" s="69">
        <v>13.98</v>
      </c>
      <c r="J3042" s="70">
        <v>17.329999999999998</v>
      </c>
      <c r="K3042" s="70">
        <v>17.440000000000001</v>
      </c>
      <c r="L3042">
        <f t="shared" si="240"/>
        <v>4</v>
      </c>
      <c r="M3042">
        <f t="shared" si="241"/>
        <v>1986</v>
      </c>
      <c r="N3042">
        <f t="shared" si="242"/>
        <v>13.945</v>
      </c>
      <c r="O3042">
        <f t="shared" si="243"/>
        <v>17.384999999999998</v>
      </c>
      <c r="P3042" t="str">
        <f t="shared" si="244"/>
        <v>4_1986</v>
      </c>
    </row>
    <row r="3043" spans="1:16">
      <c r="A3043" s="35">
        <v>31531</v>
      </c>
      <c r="H3043" s="69">
        <v>13.91</v>
      </c>
      <c r="I3043" s="69">
        <v>13.98</v>
      </c>
      <c r="J3043" s="70">
        <v>17.34</v>
      </c>
      <c r="K3043" s="70">
        <v>17.45</v>
      </c>
      <c r="L3043">
        <f t="shared" si="240"/>
        <v>4</v>
      </c>
      <c r="M3043">
        <f t="shared" si="241"/>
        <v>1986</v>
      </c>
      <c r="N3043">
        <f t="shared" si="242"/>
        <v>13.945</v>
      </c>
      <c r="O3043">
        <f t="shared" si="243"/>
        <v>17.395</v>
      </c>
      <c r="P3043" t="str">
        <f t="shared" si="244"/>
        <v>4_1986</v>
      </c>
    </row>
    <row r="3044" spans="1:16">
      <c r="A3044" s="35">
        <v>31532</v>
      </c>
      <c r="H3044" s="69">
        <v>13.91</v>
      </c>
      <c r="I3044" s="69">
        <v>13.98</v>
      </c>
      <c r="J3044" s="70">
        <v>17.350000000000001</v>
      </c>
      <c r="K3044" s="70">
        <v>17.45</v>
      </c>
      <c r="L3044">
        <f t="shared" si="240"/>
        <v>4</v>
      </c>
      <c r="M3044">
        <f t="shared" si="241"/>
        <v>1986</v>
      </c>
      <c r="N3044">
        <f t="shared" si="242"/>
        <v>13.945</v>
      </c>
      <c r="O3044">
        <f t="shared" si="243"/>
        <v>17.399999999999999</v>
      </c>
      <c r="P3044" t="str">
        <f t="shared" si="244"/>
        <v>4_1986</v>
      </c>
    </row>
    <row r="3045" spans="1:16">
      <c r="A3045" s="35">
        <v>31533</v>
      </c>
      <c r="H3045" s="68"/>
      <c r="I3045" s="68"/>
      <c r="J3045" s="44"/>
      <c r="K3045" s="44"/>
      <c r="L3045">
        <f t="shared" si="240"/>
        <v>5</v>
      </c>
      <c r="M3045">
        <f t="shared" si="241"/>
        <v>1986</v>
      </c>
      <c r="N3045" t="str">
        <f t="shared" si="242"/>
        <v/>
      </c>
      <c r="O3045" t="str">
        <f t="shared" si="243"/>
        <v/>
      </c>
      <c r="P3045" t="str">
        <f t="shared" si="244"/>
        <v>5_1986</v>
      </c>
    </row>
    <row r="3046" spans="1:16">
      <c r="A3046" s="35">
        <v>31534</v>
      </c>
      <c r="H3046" s="69">
        <v>13.91</v>
      </c>
      <c r="I3046" s="69">
        <v>13.98</v>
      </c>
      <c r="J3046" s="70">
        <v>17.350000000000001</v>
      </c>
      <c r="K3046" s="70">
        <v>17.440000000000001</v>
      </c>
      <c r="L3046">
        <f t="shared" si="240"/>
        <v>5</v>
      </c>
      <c r="M3046">
        <f t="shared" si="241"/>
        <v>1986</v>
      </c>
      <c r="N3046">
        <f t="shared" si="242"/>
        <v>13.945</v>
      </c>
      <c r="O3046">
        <f t="shared" si="243"/>
        <v>17.395000000000003</v>
      </c>
      <c r="P3046" t="str">
        <f t="shared" si="244"/>
        <v>5_1986</v>
      </c>
    </row>
    <row r="3047" spans="1:16">
      <c r="A3047" s="35">
        <v>31535</v>
      </c>
      <c r="H3047" s="71"/>
      <c r="I3047" s="71"/>
      <c r="J3047" s="36"/>
      <c r="K3047" s="36"/>
      <c r="L3047">
        <f t="shared" si="240"/>
        <v>5</v>
      </c>
      <c r="M3047">
        <f t="shared" si="241"/>
        <v>1986</v>
      </c>
      <c r="N3047" t="str">
        <f t="shared" si="242"/>
        <v/>
      </c>
      <c r="O3047" t="str">
        <f t="shared" si="243"/>
        <v/>
      </c>
      <c r="P3047" t="str">
        <f t="shared" si="244"/>
        <v>5_1986</v>
      </c>
    </row>
    <row r="3048" spans="1:16">
      <c r="A3048" s="35">
        <v>31536</v>
      </c>
      <c r="H3048" s="71"/>
      <c r="I3048" s="71"/>
      <c r="J3048" s="36"/>
      <c r="K3048" s="36"/>
      <c r="L3048">
        <f t="shared" si="240"/>
        <v>5</v>
      </c>
      <c r="M3048">
        <f t="shared" si="241"/>
        <v>1986</v>
      </c>
      <c r="N3048" t="str">
        <f t="shared" si="242"/>
        <v/>
      </c>
      <c r="O3048" t="str">
        <f t="shared" si="243"/>
        <v/>
      </c>
      <c r="P3048" t="str">
        <f t="shared" si="244"/>
        <v>5_1986</v>
      </c>
    </row>
    <row r="3049" spans="1:16">
      <c r="A3049" s="35">
        <v>31537</v>
      </c>
      <c r="H3049" s="69">
        <v>13.91</v>
      </c>
      <c r="I3049" s="69">
        <v>13.98</v>
      </c>
      <c r="J3049" s="70">
        <v>17.37</v>
      </c>
      <c r="K3049" s="70">
        <v>17.440000000000001</v>
      </c>
      <c r="L3049">
        <f t="shared" si="240"/>
        <v>5</v>
      </c>
      <c r="M3049">
        <f t="shared" si="241"/>
        <v>1986</v>
      </c>
      <c r="N3049">
        <f t="shared" si="242"/>
        <v>13.945</v>
      </c>
      <c r="O3049">
        <f t="shared" si="243"/>
        <v>17.405000000000001</v>
      </c>
      <c r="P3049" t="str">
        <f t="shared" si="244"/>
        <v>5_1986</v>
      </c>
    </row>
    <row r="3050" spans="1:16">
      <c r="A3050" s="35">
        <v>31538</v>
      </c>
      <c r="H3050" s="69">
        <v>13.91</v>
      </c>
      <c r="I3050" s="69">
        <v>13.98</v>
      </c>
      <c r="J3050" s="70">
        <v>17.350000000000001</v>
      </c>
      <c r="K3050" s="70">
        <v>17.440000000000001</v>
      </c>
      <c r="L3050">
        <f t="shared" si="240"/>
        <v>5</v>
      </c>
      <c r="M3050">
        <f t="shared" si="241"/>
        <v>1986</v>
      </c>
      <c r="N3050">
        <f t="shared" si="242"/>
        <v>13.945</v>
      </c>
      <c r="O3050">
        <f t="shared" si="243"/>
        <v>17.395000000000003</v>
      </c>
      <c r="P3050" t="str">
        <f t="shared" si="244"/>
        <v>5_1986</v>
      </c>
    </row>
    <row r="3051" spans="1:16">
      <c r="A3051" s="35">
        <v>31539</v>
      </c>
      <c r="H3051" s="69">
        <v>13.91</v>
      </c>
      <c r="I3051" s="69">
        <v>13.98</v>
      </c>
      <c r="J3051" s="70">
        <v>17.36</v>
      </c>
      <c r="K3051" s="70">
        <v>17.440000000000001</v>
      </c>
      <c r="L3051">
        <f t="shared" si="240"/>
        <v>5</v>
      </c>
      <c r="M3051">
        <f t="shared" si="241"/>
        <v>1986</v>
      </c>
      <c r="N3051">
        <f t="shared" si="242"/>
        <v>13.945</v>
      </c>
      <c r="O3051">
        <f t="shared" si="243"/>
        <v>17.399999999999999</v>
      </c>
      <c r="P3051" t="str">
        <f t="shared" si="244"/>
        <v>5_1986</v>
      </c>
    </row>
    <row r="3052" spans="1:16">
      <c r="A3052" s="35">
        <v>31540</v>
      </c>
      <c r="H3052" s="69">
        <v>13.91</v>
      </c>
      <c r="I3052" s="69">
        <v>13.98</v>
      </c>
      <c r="J3052" s="70">
        <v>17.36</v>
      </c>
      <c r="K3052" s="70">
        <v>17.440000000000001</v>
      </c>
      <c r="L3052">
        <f t="shared" si="240"/>
        <v>5</v>
      </c>
      <c r="M3052">
        <f t="shared" si="241"/>
        <v>1986</v>
      </c>
      <c r="N3052">
        <f t="shared" si="242"/>
        <v>13.945</v>
      </c>
      <c r="O3052">
        <f t="shared" si="243"/>
        <v>17.399999999999999</v>
      </c>
      <c r="P3052" t="str">
        <f t="shared" si="244"/>
        <v>5_1986</v>
      </c>
    </row>
    <row r="3053" spans="1:16">
      <c r="A3053" s="35">
        <v>31541</v>
      </c>
      <c r="H3053" s="69">
        <v>13.91</v>
      </c>
      <c r="I3053" s="69">
        <v>13.98</v>
      </c>
      <c r="J3053" s="70">
        <v>17.350000000000001</v>
      </c>
      <c r="K3053" s="70">
        <v>17.440000000000001</v>
      </c>
      <c r="L3053">
        <f t="shared" si="240"/>
        <v>5</v>
      </c>
      <c r="M3053">
        <f t="shared" si="241"/>
        <v>1986</v>
      </c>
      <c r="N3053">
        <f t="shared" si="242"/>
        <v>13.945</v>
      </c>
      <c r="O3053">
        <f t="shared" si="243"/>
        <v>17.395000000000003</v>
      </c>
      <c r="P3053" t="str">
        <f t="shared" si="244"/>
        <v>5_1986</v>
      </c>
    </row>
    <row r="3054" spans="1:16">
      <c r="A3054" s="35">
        <v>31542</v>
      </c>
      <c r="H3054" s="71"/>
      <c r="I3054" s="71"/>
      <c r="J3054" s="36"/>
      <c r="K3054" s="36"/>
      <c r="L3054">
        <f t="shared" si="240"/>
        <v>5</v>
      </c>
      <c r="M3054">
        <f t="shared" si="241"/>
        <v>1986</v>
      </c>
      <c r="N3054" t="str">
        <f t="shared" si="242"/>
        <v/>
      </c>
      <c r="O3054" t="str">
        <f t="shared" si="243"/>
        <v/>
      </c>
      <c r="P3054" t="str">
        <f t="shared" si="244"/>
        <v>5_1986</v>
      </c>
    </row>
    <row r="3055" spans="1:16">
      <c r="A3055" s="35">
        <v>31543</v>
      </c>
      <c r="H3055" s="71"/>
      <c r="I3055" s="71"/>
      <c r="J3055" s="36"/>
      <c r="K3055" s="36"/>
      <c r="L3055">
        <f t="shared" si="240"/>
        <v>5</v>
      </c>
      <c r="M3055">
        <f t="shared" si="241"/>
        <v>1986</v>
      </c>
      <c r="N3055" t="str">
        <f t="shared" si="242"/>
        <v/>
      </c>
      <c r="O3055" t="str">
        <f t="shared" si="243"/>
        <v/>
      </c>
      <c r="P3055" t="str">
        <f t="shared" si="244"/>
        <v>5_1986</v>
      </c>
    </row>
    <row r="3056" spans="1:16">
      <c r="A3056" s="35">
        <v>31544</v>
      </c>
      <c r="H3056" s="69">
        <v>13.91</v>
      </c>
      <c r="I3056" s="69">
        <v>13.98</v>
      </c>
      <c r="J3056" s="70">
        <v>17.37</v>
      </c>
      <c r="K3056" s="70">
        <v>17.440000000000001</v>
      </c>
      <c r="L3056">
        <f t="shared" si="240"/>
        <v>5</v>
      </c>
      <c r="M3056">
        <f t="shared" si="241"/>
        <v>1986</v>
      </c>
      <c r="N3056">
        <f t="shared" si="242"/>
        <v>13.945</v>
      </c>
      <c r="O3056">
        <f t="shared" si="243"/>
        <v>17.405000000000001</v>
      </c>
      <c r="P3056" t="str">
        <f t="shared" si="244"/>
        <v>5_1986</v>
      </c>
    </row>
    <row r="3057" spans="1:16">
      <c r="A3057" s="35">
        <v>31545</v>
      </c>
      <c r="H3057" s="69">
        <v>13.91</v>
      </c>
      <c r="I3057" s="69">
        <v>13.98</v>
      </c>
      <c r="J3057" s="70">
        <v>17.34</v>
      </c>
      <c r="K3057" s="70">
        <v>17.440000000000001</v>
      </c>
      <c r="L3057">
        <f t="shared" si="240"/>
        <v>5</v>
      </c>
      <c r="M3057">
        <f t="shared" si="241"/>
        <v>1986</v>
      </c>
      <c r="N3057">
        <f t="shared" si="242"/>
        <v>13.945</v>
      </c>
      <c r="O3057">
        <f t="shared" si="243"/>
        <v>17.39</v>
      </c>
      <c r="P3057" t="str">
        <f t="shared" si="244"/>
        <v>5_1986</v>
      </c>
    </row>
    <row r="3058" spans="1:16">
      <c r="A3058" s="35">
        <v>31546</v>
      </c>
      <c r="H3058" s="69">
        <v>13.91</v>
      </c>
      <c r="I3058" s="69">
        <v>13.98</v>
      </c>
      <c r="J3058" s="70">
        <v>17.37</v>
      </c>
      <c r="K3058" s="70">
        <v>17.440000000000001</v>
      </c>
      <c r="L3058">
        <f t="shared" si="240"/>
        <v>5</v>
      </c>
      <c r="M3058">
        <f t="shared" si="241"/>
        <v>1986</v>
      </c>
      <c r="N3058">
        <f t="shared" si="242"/>
        <v>13.945</v>
      </c>
      <c r="O3058">
        <f t="shared" si="243"/>
        <v>17.405000000000001</v>
      </c>
      <c r="P3058" t="str">
        <f t="shared" si="244"/>
        <v>5_1986</v>
      </c>
    </row>
    <row r="3059" spans="1:16">
      <c r="A3059" s="35">
        <v>31547</v>
      </c>
      <c r="H3059" s="69">
        <v>13.91</v>
      </c>
      <c r="I3059" s="69">
        <v>13.98</v>
      </c>
      <c r="J3059" s="70">
        <v>17.350000000000001</v>
      </c>
      <c r="K3059" s="70">
        <v>17.440000000000001</v>
      </c>
      <c r="L3059">
        <f t="shared" si="240"/>
        <v>5</v>
      </c>
      <c r="M3059">
        <f t="shared" si="241"/>
        <v>1986</v>
      </c>
      <c r="N3059">
        <f t="shared" si="242"/>
        <v>13.945</v>
      </c>
      <c r="O3059">
        <f t="shared" si="243"/>
        <v>17.395000000000003</v>
      </c>
      <c r="P3059" t="str">
        <f t="shared" si="244"/>
        <v>5_1986</v>
      </c>
    </row>
    <row r="3060" spans="1:16">
      <c r="A3060" s="35">
        <v>31548</v>
      </c>
      <c r="H3060" s="69">
        <v>13.91</v>
      </c>
      <c r="I3060" s="69">
        <v>13.98</v>
      </c>
      <c r="J3060" s="70">
        <v>17.350000000000001</v>
      </c>
      <c r="K3060" s="70">
        <v>17.440000000000001</v>
      </c>
      <c r="L3060">
        <f t="shared" si="240"/>
        <v>5</v>
      </c>
      <c r="M3060">
        <f t="shared" si="241"/>
        <v>1986</v>
      </c>
      <c r="N3060">
        <f t="shared" si="242"/>
        <v>13.945</v>
      </c>
      <c r="O3060">
        <f t="shared" si="243"/>
        <v>17.395000000000003</v>
      </c>
      <c r="P3060" t="str">
        <f t="shared" si="244"/>
        <v>5_1986</v>
      </c>
    </row>
    <row r="3061" spans="1:16">
      <c r="A3061" s="35">
        <v>31549</v>
      </c>
      <c r="H3061" s="71"/>
      <c r="I3061" s="71"/>
      <c r="J3061" s="36"/>
      <c r="K3061" s="36"/>
      <c r="L3061">
        <f t="shared" si="240"/>
        <v>5</v>
      </c>
      <c r="M3061">
        <f t="shared" si="241"/>
        <v>1986</v>
      </c>
      <c r="N3061" t="str">
        <f t="shared" si="242"/>
        <v/>
      </c>
      <c r="O3061" t="str">
        <f t="shared" si="243"/>
        <v/>
      </c>
      <c r="P3061" t="str">
        <f t="shared" si="244"/>
        <v>5_1986</v>
      </c>
    </row>
    <row r="3062" spans="1:16">
      <c r="A3062" s="35">
        <v>31550</v>
      </c>
      <c r="H3062" s="71"/>
      <c r="I3062" s="71"/>
      <c r="J3062" s="36"/>
      <c r="K3062" s="36"/>
      <c r="L3062">
        <f t="shared" si="240"/>
        <v>5</v>
      </c>
      <c r="M3062">
        <f t="shared" si="241"/>
        <v>1986</v>
      </c>
      <c r="N3062" t="str">
        <f t="shared" si="242"/>
        <v/>
      </c>
      <c r="O3062" t="str">
        <f t="shared" si="243"/>
        <v/>
      </c>
      <c r="P3062" t="str">
        <f t="shared" si="244"/>
        <v>5_1986</v>
      </c>
    </row>
    <row r="3063" spans="1:16">
      <c r="A3063" s="35">
        <v>31551</v>
      </c>
      <c r="H3063" s="69">
        <v>13.91</v>
      </c>
      <c r="I3063" s="69">
        <v>13.98</v>
      </c>
      <c r="J3063" s="70">
        <v>17.36</v>
      </c>
      <c r="K3063" s="70">
        <v>17.440000000000001</v>
      </c>
      <c r="L3063">
        <f t="shared" si="240"/>
        <v>5</v>
      </c>
      <c r="M3063">
        <f t="shared" si="241"/>
        <v>1986</v>
      </c>
      <c r="N3063">
        <f t="shared" si="242"/>
        <v>13.945</v>
      </c>
      <c r="O3063">
        <f t="shared" si="243"/>
        <v>17.399999999999999</v>
      </c>
      <c r="P3063" t="str">
        <f t="shared" si="244"/>
        <v>5_1986</v>
      </c>
    </row>
    <row r="3064" spans="1:16">
      <c r="A3064" s="35">
        <v>31552</v>
      </c>
      <c r="H3064" s="69">
        <v>13.91</v>
      </c>
      <c r="I3064" s="69">
        <v>13.98</v>
      </c>
      <c r="J3064" s="70">
        <v>17.36</v>
      </c>
      <c r="K3064" s="70">
        <v>17.440000000000001</v>
      </c>
      <c r="L3064">
        <f t="shared" si="240"/>
        <v>5</v>
      </c>
      <c r="M3064">
        <f t="shared" si="241"/>
        <v>1986</v>
      </c>
      <c r="N3064">
        <f t="shared" si="242"/>
        <v>13.945</v>
      </c>
      <c r="O3064">
        <f t="shared" si="243"/>
        <v>17.399999999999999</v>
      </c>
      <c r="P3064" t="str">
        <f t="shared" si="244"/>
        <v>5_1986</v>
      </c>
    </row>
    <row r="3065" spans="1:16">
      <c r="A3065" s="35">
        <v>31553</v>
      </c>
      <c r="H3065" s="69">
        <v>13.91</v>
      </c>
      <c r="I3065" s="69">
        <v>13.98</v>
      </c>
      <c r="J3065" s="70">
        <v>17.36</v>
      </c>
      <c r="K3065" s="70">
        <v>17.45</v>
      </c>
      <c r="L3065">
        <f t="shared" si="240"/>
        <v>5</v>
      </c>
      <c r="M3065">
        <f t="shared" si="241"/>
        <v>1986</v>
      </c>
      <c r="N3065">
        <f t="shared" si="242"/>
        <v>13.945</v>
      </c>
      <c r="O3065">
        <f t="shared" si="243"/>
        <v>17.405000000000001</v>
      </c>
      <c r="P3065" t="str">
        <f t="shared" si="244"/>
        <v>5_1986</v>
      </c>
    </row>
    <row r="3066" spans="1:16">
      <c r="A3066" s="35">
        <v>31554</v>
      </c>
      <c r="H3066" s="69">
        <v>13.91</v>
      </c>
      <c r="I3066" s="69">
        <v>13.98</v>
      </c>
      <c r="J3066" s="70">
        <v>17.350000000000001</v>
      </c>
      <c r="K3066" s="70">
        <v>17.440000000000001</v>
      </c>
      <c r="L3066">
        <f t="shared" si="240"/>
        <v>5</v>
      </c>
      <c r="M3066">
        <f t="shared" si="241"/>
        <v>1986</v>
      </c>
      <c r="N3066">
        <f t="shared" si="242"/>
        <v>13.945</v>
      </c>
      <c r="O3066">
        <f t="shared" si="243"/>
        <v>17.395000000000003</v>
      </c>
      <c r="P3066" t="str">
        <f t="shared" si="244"/>
        <v>5_1986</v>
      </c>
    </row>
    <row r="3067" spans="1:16">
      <c r="A3067" s="35">
        <v>31555</v>
      </c>
      <c r="H3067" s="69">
        <v>13.91</v>
      </c>
      <c r="I3067" s="69">
        <v>13.98</v>
      </c>
      <c r="J3067" s="70">
        <v>17.36</v>
      </c>
      <c r="K3067" s="70">
        <v>17.440000000000001</v>
      </c>
      <c r="L3067">
        <f t="shared" si="240"/>
        <v>5</v>
      </c>
      <c r="M3067">
        <f t="shared" si="241"/>
        <v>1986</v>
      </c>
      <c r="N3067">
        <f t="shared" si="242"/>
        <v>13.945</v>
      </c>
      <c r="O3067">
        <f t="shared" si="243"/>
        <v>17.399999999999999</v>
      </c>
      <c r="P3067" t="str">
        <f t="shared" si="244"/>
        <v>5_1986</v>
      </c>
    </row>
    <row r="3068" spans="1:16">
      <c r="A3068" s="35">
        <v>31556</v>
      </c>
      <c r="H3068" s="71"/>
      <c r="I3068" s="71"/>
      <c r="J3068" s="36"/>
      <c r="K3068" s="36"/>
      <c r="L3068">
        <f t="shared" si="240"/>
        <v>5</v>
      </c>
      <c r="M3068">
        <f t="shared" si="241"/>
        <v>1986</v>
      </c>
      <c r="N3068" t="str">
        <f t="shared" si="242"/>
        <v/>
      </c>
      <c r="O3068" t="str">
        <f t="shared" si="243"/>
        <v/>
      </c>
      <c r="P3068" t="str">
        <f t="shared" si="244"/>
        <v>5_1986</v>
      </c>
    </row>
    <row r="3069" spans="1:16">
      <c r="A3069" s="35">
        <v>31557</v>
      </c>
      <c r="H3069" s="71"/>
      <c r="I3069" s="71"/>
      <c r="J3069" s="36"/>
      <c r="K3069" s="36"/>
      <c r="L3069">
        <f t="shared" si="240"/>
        <v>5</v>
      </c>
      <c r="M3069">
        <f t="shared" si="241"/>
        <v>1986</v>
      </c>
      <c r="N3069" t="str">
        <f t="shared" si="242"/>
        <v/>
      </c>
      <c r="O3069" t="str">
        <f t="shared" si="243"/>
        <v/>
      </c>
      <c r="P3069" t="str">
        <f t="shared" si="244"/>
        <v>5_1986</v>
      </c>
    </row>
    <row r="3070" spans="1:16">
      <c r="A3070" s="35">
        <v>31558</v>
      </c>
      <c r="H3070" s="69">
        <v>13.91</v>
      </c>
      <c r="I3070" s="69">
        <v>13.98</v>
      </c>
      <c r="J3070" s="70">
        <v>17.350000000000001</v>
      </c>
      <c r="K3070" s="70">
        <v>17.45</v>
      </c>
      <c r="L3070">
        <f t="shared" si="240"/>
        <v>5</v>
      </c>
      <c r="M3070">
        <f t="shared" si="241"/>
        <v>1986</v>
      </c>
      <c r="N3070">
        <f t="shared" si="242"/>
        <v>13.945</v>
      </c>
      <c r="O3070">
        <f t="shared" si="243"/>
        <v>17.399999999999999</v>
      </c>
      <c r="P3070" t="str">
        <f t="shared" si="244"/>
        <v>5_1986</v>
      </c>
    </row>
    <row r="3071" spans="1:16">
      <c r="A3071" s="35">
        <v>31559</v>
      </c>
      <c r="H3071" s="69">
        <v>13.91</v>
      </c>
      <c r="I3071" s="69">
        <v>13.98</v>
      </c>
      <c r="J3071" s="70">
        <v>17.350000000000001</v>
      </c>
      <c r="K3071" s="70">
        <v>17.440000000000001</v>
      </c>
      <c r="L3071">
        <f t="shared" si="240"/>
        <v>5</v>
      </c>
      <c r="M3071">
        <f t="shared" si="241"/>
        <v>1986</v>
      </c>
      <c r="N3071">
        <f t="shared" si="242"/>
        <v>13.945</v>
      </c>
      <c r="O3071">
        <f t="shared" si="243"/>
        <v>17.395000000000003</v>
      </c>
      <c r="P3071" t="str">
        <f t="shared" si="244"/>
        <v>5_1986</v>
      </c>
    </row>
    <row r="3072" spans="1:16">
      <c r="A3072" s="35">
        <v>31560</v>
      </c>
      <c r="H3072" s="69">
        <v>13.91</v>
      </c>
      <c r="I3072" s="69">
        <v>13.98</v>
      </c>
      <c r="J3072" s="70">
        <v>17.36</v>
      </c>
      <c r="K3072" s="70">
        <v>17.440000000000001</v>
      </c>
      <c r="L3072">
        <f t="shared" si="240"/>
        <v>5</v>
      </c>
      <c r="M3072">
        <f t="shared" si="241"/>
        <v>1986</v>
      </c>
      <c r="N3072">
        <f t="shared" si="242"/>
        <v>13.945</v>
      </c>
      <c r="O3072">
        <f t="shared" si="243"/>
        <v>17.399999999999999</v>
      </c>
      <c r="P3072" t="str">
        <f t="shared" si="244"/>
        <v>5_1986</v>
      </c>
    </row>
    <row r="3073" spans="1:16">
      <c r="A3073" s="35">
        <v>31561</v>
      </c>
      <c r="H3073" s="69">
        <v>13.91</v>
      </c>
      <c r="I3073" s="69">
        <v>13.98</v>
      </c>
      <c r="J3073" s="70">
        <v>17.36</v>
      </c>
      <c r="K3073" s="70">
        <v>17.440000000000001</v>
      </c>
      <c r="L3073">
        <f t="shared" si="240"/>
        <v>5</v>
      </c>
      <c r="M3073">
        <f t="shared" si="241"/>
        <v>1986</v>
      </c>
      <c r="N3073">
        <f t="shared" si="242"/>
        <v>13.945</v>
      </c>
      <c r="O3073">
        <f t="shared" si="243"/>
        <v>17.399999999999999</v>
      </c>
      <c r="P3073" t="str">
        <f t="shared" si="244"/>
        <v>5_1986</v>
      </c>
    </row>
    <row r="3074" spans="1:16">
      <c r="A3074" s="35">
        <v>31562</v>
      </c>
      <c r="H3074" s="69">
        <v>13.91</v>
      </c>
      <c r="I3074" s="69">
        <v>13.98</v>
      </c>
      <c r="J3074" s="70">
        <v>17.36</v>
      </c>
      <c r="K3074" s="70">
        <v>17.440000000000001</v>
      </c>
      <c r="L3074">
        <f t="shared" si="240"/>
        <v>5</v>
      </c>
      <c r="M3074">
        <f t="shared" si="241"/>
        <v>1986</v>
      </c>
      <c r="N3074">
        <f t="shared" si="242"/>
        <v>13.945</v>
      </c>
      <c r="O3074">
        <f t="shared" si="243"/>
        <v>17.399999999999999</v>
      </c>
      <c r="P3074" t="str">
        <f t="shared" si="244"/>
        <v>5_1986</v>
      </c>
    </row>
    <row r="3075" spans="1:16">
      <c r="A3075" s="35">
        <v>31563</v>
      </c>
      <c r="H3075" s="71"/>
      <c r="I3075" s="71"/>
      <c r="J3075" s="36"/>
      <c r="K3075" s="36"/>
      <c r="L3075">
        <f t="shared" si="240"/>
        <v>5</v>
      </c>
      <c r="M3075">
        <f t="shared" si="241"/>
        <v>1986</v>
      </c>
      <c r="N3075" t="str">
        <f t="shared" si="242"/>
        <v/>
      </c>
      <c r="O3075" t="str">
        <f t="shared" si="243"/>
        <v/>
      </c>
      <c r="P3075" t="str">
        <f t="shared" si="244"/>
        <v>5_1986</v>
      </c>
    </row>
    <row r="3076" spans="1:16">
      <c r="A3076" s="35">
        <v>31564</v>
      </c>
      <c r="H3076" s="74"/>
      <c r="I3076" s="74"/>
      <c r="J3076" s="43"/>
      <c r="K3076" s="43"/>
      <c r="L3076">
        <f t="shared" ref="L3076:L3139" si="245">+MONTH(A3076)</f>
        <v>6</v>
      </c>
      <c r="M3076">
        <f t="shared" ref="M3076:M3139" si="246">+YEAR(A3076)</f>
        <v>1986</v>
      </c>
      <c r="N3076" t="str">
        <f t="shared" ref="N3076:N3139" si="247">+IF(H3076="","",AVERAGE(H3076:I3076))</f>
        <v/>
      </c>
      <c r="O3076" t="str">
        <f t="shared" ref="O3076:O3139" si="248">+IF(J3076="","",AVERAGE(J3076:K3076))</f>
        <v/>
      </c>
      <c r="P3076" t="str">
        <f t="shared" ref="P3076:P3139" si="249">+L3076&amp;"_"&amp;M3076</f>
        <v>6_1986</v>
      </c>
    </row>
    <row r="3077" spans="1:16">
      <c r="A3077" s="35">
        <v>31565</v>
      </c>
      <c r="H3077" s="69">
        <v>13.91</v>
      </c>
      <c r="I3077" s="69">
        <v>13.98</v>
      </c>
      <c r="J3077" s="70">
        <v>17.34</v>
      </c>
      <c r="K3077" s="70">
        <v>17.440000000000001</v>
      </c>
      <c r="L3077">
        <f t="shared" si="245"/>
        <v>6</v>
      </c>
      <c r="M3077">
        <f t="shared" si="246"/>
        <v>1986</v>
      </c>
      <c r="N3077">
        <f t="shared" si="247"/>
        <v>13.945</v>
      </c>
      <c r="O3077">
        <f t="shared" si="248"/>
        <v>17.39</v>
      </c>
      <c r="P3077" t="str">
        <f t="shared" si="249"/>
        <v>6_1986</v>
      </c>
    </row>
    <row r="3078" spans="1:16">
      <c r="A3078" s="35">
        <v>31566</v>
      </c>
      <c r="H3078" s="69">
        <v>13.91</v>
      </c>
      <c r="I3078" s="69">
        <v>13.98</v>
      </c>
      <c r="J3078" s="70">
        <v>17.350000000000001</v>
      </c>
      <c r="K3078" s="70">
        <v>17.440000000000001</v>
      </c>
      <c r="L3078">
        <f t="shared" si="245"/>
        <v>6</v>
      </c>
      <c r="M3078">
        <f t="shared" si="246"/>
        <v>1986</v>
      </c>
      <c r="N3078">
        <f t="shared" si="247"/>
        <v>13.945</v>
      </c>
      <c r="O3078">
        <f t="shared" si="248"/>
        <v>17.395000000000003</v>
      </c>
      <c r="P3078" t="str">
        <f t="shared" si="249"/>
        <v>6_1986</v>
      </c>
    </row>
    <row r="3079" spans="1:16">
      <c r="A3079" s="35">
        <v>31567</v>
      </c>
      <c r="H3079" s="69">
        <v>13.91</v>
      </c>
      <c r="I3079" s="69">
        <v>13.98</v>
      </c>
      <c r="J3079" s="70">
        <v>17.37</v>
      </c>
      <c r="K3079" s="70">
        <v>17.43</v>
      </c>
      <c r="L3079">
        <f t="shared" si="245"/>
        <v>6</v>
      </c>
      <c r="M3079">
        <f t="shared" si="246"/>
        <v>1986</v>
      </c>
      <c r="N3079">
        <f t="shared" si="247"/>
        <v>13.945</v>
      </c>
      <c r="O3079">
        <f t="shared" si="248"/>
        <v>17.399999999999999</v>
      </c>
      <c r="P3079" t="str">
        <f t="shared" si="249"/>
        <v>6_1986</v>
      </c>
    </row>
    <row r="3080" spans="1:16">
      <c r="A3080" s="35">
        <v>31568</v>
      </c>
      <c r="H3080" s="69">
        <v>13.91</v>
      </c>
      <c r="I3080" s="69">
        <v>13.98</v>
      </c>
      <c r="J3080" s="70">
        <v>17.350000000000001</v>
      </c>
      <c r="K3080" s="70">
        <v>17.45</v>
      </c>
      <c r="L3080">
        <f t="shared" si="245"/>
        <v>6</v>
      </c>
      <c r="M3080">
        <f t="shared" si="246"/>
        <v>1986</v>
      </c>
      <c r="N3080">
        <f t="shared" si="247"/>
        <v>13.945</v>
      </c>
      <c r="O3080">
        <f t="shared" si="248"/>
        <v>17.399999999999999</v>
      </c>
      <c r="P3080" t="str">
        <f t="shared" si="249"/>
        <v>6_1986</v>
      </c>
    </row>
    <row r="3081" spans="1:16">
      <c r="A3081" s="35">
        <v>31569</v>
      </c>
      <c r="H3081" s="69">
        <v>13.91</v>
      </c>
      <c r="I3081" s="69">
        <v>13.98</v>
      </c>
      <c r="J3081" s="70">
        <v>17.36</v>
      </c>
      <c r="K3081" s="70">
        <v>17.440000000000001</v>
      </c>
      <c r="L3081">
        <f t="shared" si="245"/>
        <v>6</v>
      </c>
      <c r="M3081">
        <f t="shared" si="246"/>
        <v>1986</v>
      </c>
      <c r="N3081">
        <f t="shared" si="247"/>
        <v>13.945</v>
      </c>
      <c r="O3081">
        <f t="shared" si="248"/>
        <v>17.399999999999999</v>
      </c>
      <c r="P3081" t="str">
        <f t="shared" si="249"/>
        <v>6_1986</v>
      </c>
    </row>
    <row r="3082" spans="1:16">
      <c r="A3082" s="35">
        <v>31570</v>
      </c>
      <c r="H3082" s="71"/>
      <c r="I3082" s="71"/>
      <c r="J3082" s="36"/>
      <c r="K3082" s="36"/>
      <c r="L3082">
        <f t="shared" si="245"/>
        <v>6</v>
      </c>
      <c r="M3082">
        <f t="shared" si="246"/>
        <v>1986</v>
      </c>
      <c r="N3082" t="str">
        <f t="shared" si="247"/>
        <v/>
      </c>
      <c r="O3082" t="str">
        <f t="shared" si="248"/>
        <v/>
      </c>
      <c r="P3082" t="str">
        <f t="shared" si="249"/>
        <v>6_1986</v>
      </c>
    </row>
    <row r="3083" spans="1:16">
      <c r="A3083" s="35">
        <v>31571</v>
      </c>
      <c r="H3083" s="71"/>
      <c r="I3083" s="71"/>
      <c r="J3083" s="36"/>
      <c r="K3083" s="36"/>
      <c r="L3083">
        <f t="shared" si="245"/>
        <v>6</v>
      </c>
      <c r="M3083">
        <f t="shared" si="246"/>
        <v>1986</v>
      </c>
      <c r="N3083" t="str">
        <f t="shared" si="247"/>
        <v/>
      </c>
      <c r="O3083" t="str">
        <f t="shared" si="248"/>
        <v/>
      </c>
      <c r="P3083" t="str">
        <f t="shared" si="249"/>
        <v>6_1986</v>
      </c>
    </row>
    <row r="3084" spans="1:16">
      <c r="A3084" s="35">
        <v>31572</v>
      </c>
      <c r="H3084" s="69">
        <v>13.91</v>
      </c>
      <c r="I3084" s="69">
        <v>13.98</v>
      </c>
      <c r="J3084" s="70">
        <v>17.350000000000001</v>
      </c>
      <c r="K3084" s="70">
        <v>17.440000000000001</v>
      </c>
      <c r="L3084">
        <f t="shared" si="245"/>
        <v>6</v>
      </c>
      <c r="M3084">
        <f t="shared" si="246"/>
        <v>1986</v>
      </c>
      <c r="N3084">
        <f t="shared" si="247"/>
        <v>13.945</v>
      </c>
      <c r="O3084">
        <f t="shared" si="248"/>
        <v>17.395000000000003</v>
      </c>
      <c r="P3084" t="str">
        <f t="shared" si="249"/>
        <v>6_1986</v>
      </c>
    </row>
    <row r="3085" spans="1:16">
      <c r="A3085" s="35">
        <v>31573</v>
      </c>
      <c r="H3085" s="69">
        <v>13.91</v>
      </c>
      <c r="I3085" s="69">
        <v>13.98</v>
      </c>
      <c r="J3085" s="70">
        <v>17.36</v>
      </c>
      <c r="K3085" s="70">
        <v>17.440000000000001</v>
      </c>
      <c r="L3085">
        <f t="shared" si="245"/>
        <v>6</v>
      </c>
      <c r="M3085">
        <f t="shared" si="246"/>
        <v>1986</v>
      </c>
      <c r="N3085">
        <f t="shared" si="247"/>
        <v>13.945</v>
      </c>
      <c r="O3085">
        <f t="shared" si="248"/>
        <v>17.399999999999999</v>
      </c>
      <c r="P3085" t="str">
        <f t="shared" si="249"/>
        <v>6_1986</v>
      </c>
    </row>
    <row r="3086" spans="1:16">
      <c r="A3086" s="35">
        <v>31574</v>
      </c>
      <c r="H3086" s="69">
        <v>13.91</v>
      </c>
      <c r="I3086" s="69">
        <v>13.98</v>
      </c>
      <c r="J3086" s="70">
        <v>17.37</v>
      </c>
      <c r="K3086" s="70">
        <v>17.440000000000001</v>
      </c>
      <c r="L3086">
        <f t="shared" si="245"/>
        <v>6</v>
      </c>
      <c r="M3086">
        <f t="shared" si="246"/>
        <v>1986</v>
      </c>
      <c r="N3086">
        <f t="shared" si="247"/>
        <v>13.945</v>
      </c>
      <c r="O3086">
        <f t="shared" si="248"/>
        <v>17.405000000000001</v>
      </c>
      <c r="P3086" t="str">
        <f t="shared" si="249"/>
        <v>6_1986</v>
      </c>
    </row>
    <row r="3087" spans="1:16">
      <c r="A3087" s="35">
        <v>31575</v>
      </c>
      <c r="H3087" s="69">
        <v>13.91</v>
      </c>
      <c r="I3087" s="69">
        <v>13.98</v>
      </c>
      <c r="J3087" s="70">
        <v>17.350000000000001</v>
      </c>
      <c r="K3087" s="70">
        <v>17.43</v>
      </c>
      <c r="L3087">
        <f t="shared" si="245"/>
        <v>6</v>
      </c>
      <c r="M3087">
        <f t="shared" si="246"/>
        <v>1986</v>
      </c>
      <c r="N3087">
        <f t="shared" si="247"/>
        <v>13.945</v>
      </c>
      <c r="O3087">
        <f t="shared" si="248"/>
        <v>17.39</v>
      </c>
      <c r="P3087" t="str">
        <f t="shared" si="249"/>
        <v>6_1986</v>
      </c>
    </row>
    <row r="3088" spans="1:16">
      <c r="A3088" s="35">
        <v>31576</v>
      </c>
      <c r="H3088" s="69">
        <v>13.91</v>
      </c>
      <c r="I3088" s="69">
        <v>13.98</v>
      </c>
      <c r="J3088" s="70">
        <v>17.350000000000001</v>
      </c>
      <c r="K3088" s="70">
        <v>17.440000000000001</v>
      </c>
      <c r="L3088">
        <f t="shared" si="245"/>
        <v>6</v>
      </c>
      <c r="M3088">
        <f t="shared" si="246"/>
        <v>1986</v>
      </c>
      <c r="N3088">
        <f t="shared" si="247"/>
        <v>13.945</v>
      </c>
      <c r="O3088">
        <f t="shared" si="248"/>
        <v>17.395000000000003</v>
      </c>
      <c r="P3088" t="str">
        <f t="shared" si="249"/>
        <v>6_1986</v>
      </c>
    </row>
    <row r="3089" spans="1:16">
      <c r="A3089" s="35">
        <v>31577</v>
      </c>
      <c r="H3089" s="71"/>
      <c r="I3089" s="71"/>
      <c r="J3089" s="36"/>
      <c r="K3089" s="36"/>
      <c r="L3089">
        <f t="shared" si="245"/>
        <v>6</v>
      </c>
      <c r="M3089">
        <f t="shared" si="246"/>
        <v>1986</v>
      </c>
      <c r="N3089" t="str">
        <f t="shared" si="247"/>
        <v/>
      </c>
      <c r="O3089" t="str">
        <f t="shared" si="248"/>
        <v/>
      </c>
      <c r="P3089" t="str">
        <f t="shared" si="249"/>
        <v>6_1986</v>
      </c>
    </row>
    <row r="3090" spans="1:16">
      <c r="A3090" s="35">
        <v>31578</v>
      </c>
      <c r="H3090" s="71"/>
      <c r="I3090" s="71"/>
      <c r="J3090" s="36"/>
      <c r="K3090" s="36"/>
      <c r="L3090">
        <f t="shared" si="245"/>
        <v>6</v>
      </c>
      <c r="M3090">
        <f t="shared" si="246"/>
        <v>1986</v>
      </c>
      <c r="N3090" t="str">
        <f t="shared" si="247"/>
        <v/>
      </c>
      <c r="O3090" t="str">
        <f t="shared" si="248"/>
        <v/>
      </c>
      <c r="P3090" t="str">
        <f t="shared" si="249"/>
        <v>6_1986</v>
      </c>
    </row>
    <row r="3091" spans="1:16">
      <c r="A3091" s="35">
        <v>31579</v>
      </c>
      <c r="H3091" s="69">
        <v>13.91</v>
      </c>
      <c r="I3091" s="69">
        <v>13.98</v>
      </c>
      <c r="J3091" s="70">
        <v>17.36</v>
      </c>
      <c r="K3091" s="70">
        <v>17.440000000000001</v>
      </c>
      <c r="L3091">
        <f t="shared" si="245"/>
        <v>6</v>
      </c>
      <c r="M3091">
        <f t="shared" si="246"/>
        <v>1986</v>
      </c>
      <c r="N3091">
        <f t="shared" si="247"/>
        <v>13.945</v>
      </c>
      <c r="O3091">
        <f t="shared" si="248"/>
        <v>17.399999999999999</v>
      </c>
      <c r="P3091" t="str">
        <f t="shared" si="249"/>
        <v>6_1986</v>
      </c>
    </row>
    <row r="3092" spans="1:16">
      <c r="A3092" s="35">
        <v>31580</v>
      </c>
      <c r="H3092" s="69">
        <v>13.91</v>
      </c>
      <c r="I3092" s="69">
        <v>13.98</v>
      </c>
      <c r="J3092" s="70">
        <v>17.350000000000001</v>
      </c>
      <c r="K3092" s="70">
        <v>17.440000000000001</v>
      </c>
      <c r="L3092">
        <f t="shared" si="245"/>
        <v>6</v>
      </c>
      <c r="M3092">
        <f t="shared" si="246"/>
        <v>1986</v>
      </c>
      <c r="N3092">
        <f t="shared" si="247"/>
        <v>13.945</v>
      </c>
      <c r="O3092">
        <f t="shared" si="248"/>
        <v>17.395000000000003</v>
      </c>
      <c r="P3092" t="str">
        <f t="shared" si="249"/>
        <v>6_1986</v>
      </c>
    </row>
    <row r="3093" spans="1:16">
      <c r="A3093" s="35">
        <v>31581</v>
      </c>
      <c r="H3093" s="69">
        <v>13.91</v>
      </c>
      <c r="I3093" s="69">
        <v>13.98</v>
      </c>
      <c r="J3093" s="70">
        <v>17.37</v>
      </c>
      <c r="K3093" s="70">
        <v>17.440000000000001</v>
      </c>
      <c r="L3093">
        <f t="shared" si="245"/>
        <v>6</v>
      </c>
      <c r="M3093">
        <f t="shared" si="246"/>
        <v>1986</v>
      </c>
      <c r="N3093">
        <f t="shared" si="247"/>
        <v>13.945</v>
      </c>
      <c r="O3093">
        <f t="shared" si="248"/>
        <v>17.405000000000001</v>
      </c>
      <c r="P3093" t="str">
        <f t="shared" si="249"/>
        <v>6_1986</v>
      </c>
    </row>
    <row r="3094" spans="1:16">
      <c r="A3094" s="35">
        <v>31582</v>
      </c>
      <c r="H3094" s="69">
        <v>13.91</v>
      </c>
      <c r="I3094" s="69">
        <v>13.98</v>
      </c>
      <c r="J3094" s="70">
        <v>17.350000000000001</v>
      </c>
      <c r="K3094" s="70">
        <v>17.43</v>
      </c>
      <c r="L3094">
        <f t="shared" si="245"/>
        <v>6</v>
      </c>
      <c r="M3094">
        <f t="shared" si="246"/>
        <v>1986</v>
      </c>
      <c r="N3094">
        <f t="shared" si="247"/>
        <v>13.945</v>
      </c>
      <c r="O3094">
        <f t="shared" si="248"/>
        <v>17.39</v>
      </c>
      <c r="P3094" t="str">
        <f t="shared" si="249"/>
        <v>6_1986</v>
      </c>
    </row>
    <row r="3095" spans="1:16">
      <c r="A3095" s="35">
        <v>31583</v>
      </c>
      <c r="H3095" s="69">
        <v>13.91</v>
      </c>
      <c r="I3095" s="69">
        <v>13.98</v>
      </c>
      <c r="J3095" s="70">
        <v>17.36</v>
      </c>
      <c r="K3095" s="70">
        <v>17.440000000000001</v>
      </c>
      <c r="L3095">
        <f t="shared" si="245"/>
        <v>6</v>
      </c>
      <c r="M3095">
        <f t="shared" si="246"/>
        <v>1986</v>
      </c>
      <c r="N3095">
        <f t="shared" si="247"/>
        <v>13.945</v>
      </c>
      <c r="O3095">
        <f t="shared" si="248"/>
        <v>17.399999999999999</v>
      </c>
      <c r="P3095" t="str">
        <f t="shared" si="249"/>
        <v>6_1986</v>
      </c>
    </row>
    <row r="3096" spans="1:16">
      <c r="A3096" s="35">
        <v>31584</v>
      </c>
      <c r="H3096" s="71"/>
      <c r="I3096" s="71"/>
      <c r="J3096" s="36"/>
      <c r="K3096" s="36"/>
      <c r="L3096">
        <f t="shared" si="245"/>
        <v>6</v>
      </c>
      <c r="M3096">
        <f t="shared" si="246"/>
        <v>1986</v>
      </c>
      <c r="N3096" t="str">
        <f t="shared" si="247"/>
        <v/>
      </c>
      <c r="O3096" t="str">
        <f t="shared" si="248"/>
        <v/>
      </c>
      <c r="P3096" t="str">
        <f t="shared" si="249"/>
        <v>6_1986</v>
      </c>
    </row>
    <row r="3097" spans="1:16">
      <c r="A3097" s="35">
        <v>31585</v>
      </c>
      <c r="H3097" s="71"/>
      <c r="I3097" s="71"/>
      <c r="J3097" s="36"/>
      <c r="K3097" s="36"/>
      <c r="L3097">
        <f t="shared" si="245"/>
        <v>6</v>
      </c>
      <c r="M3097">
        <f t="shared" si="246"/>
        <v>1986</v>
      </c>
      <c r="N3097" t="str">
        <f t="shared" si="247"/>
        <v/>
      </c>
      <c r="O3097" t="str">
        <f t="shared" si="248"/>
        <v/>
      </c>
      <c r="P3097" t="str">
        <f t="shared" si="249"/>
        <v>6_1986</v>
      </c>
    </row>
    <row r="3098" spans="1:16">
      <c r="A3098" s="35">
        <v>31586</v>
      </c>
      <c r="H3098" s="69">
        <v>13.91</v>
      </c>
      <c r="I3098" s="69">
        <v>13.98</v>
      </c>
      <c r="J3098" s="70">
        <v>17.36</v>
      </c>
      <c r="K3098" s="43">
        <v>17.399999999999999</v>
      </c>
      <c r="L3098">
        <f t="shared" si="245"/>
        <v>6</v>
      </c>
      <c r="M3098">
        <f t="shared" si="246"/>
        <v>1986</v>
      </c>
      <c r="N3098">
        <f t="shared" si="247"/>
        <v>13.945</v>
      </c>
      <c r="O3098">
        <f t="shared" si="248"/>
        <v>17.38</v>
      </c>
      <c r="P3098" t="str">
        <f t="shared" si="249"/>
        <v>6_1986</v>
      </c>
    </row>
    <row r="3099" spans="1:16">
      <c r="A3099" s="35">
        <v>31587</v>
      </c>
      <c r="H3099" s="69">
        <v>13.91</v>
      </c>
      <c r="I3099" s="69">
        <v>13.98</v>
      </c>
      <c r="J3099" s="70">
        <v>17.34</v>
      </c>
      <c r="K3099" s="70">
        <v>17.440000000000001</v>
      </c>
      <c r="L3099">
        <f t="shared" si="245"/>
        <v>6</v>
      </c>
      <c r="M3099">
        <f t="shared" si="246"/>
        <v>1986</v>
      </c>
      <c r="N3099">
        <f t="shared" si="247"/>
        <v>13.945</v>
      </c>
      <c r="O3099">
        <f t="shared" si="248"/>
        <v>17.39</v>
      </c>
      <c r="P3099" t="str">
        <f t="shared" si="249"/>
        <v>6_1986</v>
      </c>
    </row>
    <row r="3100" spans="1:16">
      <c r="A3100" s="35">
        <v>31588</v>
      </c>
      <c r="H3100" s="69">
        <v>13.91</v>
      </c>
      <c r="I3100" s="69">
        <v>13.98</v>
      </c>
      <c r="J3100" s="70">
        <v>17.36</v>
      </c>
      <c r="K3100" s="70">
        <v>17.440000000000001</v>
      </c>
      <c r="L3100">
        <f t="shared" si="245"/>
        <v>6</v>
      </c>
      <c r="M3100">
        <f t="shared" si="246"/>
        <v>1986</v>
      </c>
      <c r="N3100">
        <f t="shared" si="247"/>
        <v>13.945</v>
      </c>
      <c r="O3100">
        <f t="shared" si="248"/>
        <v>17.399999999999999</v>
      </c>
      <c r="P3100" t="str">
        <f t="shared" si="249"/>
        <v>6_1986</v>
      </c>
    </row>
    <row r="3101" spans="1:16">
      <c r="A3101" s="35">
        <v>31589</v>
      </c>
      <c r="H3101" s="69">
        <v>13.91</v>
      </c>
      <c r="I3101" s="69">
        <v>13.98</v>
      </c>
      <c r="J3101" s="70">
        <v>17.36</v>
      </c>
      <c r="K3101" s="70">
        <v>17.440000000000001</v>
      </c>
      <c r="L3101">
        <f t="shared" si="245"/>
        <v>6</v>
      </c>
      <c r="M3101">
        <f t="shared" si="246"/>
        <v>1986</v>
      </c>
      <c r="N3101">
        <f t="shared" si="247"/>
        <v>13.945</v>
      </c>
      <c r="O3101">
        <f t="shared" si="248"/>
        <v>17.399999999999999</v>
      </c>
      <c r="P3101" t="str">
        <f t="shared" si="249"/>
        <v>6_1986</v>
      </c>
    </row>
    <row r="3102" spans="1:16">
      <c r="A3102" s="35">
        <v>31590</v>
      </c>
      <c r="H3102" s="69">
        <v>13.91</v>
      </c>
      <c r="I3102" s="69">
        <v>13.98</v>
      </c>
      <c r="J3102" s="70">
        <v>17.350000000000001</v>
      </c>
      <c r="K3102" s="43">
        <v>17.399999999999999</v>
      </c>
      <c r="L3102">
        <f t="shared" si="245"/>
        <v>6</v>
      </c>
      <c r="M3102">
        <f t="shared" si="246"/>
        <v>1986</v>
      </c>
      <c r="N3102">
        <f t="shared" si="247"/>
        <v>13.945</v>
      </c>
      <c r="O3102">
        <f t="shared" si="248"/>
        <v>17.375</v>
      </c>
      <c r="P3102" t="str">
        <f t="shared" si="249"/>
        <v>6_1986</v>
      </c>
    </row>
    <row r="3103" spans="1:16">
      <c r="A3103" s="35">
        <v>31591</v>
      </c>
      <c r="H3103" s="71"/>
      <c r="I3103" s="71"/>
      <c r="J3103" s="36"/>
      <c r="K3103" s="36"/>
      <c r="L3103">
        <f t="shared" si="245"/>
        <v>6</v>
      </c>
      <c r="M3103">
        <f t="shared" si="246"/>
        <v>1986</v>
      </c>
      <c r="N3103" t="str">
        <f t="shared" si="247"/>
        <v/>
      </c>
      <c r="O3103" t="str">
        <f t="shared" si="248"/>
        <v/>
      </c>
      <c r="P3103" t="str">
        <f t="shared" si="249"/>
        <v>6_1986</v>
      </c>
    </row>
    <row r="3104" spans="1:16">
      <c r="A3104" s="35">
        <v>31592</v>
      </c>
      <c r="H3104" s="71"/>
      <c r="I3104" s="71"/>
      <c r="J3104" s="36"/>
      <c r="K3104" s="36"/>
      <c r="L3104">
        <f t="shared" si="245"/>
        <v>6</v>
      </c>
      <c r="M3104">
        <f t="shared" si="246"/>
        <v>1986</v>
      </c>
      <c r="N3104" t="str">
        <f t="shared" si="247"/>
        <v/>
      </c>
      <c r="O3104" t="str">
        <f t="shared" si="248"/>
        <v/>
      </c>
      <c r="P3104" t="str">
        <f t="shared" si="249"/>
        <v>6_1986</v>
      </c>
    </row>
    <row r="3105" spans="1:16">
      <c r="A3105" s="35">
        <v>31593</v>
      </c>
      <c r="H3105" s="71"/>
      <c r="I3105" s="71"/>
      <c r="J3105" s="36"/>
      <c r="K3105" s="36"/>
      <c r="L3105">
        <f t="shared" si="245"/>
        <v>6</v>
      </c>
      <c r="M3105">
        <f t="shared" si="246"/>
        <v>1986</v>
      </c>
      <c r="N3105" t="str">
        <f t="shared" si="247"/>
        <v/>
      </c>
      <c r="O3105" t="str">
        <f t="shared" si="248"/>
        <v/>
      </c>
      <c r="P3105" t="str">
        <f t="shared" si="249"/>
        <v>6_1986</v>
      </c>
    </row>
    <row r="3106" spans="1:16">
      <c r="A3106" s="35">
        <v>31594</v>
      </c>
      <c r="H3106" s="69">
        <v>13.91</v>
      </c>
      <c r="I3106" s="69">
        <v>13.98</v>
      </c>
      <c r="J3106" s="70">
        <v>17.350000000000001</v>
      </c>
      <c r="K3106" s="70">
        <v>17.440000000000001</v>
      </c>
      <c r="L3106">
        <f t="shared" si="245"/>
        <v>7</v>
      </c>
      <c r="M3106">
        <f t="shared" si="246"/>
        <v>1986</v>
      </c>
      <c r="N3106">
        <f t="shared" si="247"/>
        <v>13.945</v>
      </c>
      <c r="O3106">
        <f t="shared" si="248"/>
        <v>17.395000000000003</v>
      </c>
      <c r="P3106" t="str">
        <f t="shared" si="249"/>
        <v>7_1986</v>
      </c>
    </row>
    <row r="3107" spans="1:16">
      <c r="A3107" s="35">
        <v>31595</v>
      </c>
      <c r="H3107" s="69">
        <v>13.91</v>
      </c>
      <c r="I3107" s="69">
        <v>13.98</v>
      </c>
      <c r="J3107" s="70">
        <v>17.36</v>
      </c>
      <c r="K3107" s="43">
        <v>17.399999999999999</v>
      </c>
      <c r="L3107">
        <f t="shared" si="245"/>
        <v>7</v>
      </c>
      <c r="M3107">
        <f t="shared" si="246"/>
        <v>1986</v>
      </c>
      <c r="N3107">
        <f t="shared" si="247"/>
        <v>13.945</v>
      </c>
      <c r="O3107">
        <f t="shared" si="248"/>
        <v>17.38</v>
      </c>
      <c r="P3107" t="str">
        <f t="shared" si="249"/>
        <v>7_1986</v>
      </c>
    </row>
    <row r="3108" spans="1:16">
      <c r="A3108" s="35">
        <v>31596</v>
      </c>
      <c r="H3108" s="69">
        <v>13.91</v>
      </c>
      <c r="I3108" s="69">
        <v>13.98</v>
      </c>
      <c r="J3108" s="70">
        <v>17.36</v>
      </c>
      <c r="K3108" s="70">
        <v>17.45</v>
      </c>
      <c r="L3108">
        <f t="shared" si="245"/>
        <v>7</v>
      </c>
      <c r="M3108">
        <f t="shared" si="246"/>
        <v>1986</v>
      </c>
      <c r="N3108">
        <f t="shared" si="247"/>
        <v>13.945</v>
      </c>
      <c r="O3108">
        <f t="shared" si="248"/>
        <v>17.405000000000001</v>
      </c>
      <c r="P3108" t="str">
        <f t="shared" si="249"/>
        <v>7_1986</v>
      </c>
    </row>
    <row r="3109" spans="1:16">
      <c r="A3109" s="35">
        <v>31597</v>
      </c>
      <c r="H3109" s="69">
        <v>13.91</v>
      </c>
      <c r="I3109" s="69">
        <v>13.98</v>
      </c>
      <c r="J3109" s="70">
        <v>17.37</v>
      </c>
      <c r="K3109" s="70">
        <v>17.440000000000001</v>
      </c>
      <c r="L3109">
        <f t="shared" si="245"/>
        <v>7</v>
      </c>
      <c r="M3109">
        <f t="shared" si="246"/>
        <v>1986</v>
      </c>
      <c r="N3109">
        <f t="shared" si="247"/>
        <v>13.945</v>
      </c>
      <c r="O3109">
        <f t="shared" si="248"/>
        <v>17.405000000000001</v>
      </c>
      <c r="P3109" t="str">
        <f t="shared" si="249"/>
        <v>7_1986</v>
      </c>
    </row>
    <row r="3110" spans="1:16">
      <c r="A3110" s="35">
        <v>31598</v>
      </c>
      <c r="H3110" s="71"/>
      <c r="I3110" s="71"/>
      <c r="J3110" s="36"/>
      <c r="K3110" s="36"/>
      <c r="L3110">
        <f t="shared" si="245"/>
        <v>7</v>
      </c>
      <c r="M3110">
        <f t="shared" si="246"/>
        <v>1986</v>
      </c>
      <c r="N3110" t="str">
        <f t="shared" si="247"/>
        <v/>
      </c>
      <c r="O3110" t="str">
        <f t="shared" si="248"/>
        <v/>
      </c>
      <c r="P3110" t="str">
        <f t="shared" si="249"/>
        <v>7_1986</v>
      </c>
    </row>
    <row r="3111" spans="1:16">
      <c r="A3111" s="35">
        <v>31599</v>
      </c>
      <c r="H3111" s="71"/>
      <c r="I3111" s="71"/>
      <c r="J3111" s="36"/>
      <c r="K3111" s="36"/>
      <c r="L3111">
        <f t="shared" si="245"/>
        <v>7</v>
      </c>
      <c r="M3111">
        <f t="shared" si="246"/>
        <v>1986</v>
      </c>
      <c r="N3111" t="str">
        <f t="shared" si="247"/>
        <v/>
      </c>
      <c r="O3111" t="str">
        <f t="shared" si="248"/>
        <v/>
      </c>
      <c r="P3111" t="str">
        <f t="shared" si="249"/>
        <v>7_1986</v>
      </c>
    </row>
    <row r="3112" spans="1:16">
      <c r="A3112" s="35">
        <v>31600</v>
      </c>
      <c r="H3112" s="69">
        <v>13.91</v>
      </c>
      <c r="I3112" s="69">
        <v>13.98</v>
      </c>
      <c r="J3112" s="70">
        <v>17.36</v>
      </c>
      <c r="K3112" s="70">
        <v>17.440000000000001</v>
      </c>
      <c r="L3112">
        <f t="shared" si="245"/>
        <v>7</v>
      </c>
      <c r="M3112">
        <f t="shared" si="246"/>
        <v>1986</v>
      </c>
      <c r="N3112">
        <f t="shared" si="247"/>
        <v>13.945</v>
      </c>
      <c r="O3112">
        <f t="shared" si="248"/>
        <v>17.399999999999999</v>
      </c>
      <c r="P3112" t="str">
        <f t="shared" si="249"/>
        <v>7_1986</v>
      </c>
    </row>
    <row r="3113" spans="1:16">
      <c r="A3113" s="35">
        <v>31601</v>
      </c>
      <c r="H3113" s="69">
        <v>13.91</v>
      </c>
      <c r="I3113" s="69">
        <v>13.98</v>
      </c>
      <c r="J3113" s="70">
        <v>17.37</v>
      </c>
      <c r="K3113" s="70">
        <v>17.440000000000001</v>
      </c>
      <c r="L3113">
        <f t="shared" si="245"/>
        <v>7</v>
      </c>
      <c r="M3113">
        <f t="shared" si="246"/>
        <v>1986</v>
      </c>
      <c r="N3113">
        <f t="shared" si="247"/>
        <v>13.945</v>
      </c>
      <c r="O3113">
        <f t="shared" si="248"/>
        <v>17.405000000000001</v>
      </c>
      <c r="P3113" t="str">
        <f t="shared" si="249"/>
        <v>7_1986</v>
      </c>
    </row>
    <row r="3114" spans="1:16">
      <c r="A3114" s="35">
        <v>31602</v>
      </c>
      <c r="H3114" s="69">
        <v>13.91</v>
      </c>
      <c r="I3114" s="69">
        <v>13.98</v>
      </c>
      <c r="J3114" s="70">
        <v>17.37</v>
      </c>
      <c r="K3114" s="70">
        <v>17.440000000000001</v>
      </c>
      <c r="L3114">
        <f t="shared" si="245"/>
        <v>7</v>
      </c>
      <c r="M3114">
        <f t="shared" si="246"/>
        <v>1986</v>
      </c>
      <c r="N3114">
        <f t="shared" si="247"/>
        <v>13.945</v>
      </c>
      <c r="O3114">
        <f t="shared" si="248"/>
        <v>17.405000000000001</v>
      </c>
      <c r="P3114" t="str">
        <f t="shared" si="249"/>
        <v>7_1986</v>
      </c>
    </row>
    <row r="3115" spans="1:16">
      <c r="A3115" s="35">
        <v>31603</v>
      </c>
      <c r="H3115" s="69">
        <v>13.91</v>
      </c>
      <c r="I3115" s="69">
        <v>13.98</v>
      </c>
      <c r="J3115" s="70">
        <v>17.37</v>
      </c>
      <c r="K3115" s="70">
        <v>17.440000000000001</v>
      </c>
      <c r="L3115">
        <f t="shared" si="245"/>
        <v>7</v>
      </c>
      <c r="M3115">
        <f t="shared" si="246"/>
        <v>1986</v>
      </c>
      <c r="N3115">
        <f t="shared" si="247"/>
        <v>13.945</v>
      </c>
      <c r="O3115">
        <f t="shared" si="248"/>
        <v>17.405000000000001</v>
      </c>
      <c r="P3115" t="str">
        <f t="shared" si="249"/>
        <v>7_1986</v>
      </c>
    </row>
    <row r="3116" spans="1:16">
      <c r="A3116" s="35">
        <v>31604</v>
      </c>
      <c r="H3116" s="69">
        <v>13.91</v>
      </c>
      <c r="I3116" s="69">
        <v>13.98</v>
      </c>
      <c r="J3116" s="70">
        <v>17.37</v>
      </c>
      <c r="K3116" s="70">
        <v>17.440000000000001</v>
      </c>
      <c r="L3116">
        <f t="shared" si="245"/>
        <v>7</v>
      </c>
      <c r="M3116">
        <f t="shared" si="246"/>
        <v>1986</v>
      </c>
      <c r="N3116">
        <f t="shared" si="247"/>
        <v>13.945</v>
      </c>
      <c r="O3116">
        <f t="shared" si="248"/>
        <v>17.405000000000001</v>
      </c>
      <c r="P3116" t="str">
        <f t="shared" si="249"/>
        <v>7_1986</v>
      </c>
    </row>
    <row r="3117" spans="1:16">
      <c r="A3117" s="35">
        <v>31605</v>
      </c>
      <c r="H3117" s="71"/>
      <c r="I3117" s="71"/>
      <c r="J3117" s="36"/>
      <c r="K3117" s="36"/>
      <c r="L3117">
        <f t="shared" si="245"/>
        <v>7</v>
      </c>
      <c r="M3117">
        <f t="shared" si="246"/>
        <v>1986</v>
      </c>
      <c r="N3117" t="str">
        <f t="shared" si="247"/>
        <v/>
      </c>
      <c r="O3117" t="str">
        <f t="shared" si="248"/>
        <v/>
      </c>
      <c r="P3117" t="str">
        <f t="shared" si="249"/>
        <v>7_1986</v>
      </c>
    </row>
    <row r="3118" spans="1:16">
      <c r="A3118" s="35">
        <v>31606</v>
      </c>
      <c r="H3118" s="71"/>
      <c r="I3118" s="71"/>
      <c r="J3118" s="36"/>
      <c r="K3118" s="36"/>
      <c r="L3118">
        <f t="shared" si="245"/>
        <v>7</v>
      </c>
      <c r="M3118">
        <f t="shared" si="246"/>
        <v>1986</v>
      </c>
      <c r="N3118" t="str">
        <f t="shared" si="247"/>
        <v/>
      </c>
      <c r="O3118" t="str">
        <f t="shared" si="248"/>
        <v/>
      </c>
      <c r="P3118" t="str">
        <f t="shared" si="249"/>
        <v>7_1986</v>
      </c>
    </row>
    <row r="3119" spans="1:16">
      <c r="A3119" s="35">
        <v>31607</v>
      </c>
      <c r="H3119" s="69">
        <v>13.91</v>
      </c>
      <c r="I3119" s="69">
        <v>13.98</v>
      </c>
      <c r="J3119" s="70">
        <v>17.36</v>
      </c>
      <c r="K3119" s="70">
        <v>17.440000000000001</v>
      </c>
      <c r="L3119">
        <f t="shared" si="245"/>
        <v>7</v>
      </c>
      <c r="M3119">
        <f t="shared" si="246"/>
        <v>1986</v>
      </c>
      <c r="N3119">
        <f t="shared" si="247"/>
        <v>13.945</v>
      </c>
      <c r="O3119">
        <f t="shared" si="248"/>
        <v>17.399999999999999</v>
      </c>
      <c r="P3119" t="str">
        <f t="shared" si="249"/>
        <v>7_1986</v>
      </c>
    </row>
    <row r="3120" spans="1:16">
      <c r="A3120" s="35">
        <v>31608</v>
      </c>
      <c r="H3120" s="69">
        <v>13.91</v>
      </c>
      <c r="I3120" s="69">
        <v>13.98</v>
      </c>
      <c r="J3120" s="70">
        <v>17.37</v>
      </c>
      <c r="K3120" s="70">
        <v>17.45</v>
      </c>
      <c r="L3120">
        <f t="shared" si="245"/>
        <v>7</v>
      </c>
      <c r="M3120">
        <f t="shared" si="246"/>
        <v>1986</v>
      </c>
      <c r="N3120">
        <f t="shared" si="247"/>
        <v>13.945</v>
      </c>
      <c r="O3120">
        <f t="shared" si="248"/>
        <v>17.41</v>
      </c>
      <c r="P3120" t="str">
        <f t="shared" si="249"/>
        <v>7_1986</v>
      </c>
    </row>
    <row r="3121" spans="1:16">
      <c r="A3121" s="35">
        <v>31609</v>
      </c>
      <c r="H3121" s="69">
        <v>13.91</v>
      </c>
      <c r="I3121" s="69">
        <v>13.98</v>
      </c>
      <c r="J3121" s="70">
        <v>17.34</v>
      </c>
      <c r="K3121" s="70">
        <v>17.440000000000001</v>
      </c>
      <c r="L3121">
        <f t="shared" si="245"/>
        <v>7</v>
      </c>
      <c r="M3121">
        <f t="shared" si="246"/>
        <v>1986</v>
      </c>
      <c r="N3121">
        <f t="shared" si="247"/>
        <v>13.945</v>
      </c>
      <c r="O3121">
        <f t="shared" si="248"/>
        <v>17.39</v>
      </c>
      <c r="P3121" t="str">
        <f t="shared" si="249"/>
        <v>7_1986</v>
      </c>
    </row>
    <row r="3122" spans="1:16">
      <c r="A3122" s="35">
        <v>31610</v>
      </c>
      <c r="H3122" s="69">
        <v>13.91</v>
      </c>
      <c r="I3122" s="69">
        <v>13.98</v>
      </c>
      <c r="J3122" s="70">
        <v>17.37</v>
      </c>
      <c r="K3122" s="70">
        <v>17.45</v>
      </c>
      <c r="L3122">
        <f t="shared" si="245"/>
        <v>7</v>
      </c>
      <c r="M3122">
        <f t="shared" si="246"/>
        <v>1986</v>
      </c>
      <c r="N3122">
        <f t="shared" si="247"/>
        <v>13.945</v>
      </c>
      <c r="O3122">
        <f t="shared" si="248"/>
        <v>17.41</v>
      </c>
      <c r="P3122" t="str">
        <f t="shared" si="249"/>
        <v>7_1986</v>
      </c>
    </row>
    <row r="3123" spans="1:16">
      <c r="A3123" s="35">
        <v>31611</v>
      </c>
      <c r="H3123" s="69">
        <v>13.91</v>
      </c>
      <c r="I3123" s="69">
        <v>13.98</v>
      </c>
      <c r="J3123" s="70">
        <v>17.38</v>
      </c>
      <c r="K3123" s="70">
        <v>17.45</v>
      </c>
      <c r="L3123">
        <f t="shared" si="245"/>
        <v>7</v>
      </c>
      <c r="M3123">
        <f t="shared" si="246"/>
        <v>1986</v>
      </c>
      <c r="N3123">
        <f t="shared" si="247"/>
        <v>13.945</v>
      </c>
      <c r="O3123">
        <f t="shared" si="248"/>
        <v>17.414999999999999</v>
      </c>
      <c r="P3123" t="str">
        <f t="shared" si="249"/>
        <v>7_1986</v>
      </c>
    </row>
    <row r="3124" spans="1:16">
      <c r="A3124" s="35">
        <v>31612</v>
      </c>
      <c r="H3124" s="71"/>
      <c r="I3124" s="71"/>
      <c r="J3124" s="36"/>
      <c r="K3124" s="36"/>
      <c r="L3124">
        <f t="shared" si="245"/>
        <v>7</v>
      </c>
      <c r="M3124">
        <f t="shared" si="246"/>
        <v>1986</v>
      </c>
      <c r="N3124" t="str">
        <f t="shared" si="247"/>
        <v/>
      </c>
      <c r="O3124" t="str">
        <f t="shared" si="248"/>
        <v/>
      </c>
      <c r="P3124" t="str">
        <f t="shared" si="249"/>
        <v>7_1986</v>
      </c>
    </row>
    <row r="3125" spans="1:16">
      <c r="A3125" s="35">
        <v>31613</v>
      </c>
      <c r="H3125" s="71"/>
      <c r="I3125" s="71"/>
      <c r="J3125" s="36"/>
      <c r="K3125" s="36"/>
      <c r="L3125">
        <f t="shared" si="245"/>
        <v>7</v>
      </c>
      <c r="M3125">
        <f t="shared" si="246"/>
        <v>1986</v>
      </c>
      <c r="N3125" t="str">
        <f t="shared" si="247"/>
        <v/>
      </c>
      <c r="O3125" t="str">
        <f t="shared" si="248"/>
        <v/>
      </c>
      <c r="P3125" t="str">
        <f t="shared" si="249"/>
        <v>7_1986</v>
      </c>
    </row>
    <row r="3126" spans="1:16">
      <c r="A3126" s="35">
        <v>31614</v>
      </c>
      <c r="H3126" s="69">
        <v>13.91</v>
      </c>
      <c r="I3126" s="69">
        <v>13.98</v>
      </c>
      <c r="J3126" s="70">
        <v>17.37</v>
      </c>
      <c r="K3126" s="70">
        <v>17.440000000000001</v>
      </c>
      <c r="L3126">
        <f t="shared" si="245"/>
        <v>7</v>
      </c>
      <c r="M3126">
        <f t="shared" si="246"/>
        <v>1986</v>
      </c>
      <c r="N3126">
        <f t="shared" si="247"/>
        <v>13.945</v>
      </c>
      <c r="O3126">
        <f t="shared" si="248"/>
        <v>17.405000000000001</v>
      </c>
      <c r="P3126" t="str">
        <f t="shared" si="249"/>
        <v>7_1986</v>
      </c>
    </row>
    <row r="3127" spans="1:16">
      <c r="A3127" s="35">
        <v>31615</v>
      </c>
      <c r="H3127" s="69">
        <v>13.91</v>
      </c>
      <c r="I3127" s="69">
        <v>13.98</v>
      </c>
      <c r="J3127" s="70">
        <v>17.36</v>
      </c>
      <c r="K3127" s="70">
        <v>17.45</v>
      </c>
      <c r="L3127">
        <f t="shared" si="245"/>
        <v>7</v>
      </c>
      <c r="M3127">
        <f t="shared" si="246"/>
        <v>1986</v>
      </c>
      <c r="N3127">
        <f t="shared" si="247"/>
        <v>13.945</v>
      </c>
      <c r="O3127">
        <f t="shared" si="248"/>
        <v>17.405000000000001</v>
      </c>
      <c r="P3127" t="str">
        <f t="shared" si="249"/>
        <v>7_1986</v>
      </c>
    </row>
    <row r="3128" spans="1:16">
      <c r="A3128" s="35">
        <v>31616</v>
      </c>
      <c r="H3128" s="69">
        <v>13.91</v>
      </c>
      <c r="I3128" s="69">
        <v>13.98</v>
      </c>
      <c r="J3128" s="70">
        <v>17.36</v>
      </c>
      <c r="K3128" s="70">
        <v>17.46</v>
      </c>
      <c r="L3128">
        <f t="shared" si="245"/>
        <v>7</v>
      </c>
      <c r="M3128">
        <f t="shared" si="246"/>
        <v>1986</v>
      </c>
      <c r="N3128">
        <f t="shared" si="247"/>
        <v>13.945</v>
      </c>
      <c r="O3128">
        <f t="shared" si="248"/>
        <v>17.41</v>
      </c>
      <c r="P3128" t="str">
        <f t="shared" si="249"/>
        <v>7_1986</v>
      </c>
    </row>
    <row r="3129" spans="1:16">
      <c r="A3129" s="35">
        <v>31617</v>
      </c>
      <c r="H3129" s="69">
        <v>13.91</v>
      </c>
      <c r="I3129" s="69">
        <v>13.98</v>
      </c>
      <c r="J3129" s="70">
        <v>17.27</v>
      </c>
      <c r="K3129" s="70">
        <v>17.54</v>
      </c>
      <c r="L3129">
        <f t="shared" si="245"/>
        <v>7</v>
      </c>
      <c r="M3129">
        <f t="shared" si="246"/>
        <v>1986</v>
      </c>
      <c r="N3129">
        <f t="shared" si="247"/>
        <v>13.945</v>
      </c>
      <c r="O3129">
        <f t="shared" si="248"/>
        <v>17.405000000000001</v>
      </c>
      <c r="P3129" t="str">
        <f t="shared" si="249"/>
        <v>7_1986</v>
      </c>
    </row>
    <row r="3130" spans="1:16">
      <c r="A3130" s="35">
        <v>31618</v>
      </c>
      <c r="H3130" s="69">
        <v>13.91</v>
      </c>
      <c r="I3130" s="69"/>
      <c r="J3130" s="70">
        <v>17.350000000000001</v>
      </c>
      <c r="K3130" s="70"/>
      <c r="L3130">
        <f t="shared" si="245"/>
        <v>7</v>
      </c>
      <c r="M3130">
        <f t="shared" si="246"/>
        <v>1986</v>
      </c>
      <c r="N3130">
        <f t="shared" si="247"/>
        <v>13.91</v>
      </c>
      <c r="O3130">
        <f t="shared" si="248"/>
        <v>17.350000000000001</v>
      </c>
      <c r="P3130" t="str">
        <f t="shared" si="249"/>
        <v>7_1986</v>
      </c>
    </row>
    <row r="3131" spans="1:16">
      <c r="A3131" s="35">
        <v>31619</v>
      </c>
      <c r="H3131" s="71"/>
      <c r="I3131" s="71"/>
      <c r="J3131" s="36"/>
      <c r="K3131" s="36"/>
      <c r="L3131">
        <f t="shared" si="245"/>
        <v>7</v>
      </c>
      <c r="M3131">
        <f t="shared" si="246"/>
        <v>1986</v>
      </c>
      <c r="N3131" t="str">
        <f t="shared" si="247"/>
        <v/>
      </c>
      <c r="O3131" t="str">
        <f t="shared" si="248"/>
        <v/>
      </c>
      <c r="P3131" t="str">
        <f t="shared" si="249"/>
        <v>7_1986</v>
      </c>
    </row>
    <row r="3132" spans="1:16">
      <c r="A3132" s="35">
        <v>31620</v>
      </c>
      <c r="H3132" s="71"/>
      <c r="I3132" s="71"/>
      <c r="J3132" s="36"/>
      <c r="K3132" s="36"/>
      <c r="L3132">
        <f t="shared" si="245"/>
        <v>7</v>
      </c>
      <c r="M3132">
        <f t="shared" si="246"/>
        <v>1986</v>
      </c>
      <c r="N3132" t="str">
        <f t="shared" si="247"/>
        <v/>
      </c>
      <c r="O3132" t="str">
        <f t="shared" si="248"/>
        <v/>
      </c>
      <c r="P3132" t="str">
        <f t="shared" si="249"/>
        <v>7_1986</v>
      </c>
    </row>
    <row r="3133" spans="1:16">
      <c r="A3133" s="35">
        <v>31621</v>
      </c>
      <c r="H3133" s="71"/>
      <c r="I3133" s="71"/>
      <c r="J3133" s="36"/>
      <c r="K3133" s="36"/>
      <c r="L3133">
        <f t="shared" si="245"/>
        <v>7</v>
      </c>
      <c r="M3133">
        <f t="shared" si="246"/>
        <v>1986</v>
      </c>
      <c r="N3133" t="str">
        <f t="shared" si="247"/>
        <v/>
      </c>
      <c r="O3133" t="str">
        <f t="shared" si="248"/>
        <v/>
      </c>
      <c r="P3133" t="str">
        <f t="shared" si="249"/>
        <v>7_1986</v>
      </c>
    </row>
    <row r="3134" spans="1:16">
      <c r="A3134" s="35">
        <v>31622</v>
      </c>
      <c r="H3134" s="71"/>
      <c r="I3134" s="71"/>
      <c r="J3134" s="36"/>
      <c r="K3134" s="36"/>
      <c r="L3134">
        <f t="shared" si="245"/>
        <v>7</v>
      </c>
      <c r="M3134">
        <f t="shared" si="246"/>
        <v>1986</v>
      </c>
      <c r="N3134" t="str">
        <f t="shared" si="247"/>
        <v/>
      </c>
      <c r="O3134" t="str">
        <f t="shared" si="248"/>
        <v/>
      </c>
      <c r="P3134" t="str">
        <f t="shared" si="249"/>
        <v>7_1986</v>
      </c>
    </row>
    <row r="3135" spans="1:16">
      <c r="A3135" s="35">
        <v>31623</v>
      </c>
      <c r="H3135" s="69">
        <v>13.91</v>
      </c>
      <c r="I3135" s="69"/>
      <c r="J3135" s="70">
        <v>17.309999999999999</v>
      </c>
      <c r="K3135" s="70"/>
      <c r="L3135">
        <f t="shared" si="245"/>
        <v>7</v>
      </c>
      <c r="M3135">
        <f t="shared" si="246"/>
        <v>1986</v>
      </c>
      <c r="N3135">
        <f t="shared" si="247"/>
        <v>13.91</v>
      </c>
      <c r="O3135">
        <f t="shared" si="248"/>
        <v>17.309999999999999</v>
      </c>
      <c r="P3135" t="str">
        <f t="shared" si="249"/>
        <v>7_1986</v>
      </c>
    </row>
    <row r="3136" spans="1:16">
      <c r="A3136" s="35">
        <v>31624</v>
      </c>
      <c r="H3136" s="69">
        <v>13.91</v>
      </c>
      <c r="I3136" s="69">
        <v>13.98</v>
      </c>
      <c r="J3136" s="70">
        <v>17.29</v>
      </c>
      <c r="K3136" s="70">
        <v>17.489999999999998</v>
      </c>
      <c r="L3136">
        <f t="shared" si="245"/>
        <v>7</v>
      </c>
      <c r="M3136">
        <f t="shared" si="246"/>
        <v>1986</v>
      </c>
      <c r="N3136">
        <f t="shared" si="247"/>
        <v>13.945</v>
      </c>
      <c r="O3136">
        <f t="shared" si="248"/>
        <v>17.39</v>
      </c>
      <c r="P3136" t="str">
        <f t="shared" si="249"/>
        <v>7_1986</v>
      </c>
    </row>
    <row r="3137" spans="1:16">
      <c r="A3137" s="35">
        <v>31625</v>
      </c>
      <c r="H3137" s="74">
        <v>13.91</v>
      </c>
      <c r="I3137" s="74">
        <v>13.98</v>
      </c>
      <c r="J3137" s="44">
        <v>17.350000000000001</v>
      </c>
      <c r="K3137" s="44">
        <v>17.63</v>
      </c>
      <c r="L3137">
        <f t="shared" si="245"/>
        <v>8</v>
      </c>
      <c r="M3137">
        <f t="shared" si="246"/>
        <v>1986</v>
      </c>
      <c r="N3137">
        <f t="shared" si="247"/>
        <v>13.945</v>
      </c>
      <c r="O3137">
        <f t="shared" si="248"/>
        <v>17.490000000000002</v>
      </c>
      <c r="P3137" t="str">
        <f t="shared" si="249"/>
        <v>8_1986</v>
      </c>
    </row>
    <row r="3138" spans="1:16">
      <c r="A3138" s="35">
        <v>31626</v>
      </c>
      <c r="H3138" s="74"/>
      <c r="I3138" s="74"/>
      <c r="J3138" s="44"/>
      <c r="K3138" s="44"/>
      <c r="L3138">
        <f t="shared" si="245"/>
        <v>8</v>
      </c>
      <c r="M3138">
        <f t="shared" si="246"/>
        <v>1986</v>
      </c>
      <c r="N3138" t="str">
        <f t="shared" si="247"/>
        <v/>
      </c>
      <c r="O3138" t="str">
        <f t="shared" si="248"/>
        <v/>
      </c>
      <c r="P3138" t="str">
        <f t="shared" si="249"/>
        <v>8_1986</v>
      </c>
    </row>
    <row r="3139" spans="1:16">
      <c r="A3139" s="35">
        <v>31627</v>
      </c>
      <c r="H3139" s="68"/>
      <c r="I3139" s="68"/>
      <c r="J3139" s="44"/>
      <c r="K3139" s="44"/>
      <c r="L3139">
        <f t="shared" si="245"/>
        <v>8</v>
      </c>
      <c r="M3139">
        <f t="shared" si="246"/>
        <v>1986</v>
      </c>
      <c r="N3139" t="str">
        <f t="shared" si="247"/>
        <v/>
      </c>
      <c r="O3139" t="str">
        <f t="shared" si="248"/>
        <v/>
      </c>
      <c r="P3139" t="str">
        <f t="shared" si="249"/>
        <v>8_1986</v>
      </c>
    </row>
    <row r="3140" spans="1:16">
      <c r="A3140" s="35">
        <v>31628</v>
      </c>
      <c r="H3140" s="68">
        <v>13.91</v>
      </c>
      <c r="I3140" s="68">
        <v>13.98</v>
      </c>
      <c r="J3140" s="44">
        <v>17.45</v>
      </c>
      <c r="K3140" s="44">
        <v>17.690000000000001</v>
      </c>
      <c r="L3140">
        <f t="shared" ref="L3140:L3203" si="250">+MONTH(A3140)</f>
        <v>8</v>
      </c>
      <c r="M3140">
        <f t="shared" ref="M3140:M3203" si="251">+YEAR(A3140)</f>
        <v>1986</v>
      </c>
      <c r="N3140">
        <f t="shared" ref="N3140:N3203" si="252">+IF(H3140="","",AVERAGE(H3140:I3140))</f>
        <v>13.945</v>
      </c>
      <c r="O3140">
        <f t="shared" ref="O3140:O3203" si="253">+IF(J3140="","",AVERAGE(J3140:K3140))</f>
        <v>17.57</v>
      </c>
      <c r="P3140" t="str">
        <f t="shared" ref="P3140:P3203" si="254">+L3140&amp;"_"&amp;M3140</f>
        <v>8_1986</v>
      </c>
    </row>
    <row r="3141" spans="1:16">
      <c r="A3141" s="35">
        <v>31629</v>
      </c>
      <c r="H3141" s="68">
        <v>13.91</v>
      </c>
      <c r="I3141" s="68">
        <v>13.98</v>
      </c>
      <c r="J3141" s="44">
        <v>17.399999999999999</v>
      </c>
      <c r="K3141" s="44">
        <v>17.600000000000001</v>
      </c>
      <c r="L3141">
        <f t="shared" si="250"/>
        <v>8</v>
      </c>
      <c r="M3141">
        <f t="shared" si="251"/>
        <v>1986</v>
      </c>
      <c r="N3141">
        <f t="shared" si="252"/>
        <v>13.945</v>
      </c>
      <c r="O3141">
        <f t="shared" si="253"/>
        <v>17.5</v>
      </c>
      <c r="P3141" t="str">
        <f t="shared" si="254"/>
        <v>8_1986</v>
      </c>
    </row>
    <row r="3142" spans="1:16">
      <c r="A3142" s="35">
        <v>31630</v>
      </c>
      <c r="H3142" s="74">
        <v>13.91</v>
      </c>
      <c r="I3142" s="74">
        <v>13.98</v>
      </c>
      <c r="J3142" s="44">
        <v>17.39</v>
      </c>
      <c r="K3142" s="44">
        <v>17.71</v>
      </c>
      <c r="L3142">
        <f t="shared" si="250"/>
        <v>8</v>
      </c>
      <c r="M3142">
        <f t="shared" si="251"/>
        <v>1986</v>
      </c>
      <c r="N3142">
        <f t="shared" si="252"/>
        <v>13.945</v>
      </c>
      <c r="O3142">
        <f t="shared" si="253"/>
        <v>17.55</v>
      </c>
      <c r="P3142" t="str">
        <f t="shared" si="254"/>
        <v>8_1986</v>
      </c>
    </row>
    <row r="3143" spans="1:16">
      <c r="A3143" s="35">
        <v>31631</v>
      </c>
      <c r="H3143" s="74">
        <v>13.91</v>
      </c>
      <c r="I3143" s="74">
        <v>13.98</v>
      </c>
      <c r="J3143" s="44">
        <v>17.329999999999998</v>
      </c>
      <c r="K3143" s="44">
        <v>17.61</v>
      </c>
      <c r="L3143">
        <f t="shared" si="250"/>
        <v>8</v>
      </c>
      <c r="M3143">
        <f t="shared" si="251"/>
        <v>1986</v>
      </c>
      <c r="N3143">
        <f t="shared" si="252"/>
        <v>13.945</v>
      </c>
      <c r="O3143">
        <f t="shared" si="253"/>
        <v>17.47</v>
      </c>
      <c r="P3143" t="str">
        <f t="shared" si="254"/>
        <v>8_1986</v>
      </c>
    </row>
    <row r="3144" spans="1:16">
      <c r="A3144" s="35">
        <v>31632</v>
      </c>
      <c r="H3144" s="74">
        <v>13.91</v>
      </c>
      <c r="I3144" s="74">
        <v>13.98</v>
      </c>
      <c r="J3144" s="44">
        <v>17.41</v>
      </c>
      <c r="K3144" s="44">
        <v>17.62</v>
      </c>
      <c r="L3144">
        <f t="shared" si="250"/>
        <v>8</v>
      </c>
      <c r="M3144">
        <f t="shared" si="251"/>
        <v>1986</v>
      </c>
      <c r="N3144">
        <f t="shared" si="252"/>
        <v>13.945</v>
      </c>
      <c r="O3144">
        <f t="shared" si="253"/>
        <v>17.515000000000001</v>
      </c>
      <c r="P3144" t="str">
        <f t="shared" si="254"/>
        <v>8_1986</v>
      </c>
    </row>
    <row r="3145" spans="1:16">
      <c r="A3145" s="35">
        <v>31633</v>
      </c>
      <c r="H3145" s="74"/>
      <c r="I3145" s="74"/>
      <c r="J3145" s="44"/>
      <c r="K3145" s="44"/>
      <c r="L3145">
        <f t="shared" si="250"/>
        <v>8</v>
      </c>
      <c r="M3145">
        <f t="shared" si="251"/>
        <v>1986</v>
      </c>
      <c r="N3145" t="str">
        <f t="shared" si="252"/>
        <v/>
      </c>
      <c r="O3145" t="str">
        <f t="shared" si="253"/>
        <v/>
      </c>
      <c r="P3145" t="str">
        <f t="shared" si="254"/>
        <v>8_1986</v>
      </c>
    </row>
    <row r="3146" spans="1:16">
      <c r="A3146" s="35">
        <v>31634</v>
      </c>
      <c r="H3146" s="68"/>
      <c r="I3146" s="68"/>
      <c r="J3146" s="44"/>
      <c r="K3146" s="44"/>
      <c r="L3146">
        <f t="shared" si="250"/>
        <v>8</v>
      </c>
      <c r="M3146">
        <f t="shared" si="251"/>
        <v>1986</v>
      </c>
      <c r="N3146" t="str">
        <f t="shared" si="252"/>
        <v/>
      </c>
      <c r="O3146" t="str">
        <f t="shared" si="253"/>
        <v/>
      </c>
      <c r="P3146" t="str">
        <f t="shared" si="254"/>
        <v>8_1986</v>
      </c>
    </row>
    <row r="3147" spans="1:16">
      <c r="A3147" s="35">
        <v>31635</v>
      </c>
      <c r="H3147" s="68">
        <v>13.91</v>
      </c>
      <c r="I3147" s="68">
        <v>13.98</v>
      </c>
      <c r="J3147" s="44">
        <v>17.5</v>
      </c>
      <c r="K3147" s="44">
        <v>17.61</v>
      </c>
      <c r="L3147">
        <f t="shared" si="250"/>
        <v>8</v>
      </c>
      <c r="M3147">
        <f t="shared" si="251"/>
        <v>1986</v>
      </c>
      <c r="N3147">
        <f t="shared" si="252"/>
        <v>13.945</v>
      </c>
      <c r="O3147">
        <f t="shared" si="253"/>
        <v>17.555</v>
      </c>
      <c r="P3147" t="str">
        <f t="shared" si="254"/>
        <v>8_1986</v>
      </c>
    </row>
    <row r="3148" spans="1:16">
      <c r="A3148" s="35">
        <v>31636</v>
      </c>
      <c r="H3148" s="74">
        <v>13.91</v>
      </c>
      <c r="I3148" s="74">
        <v>13.98</v>
      </c>
      <c r="J3148" s="44">
        <v>17.38</v>
      </c>
      <c r="K3148" s="44">
        <v>17.61</v>
      </c>
      <c r="L3148">
        <f t="shared" si="250"/>
        <v>8</v>
      </c>
      <c r="M3148">
        <f t="shared" si="251"/>
        <v>1986</v>
      </c>
      <c r="N3148">
        <f t="shared" si="252"/>
        <v>13.945</v>
      </c>
      <c r="O3148">
        <f t="shared" si="253"/>
        <v>17.494999999999997</v>
      </c>
      <c r="P3148" t="str">
        <f t="shared" si="254"/>
        <v>8_1986</v>
      </c>
    </row>
    <row r="3149" spans="1:16">
      <c r="A3149" s="35">
        <v>31637</v>
      </c>
      <c r="H3149" s="74">
        <v>13.91</v>
      </c>
      <c r="I3149" s="74">
        <v>13.98</v>
      </c>
      <c r="J3149" s="44">
        <v>17.37</v>
      </c>
      <c r="K3149" s="44">
        <v>17.61</v>
      </c>
      <c r="L3149">
        <f t="shared" si="250"/>
        <v>8</v>
      </c>
      <c r="M3149">
        <f t="shared" si="251"/>
        <v>1986</v>
      </c>
      <c r="N3149">
        <f t="shared" si="252"/>
        <v>13.945</v>
      </c>
      <c r="O3149">
        <f t="shared" si="253"/>
        <v>17.490000000000002</v>
      </c>
      <c r="P3149" t="str">
        <f t="shared" si="254"/>
        <v>8_1986</v>
      </c>
    </row>
    <row r="3150" spans="1:16">
      <c r="A3150" s="35">
        <v>31638</v>
      </c>
      <c r="H3150" s="74">
        <v>13.91</v>
      </c>
      <c r="I3150" s="74">
        <v>13.98</v>
      </c>
      <c r="J3150" s="44">
        <v>17.37</v>
      </c>
      <c r="K3150" s="44">
        <v>17.66</v>
      </c>
      <c r="L3150">
        <f t="shared" si="250"/>
        <v>8</v>
      </c>
      <c r="M3150">
        <f t="shared" si="251"/>
        <v>1986</v>
      </c>
      <c r="N3150">
        <f t="shared" si="252"/>
        <v>13.945</v>
      </c>
      <c r="O3150">
        <f t="shared" si="253"/>
        <v>17.515000000000001</v>
      </c>
      <c r="P3150" t="str">
        <f t="shared" si="254"/>
        <v>8_1986</v>
      </c>
    </row>
    <row r="3151" spans="1:16">
      <c r="A3151" s="35">
        <v>31639</v>
      </c>
      <c r="H3151" s="74">
        <v>13.91</v>
      </c>
      <c r="I3151" s="74">
        <v>13.98</v>
      </c>
      <c r="J3151" s="44">
        <v>17.37</v>
      </c>
      <c r="K3151" s="44">
        <v>17.63</v>
      </c>
      <c r="L3151">
        <f t="shared" si="250"/>
        <v>8</v>
      </c>
      <c r="M3151">
        <f t="shared" si="251"/>
        <v>1986</v>
      </c>
      <c r="N3151">
        <f t="shared" si="252"/>
        <v>13.945</v>
      </c>
      <c r="O3151">
        <f t="shared" si="253"/>
        <v>17.5</v>
      </c>
      <c r="P3151" t="str">
        <f t="shared" si="254"/>
        <v>8_1986</v>
      </c>
    </row>
    <row r="3152" spans="1:16">
      <c r="A3152" s="35">
        <v>31640</v>
      </c>
      <c r="H3152" s="74"/>
      <c r="I3152" s="74"/>
      <c r="J3152" s="44"/>
      <c r="K3152" s="44"/>
      <c r="L3152">
        <f t="shared" si="250"/>
        <v>8</v>
      </c>
      <c r="M3152">
        <f t="shared" si="251"/>
        <v>1986</v>
      </c>
      <c r="N3152" t="str">
        <f t="shared" si="252"/>
        <v/>
      </c>
      <c r="O3152" t="str">
        <f t="shared" si="253"/>
        <v/>
      </c>
      <c r="P3152" t="str">
        <f t="shared" si="254"/>
        <v>8_1986</v>
      </c>
    </row>
    <row r="3153" spans="1:16">
      <c r="A3153" s="35">
        <v>31641</v>
      </c>
      <c r="H3153" s="68"/>
      <c r="I3153" s="68"/>
      <c r="J3153" s="44"/>
      <c r="K3153" s="44"/>
      <c r="L3153">
        <f t="shared" si="250"/>
        <v>8</v>
      </c>
      <c r="M3153">
        <f t="shared" si="251"/>
        <v>1986</v>
      </c>
      <c r="N3153" t="str">
        <f t="shared" si="252"/>
        <v/>
      </c>
      <c r="O3153" t="str">
        <f t="shared" si="253"/>
        <v/>
      </c>
      <c r="P3153" t="str">
        <f t="shared" si="254"/>
        <v>8_1986</v>
      </c>
    </row>
    <row r="3154" spans="1:16">
      <c r="A3154" s="35">
        <v>31642</v>
      </c>
      <c r="H3154" s="68">
        <v>13.91</v>
      </c>
      <c r="I3154" s="68">
        <v>13.98</v>
      </c>
      <c r="J3154" s="44">
        <v>17.38</v>
      </c>
      <c r="K3154" s="44">
        <v>17.63</v>
      </c>
      <c r="L3154">
        <f t="shared" si="250"/>
        <v>8</v>
      </c>
      <c r="M3154">
        <f t="shared" si="251"/>
        <v>1986</v>
      </c>
      <c r="N3154">
        <f t="shared" si="252"/>
        <v>13.945</v>
      </c>
      <c r="O3154">
        <f t="shared" si="253"/>
        <v>17.504999999999999</v>
      </c>
      <c r="P3154" t="str">
        <f t="shared" si="254"/>
        <v>8_1986</v>
      </c>
    </row>
    <row r="3155" spans="1:16">
      <c r="A3155" s="35">
        <v>31643</v>
      </c>
      <c r="H3155" s="74">
        <v>13.91</v>
      </c>
      <c r="I3155" s="74">
        <v>13.98</v>
      </c>
      <c r="J3155" s="44">
        <v>17.350000000000001</v>
      </c>
      <c r="K3155" s="44">
        <v>17.57</v>
      </c>
      <c r="L3155">
        <f t="shared" si="250"/>
        <v>8</v>
      </c>
      <c r="M3155">
        <f t="shared" si="251"/>
        <v>1986</v>
      </c>
      <c r="N3155">
        <f t="shared" si="252"/>
        <v>13.945</v>
      </c>
      <c r="O3155">
        <f t="shared" si="253"/>
        <v>17.46</v>
      </c>
      <c r="P3155" t="str">
        <f t="shared" si="254"/>
        <v>8_1986</v>
      </c>
    </row>
    <row r="3156" spans="1:16">
      <c r="A3156" s="35">
        <v>31644</v>
      </c>
      <c r="H3156" s="74">
        <v>13.91</v>
      </c>
      <c r="I3156" s="74">
        <v>13.98</v>
      </c>
      <c r="J3156" s="44">
        <v>17.38</v>
      </c>
      <c r="K3156" s="44">
        <v>17.64</v>
      </c>
      <c r="L3156">
        <f t="shared" si="250"/>
        <v>8</v>
      </c>
      <c r="M3156">
        <f t="shared" si="251"/>
        <v>1986</v>
      </c>
      <c r="N3156">
        <f t="shared" si="252"/>
        <v>13.945</v>
      </c>
      <c r="O3156">
        <f t="shared" si="253"/>
        <v>17.509999999999998</v>
      </c>
      <c r="P3156" t="str">
        <f t="shared" si="254"/>
        <v>8_1986</v>
      </c>
    </row>
    <row r="3157" spans="1:16">
      <c r="A3157" s="35">
        <v>31645</v>
      </c>
      <c r="H3157" s="74">
        <v>13.91</v>
      </c>
      <c r="I3157" s="74">
        <v>13.98</v>
      </c>
      <c r="J3157" s="44">
        <v>17.38</v>
      </c>
      <c r="K3157" s="44">
        <v>17.63</v>
      </c>
      <c r="L3157">
        <f t="shared" si="250"/>
        <v>8</v>
      </c>
      <c r="M3157">
        <f t="shared" si="251"/>
        <v>1986</v>
      </c>
      <c r="N3157">
        <f t="shared" si="252"/>
        <v>13.945</v>
      </c>
      <c r="O3157">
        <f t="shared" si="253"/>
        <v>17.504999999999999</v>
      </c>
      <c r="P3157" t="str">
        <f t="shared" si="254"/>
        <v>8_1986</v>
      </c>
    </row>
    <row r="3158" spans="1:16">
      <c r="A3158" s="35">
        <v>31646</v>
      </c>
      <c r="H3158" s="74">
        <v>13.91</v>
      </c>
      <c r="I3158" s="74">
        <v>13.98</v>
      </c>
      <c r="J3158" s="44">
        <v>17.32</v>
      </c>
      <c r="K3158" s="44">
        <v>17.55</v>
      </c>
      <c r="L3158">
        <f t="shared" si="250"/>
        <v>8</v>
      </c>
      <c r="M3158">
        <f t="shared" si="251"/>
        <v>1986</v>
      </c>
      <c r="N3158">
        <f t="shared" si="252"/>
        <v>13.945</v>
      </c>
      <c r="O3158">
        <f t="shared" si="253"/>
        <v>17.435000000000002</v>
      </c>
      <c r="P3158" t="str">
        <f t="shared" si="254"/>
        <v>8_1986</v>
      </c>
    </row>
    <row r="3159" spans="1:16">
      <c r="A3159" s="35">
        <v>31647</v>
      </c>
      <c r="H3159" s="74"/>
      <c r="I3159" s="74"/>
      <c r="J3159" s="44"/>
      <c r="K3159" s="44"/>
      <c r="L3159">
        <f t="shared" si="250"/>
        <v>8</v>
      </c>
      <c r="M3159">
        <f t="shared" si="251"/>
        <v>1986</v>
      </c>
      <c r="N3159" t="str">
        <f t="shared" si="252"/>
        <v/>
      </c>
      <c r="O3159" t="str">
        <f t="shared" si="253"/>
        <v/>
      </c>
      <c r="P3159" t="str">
        <f t="shared" si="254"/>
        <v>8_1986</v>
      </c>
    </row>
    <row r="3160" spans="1:16">
      <c r="A3160" s="35">
        <v>31648</v>
      </c>
      <c r="H3160" s="68"/>
      <c r="I3160" s="68"/>
      <c r="J3160" s="44"/>
      <c r="K3160" s="44"/>
      <c r="L3160">
        <f t="shared" si="250"/>
        <v>8</v>
      </c>
      <c r="M3160">
        <f t="shared" si="251"/>
        <v>1986</v>
      </c>
      <c r="N3160" t="str">
        <f t="shared" si="252"/>
        <v/>
      </c>
      <c r="O3160" t="str">
        <f t="shared" si="253"/>
        <v/>
      </c>
      <c r="P3160" t="str">
        <f t="shared" si="254"/>
        <v>8_1986</v>
      </c>
    </row>
    <row r="3161" spans="1:16">
      <c r="A3161" s="35">
        <v>31649</v>
      </c>
      <c r="H3161" s="68">
        <v>13.91</v>
      </c>
      <c r="I3161" s="68">
        <v>13.98</v>
      </c>
      <c r="J3161" s="44">
        <v>17.37</v>
      </c>
      <c r="K3161" s="44">
        <v>17.63</v>
      </c>
      <c r="L3161">
        <f t="shared" si="250"/>
        <v>8</v>
      </c>
      <c r="M3161">
        <f t="shared" si="251"/>
        <v>1986</v>
      </c>
      <c r="N3161">
        <f t="shared" si="252"/>
        <v>13.945</v>
      </c>
      <c r="O3161">
        <f t="shared" si="253"/>
        <v>17.5</v>
      </c>
      <c r="P3161" t="str">
        <f t="shared" si="254"/>
        <v>8_1986</v>
      </c>
    </row>
    <row r="3162" spans="1:16">
      <c r="A3162" s="35">
        <v>31650</v>
      </c>
      <c r="H3162" s="74">
        <v>13.98</v>
      </c>
      <c r="I3162" s="74">
        <v>13.98</v>
      </c>
      <c r="J3162" s="44">
        <v>17.36</v>
      </c>
      <c r="K3162" s="44">
        <v>17.64</v>
      </c>
      <c r="L3162">
        <f t="shared" si="250"/>
        <v>8</v>
      </c>
      <c r="M3162">
        <f t="shared" si="251"/>
        <v>1986</v>
      </c>
      <c r="N3162">
        <f t="shared" si="252"/>
        <v>13.98</v>
      </c>
      <c r="O3162">
        <f t="shared" si="253"/>
        <v>17.5</v>
      </c>
      <c r="P3162" t="str">
        <f t="shared" si="254"/>
        <v>8_1986</v>
      </c>
    </row>
    <row r="3163" spans="1:16">
      <c r="A3163" s="35">
        <v>31651</v>
      </c>
      <c r="H3163" s="74">
        <v>13.91</v>
      </c>
      <c r="I3163" s="74">
        <v>13.98</v>
      </c>
      <c r="J3163" s="44">
        <v>17.38</v>
      </c>
      <c r="K3163" s="44">
        <v>17.66</v>
      </c>
      <c r="L3163">
        <f t="shared" si="250"/>
        <v>8</v>
      </c>
      <c r="M3163">
        <f t="shared" si="251"/>
        <v>1986</v>
      </c>
      <c r="N3163">
        <f t="shared" si="252"/>
        <v>13.945</v>
      </c>
      <c r="O3163">
        <f t="shared" si="253"/>
        <v>17.52</v>
      </c>
      <c r="P3163" t="str">
        <f t="shared" si="254"/>
        <v>8_1986</v>
      </c>
    </row>
    <row r="3164" spans="1:16">
      <c r="A3164" s="35">
        <v>31652</v>
      </c>
      <c r="H3164" s="74">
        <v>13.91</v>
      </c>
      <c r="I3164" s="74">
        <v>13.98</v>
      </c>
      <c r="J3164" s="44">
        <v>17.39</v>
      </c>
      <c r="K3164" s="44">
        <v>17.690000000000001</v>
      </c>
      <c r="L3164">
        <f t="shared" si="250"/>
        <v>8</v>
      </c>
      <c r="M3164">
        <f t="shared" si="251"/>
        <v>1986</v>
      </c>
      <c r="N3164">
        <f t="shared" si="252"/>
        <v>13.945</v>
      </c>
      <c r="O3164">
        <f t="shared" si="253"/>
        <v>17.54</v>
      </c>
      <c r="P3164" t="str">
        <f t="shared" si="254"/>
        <v>8_1986</v>
      </c>
    </row>
    <row r="3165" spans="1:16">
      <c r="A3165" s="35">
        <v>31653</v>
      </c>
      <c r="H3165" s="74">
        <v>13.91</v>
      </c>
      <c r="I3165" s="74">
        <v>13.98</v>
      </c>
      <c r="J3165" s="44">
        <v>17.39</v>
      </c>
      <c r="K3165" s="44">
        <v>17.649999999999999</v>
      </c>
      <c r="L3165">
        <f t="shared" si="250"/>
        <v>8</v>
      </c>
      <c r="M3165">
        <f t="shared" si="251"/>
        <v>1986</v>
      </c>
      <c r="N3165">
        <f t="shared" si="252"/>
        <v>13.945</v>
      </c>
      <c r="O3165">
        <f t="shared" si="253"/>
        <v>17.52</v>
      </c>
      <c r="P3165" t="str">
        <f t="shared" si="254"/>
        <v>8_1986</v>
      </c>
    </row>
    <row r="3166" spans="1:16">
      <c r="A3166" s="35">
        <v>31654</v>
      </c>
      <c r="H3166" s="68"/>
      <c r="I3166" s="68"/>
      <c r="J3166" s="59"/>
      <c r="K3166" s="59"/>
      <c r="L3166">
        <f t="shared" si="250"/>
        <v>8</v>
      </c>
      <c r="M3166">
        <f t="shared" si="251"/>
        <v>1986</v>
      </c>
      <c r="N3166" t="str">
        <f t="shared" si="252"/>
        <v/>
      </c>
      <c r="O3166" t="str">
        <f t="shared" si="253"/>
        <v/>
      </c>
      <c r="P3166" t="str">
        <f t="shared" si="254"/>
        <v>8_1986</v>
      </c>
    </row>
    <row r="3167" spans="1:16">
      <c r="A3167" s="35">
        <v>31655</v>
      </c>
      <c r="H3167" s="68"/>
      <c r="I3167" s="68"/>
      <c r="J3167" s="59"/>
      <c r="K3167" s="59"/>
      <c r="L3167">
        <f t="shared" si="250"/>
        <v>8</v>
      </c>
      <c r="M3167">
        <f t="shared" si="251"/>
        <v>1986</v>
      </c>
      <c r="N3167" t="str">
        <f t="shared" si="252"/>
        <v/>
      </c>
      <c r="O3167" t="str">
        <f t="shared" si="253"/>
        <v/>
      </c>
      <c r="P3167" t="str">
        <f t="shared" si="254"/>
        <v>8_1986</v>
      </c>
    </row>
    <row r="3168" spans="1:16">
      <c r="A3168" s="35">
        <v>31656</v>
      </c>
      <c r="H3168" s="68">
        <v>13.91</v>
      </c>
      <c r="I3168" s="68">
        <v>13.98</v>
      </c>
      <c r="J3168" s="44">
        <v>17.36</v>
      </c>
      <c r="K3168" s="44">
        <v>17.47</v>
      </c>
      <c r="L3168">
        <f t="shared" si="250"/>
        <v>9</v>
      </c>
      <c r="M3168">
        <f t="shared" si="251"/>
        <v>1986</v>
      </c>
      <c r="N3168">
        <f t="shared" si="252"/>
        <v>13.945</v>
      </c>
      <c r="O3168">
        <f t="shared" si="253"/>
        <v>17.414999999999999</v>
      </c>
      <c r="P3168" t="str">
        <f t="shared" si="254"/>
        <v>9_1986</v>
      </c>
    </row>
    <row r="3169" spans="1:16">
      <c r="A3169" s="35">
        <v>31657</v>
      </c>
      <c r="H3169" s="74">
        <v>13.91</v>
      </c>
      <c r="I3169" s="74">
        <v>13.98</v>
      </c>
      <c r="J3169" s="44">
        <v>17.37</v>
      </c>
      <c r="K3169" s="44">
        <v>17.559999999999999</v>
      </c>
      <c r="L3169">
        <f t="shared" si="250"/>
        <v>9</v>
      </c>
      <c r="M3169">
        <f t="shared" si="251"/>
        <v>1986</v>
      </c>
      <c r="N3169">
        <f t="shared" si="252"/>
        <v>13.945</v>
      </c>
      <c r="O3169">
        <f t="shared" si="253"/>
        <v>17.465</v>
      </c>
      <c r="P3169" t="str">
        <f t="shared" si="254"/>
        <v>9_1986</v>
      </c>
    </row>
    <row r="3170" spans="1:16">
      <c r="A3170" s="35">
        <v>31658</v>
      </c>
      <c r="H3170" s="74">
        <v>13.91</v>
      </c>
      <c r="I3170" s="74">
        <v>13.98</v>
      </c>
      <c r="J3170" s="44">
        <v>17.38</v>
      </c>
      <c r="K3170" s="44">
        <v>17.64</v>
      </c>
      <c r="L3170">
        <f t="shared" si="250"/>
        <v>9</v>
      </c>
      <c r="M3170">
        <f t="shared" si="251"/>
        <v>1986</v>
      </c>
      <c r="N3170">
        <f t="shared" si="252"/>
        <v>13.945</v>
      </c>
      <c r="O3170">
        <f t="shared" si="253"/>
        <v>17.509999999999998</v>
      </c>
      <c r="P3170" t="str">
        <f t="shared" si="254"/>
        <v>9_1986</v>
      </c>
    </row>
    <row r="3171" spans="1:16">
      <c r="A3171" s="35">
        <v>31659</v>
      </c>
      <c r="H3171" s="74">
        <v>13.91</v>
      </c>
      <c r="I3171" s="74">
        <v>13.98</v>
      </c>
      <c r="J3171" s="44">
        <v>17.399999999999999</v>
      </c>
      <c r="K3171" s="44">
        <v>17.670000000000002</v>
      </c>
      <c r="L3171">
        <f t="shared" si="250"/>
        <v>9</v>
      </c>
      <c r="M3171">
        <f t="shared" si="251"/>
        <v>1986</v>
      </c>
      <c r="N3171">
        <f t="shared" si="252"/>
        <v>13.945</v>
      </c>
      <c r="O3171">
        <f t="shared" si="253"/>
        <v>17.535</v>
      </c>
      <c r="P3171" t="str">
        <f t="shared" si="254"/>
        <v>9_1986</v>
      </c>
    </row>
    <row r="3172" spans="1:16">
      <c r="A3172" s="35">
        <v>31660</v>
      </c>
      <c r="H3172" s="74">
        <v>13.91</v>
      </c>
      <c r="I3172" s="74">
        <v>13.98</v>
      </c>
      <c r="J3172" s="44">
        <v>17.37</v>
      </c>
      <c r="K3172" s="44">
        <v>17.64</v>
      </c>
      <c r="L3172">
        <f t="shared" si="250"/>
        <v>9</v>
      </c>
      <c r="M3172">
        <f t="shared" si="251"/>
        <v>1986</v>
      </c>
      <c r="N3172">
        <f t="shared" si="252"/>
        <v>13.945</v>
      </c>
      <c r="O3172">
        <f t="shared" si="253"/>
        <v>17.505000000000003</v>
      </c>
      <c r="P3172" t="str">
        <f t="shared" si="254"/>
        <v>9_1986</v>
      </c>
    </row>
    <row r="3173" spans="1:16">
      <c r="A3173" s="35">
        <v>31661</v>
      </c>
      <c r="H3173" s="74"/>
      <c r="I3173" s="74"/>
      <c r="J3173" s="44"/>
      <c r="K3173" s="44"/>
      <c r="L3173">
        <f t="shared" si="250"/>
        <v>9</v>
      </c>
      <c r="M3173">
        <f t="shared" si="251"/>
        <v>1986</v>
      </c>
      <c r="N3173" t="str">
        <f t="shared" si="252"/>
        <v/>
      </c>
      <c r="O3173" t="str">
        <f t="shared" si="253"/>
        <v/>
      </c>
      <c r="P3173" t="str">
        <f t="shared" si="254"/>
        <v>9_1986</v>
      </c>
    </row>
    <row r="3174" spans="1:16">
      <c r="A3174" s="35">
        <v>31662</v>
      </c>
      <c r="H3174" s="68"/>
      <c r="I3174" s="68"/>
      <c r="J3174" s="44"/>
      <c r="K3174" s="44"/>
      <c r="L3174">
        <f t="shared" si="250"/>
        <v>9</v>
      </c>
      <c r="M3174">
        <f t="shared" si="251"/>
        <v>1986</v>
      </c>
      <c r="N3174" t="str">
        <f t="shared" si="252"/>
        <v/>
      </c>
      <c r="O3174" t="str">
        <f t="shared" si="253"/>
        <v/>
      </c>
      <c r="P3174" t="str">
        <f t="shared" si="254"/>
        <v>9_1986</v>
      </c>
    </row>
    <row r="3175" spans="1:16">
      <c r="A3175" s="35">
        <v>31663</v>
      </c>
      <c r="H3175" s="68">
        <v>13.91</v>
      </c>
      <c r="I3175" s="68">
        <v>13.98</v>
      </c>
      <c r="J3175" s="44">
        <v>17.39</v>
      </c>
      <c r="K3175" s="44">
        <v>17.61</v>
      </c>
      <c r="L3175">
        <f t="shared" si="250"/>
        <v>9</v>
      </c>
      <c r="M3175">
        <f t="shared" si="251"/>
        <v>1986</v>
      </c>
      <c r="N3175">
        <f t="shared" si="252"/>
        <v>13.945</v>
      </c>
      <c r="O3175">
        <f t="shared" si="253"/>
        <v>17.5</v>
      </c>
      <c r="P3175" t="str">
        <f t="shared" si="254"/>
        <v>9_1986</v>
      </c>
    </row>
    <row r="3176" spans="1:16">
      <c r="A3176" s="35">
        <v>31664</v>
      </c>
      <c r="H3176" s="74">
        <v>13.91</v>
      </c>
      <c r="I3176" s="74">
        <v>13.98</v>
      </c>
      <c r="J3176" s="44">
        <v>17.399999999999999</v>
      </c>
      <c r="K3176" s="44">
        <v>17.7</v>
      </c>
      <c r="L3176">
        <f t="shared" si="250"/>
        <v>9</v>
      </c>
      <c r="M3176">
        <f t="shared" si="251"/>
        <v>1986</v>
      </c>
      <c r="N3176">
        <f t="shared" si="252"/>
        <v>13.945</v>
      </c>
      <c r="O3176">
        <f t="shared" si="253"/>
        <v>17.549999999999997</v>
      </c>
      <c r="P3176" t="str">
        <f t="shared" si="254"/>
        <v>9_1986</v>
      </c>
    </row>
    <row r="3177" spans="1:16">
      <c r="A3177" s="35">
        <v>31665</v>
      </c>
      <c r="H3177" s="74">
        <v>13.91</v>
      </c>
      <c r="I3177" s="74">
        <v>13.98</v>
      </c>
      <c r="J3177" s="44">
        <v>17.399999999999999</v>
      </c>
      <c r="K3177" s="44">
        <v>17.73</v>
      </c>
      <c r="L3177">
        <f t="shared" si="250"/>
        <v>9</v>
      </c>
      <c r="M3177">
        <f t="shared" si="251"/>
        <v>1986</v>
      </c>
      <c r="N3177">
        <f t="shared" si="252"/>
        <v>13.945</v>
      </c>
      <c r="O3177">
        <f t="shared" si="253"/>
        <v>17.564999999999998</v>
      </c>
      <c r="P3177" t="str">
        <f t="shared" si="254"/>
        <v>9_1986</v>
      </c>
    </row>
    <row r="3178" spans="1:16">
      <c r="A3178" s="35">
        <v>31666</v>
      </c>
      <c r="H3178" s="74">
        <v>13.91</v>
      </c>
      <c r="I3178" s="74">
        <v>13.98</v>
      </c>
      <c r="J3178" s="44">
        <v>17.399999999999999</v>
      </c>
      <c r="K3178" s="44">
        <v>17.71</v>
      </c>
      <c r="L3178">
        <f t="shared" si="250"/>
        <v>9</v>
      </c>
      <c r="M3178">
        <f t="shared" si="251"/>
        <v>1986</v>
      </c>
      <c r="N3178">
        <f t="shared" si="252"/>
        <v>13.945</v>
      </c>
      <c r="O3178">
        <f t="shared" si="253"/>
        <v>17.555</v>
      </c>
      <c r="P3178" t="str">
        <f t="shared" si="254"/>
        <v>9_1986</v>
      </c>
    </row>
    <row r="3179" spans="1:16">
      <c r="A3179" s="35">
        <v>31667</v>
      </c>
      <c r="H3179" s="74">
        <v>13.91</v>
      </c>
      <c r="I3179" s="74">
        <v>13.98</v>
      </c>
      <c r="J3179" s="44">
        <v>17.43</v>
      </c>
      <c r="K3179" s="44">
        <v>17.78</v>
      </c>
      <c r="L3179">
        <f t="shared" si="250"/>
        <v>9</v>
      </c>
      <c r="M3179">
        <f t="shared" si="251"/>
        <v>1986</v>
      </c>
      <c r="N3179">
        <f t="shared" si="252"/>
        <v>13.945</v>
      </c>
      <c r="O3179">
        <f t="shared" si="253"/>
        <v>17.605</v>
      </c>
      <c r="P3179" t="str">
        <f t="shared" si="254"/>
        <v>9_1986</v>
      </c>
    </row>
    <row r="3180" spans="1:16">
      <c r="A3180" s="35">
        <v>31668</v>
      </c>
      <c r="H3180" s="74"/>
      <c r="I3180" s="74"/>
      <c r="J3180" s="44"/>
      <c r="K3180" s="44"/>
      <c r="L3180">
        <f t="shared" si="250"/>
        <v>9</v>
      </c>
      <c r="M3180">
        <f t="shared" si="251"/>
        <v>1986</v>
      </c>
      <c r="N3180" t="str">
        <f t="shared" si="252"/>
        <v/>
      </c>
      <c r="O3180" t="str">
        <f t="shared" si="253"/>
        <v/>
      </c>
      <c r="P3180" t="str">
        <f t="shared" si="254"/>
        <v>9_1986</v>
      </c>
    </row>
    <row r="3181" spans="1:16">
      <c r="A3181" s="35">
        <v>31669</v>
      </c>
      <c r="H3181" s="68"/>
      <c r="I3181" s="68"/>
      <c r="J3181" s="44"/>
      <c r="K3181" s="44"/>
      <c r="L3181">
        <f t="shared" si="250"/>
        <v>9</v>
      </c>
      <c r="M3181">
        <f t="shared" si="251"/>
        <v>1986</v>
      </c>
      <c r="N3181" t="str">
        <f t="shared" si="252"/>
        <v/>
      </c>
      <c r="O3181" t="str">
        <f t="shared" si="253"/>
        <v/>
      </c>
      <c r="P3181" t="str">
        <f t="shared" si="254"/>
        <v>9_1986</v>
      </c>
    </row>
    <row r="3182" spans="1:16">
      <c r="A3182" s="35">
        <v>31670</v>
      </c>
      <c r="H3182" s="68">
        <v>13.91</v>
      </c>
      <c r="I3182" s="68">
        <v>13.98</v>
      </c>
      <c r="J3182" s="44">
        <v>17.41</v>
      </c>
      <c r="K3182" s="44">
        <v>17.809999999999999</v>
      </c>
      <c r="L3182">
        <f t="shared" si="250"/>
        <v>9</v>
      </c>
      <c r="M3182">
        <f t="shared" si="251"/>
        <v>1986</v>
      </c>
      <c r="N3182">
        <f t="shared" si="252"/>
        <v>13.945</v>
      </c>
      <c r="O3182">
        <f t="shared" si="253"/>
        <v>17.61</v>
      </c>
      <c r="P3182" t="str">
        <f t="shared" si="254"/>
        <v>9_1986</v>
      </c>
    </row>
    <row r="3183" spans="1:16">
      <c r="A3183" s="35">
        <v>31671</v>
      </c>
      <c r="H3183" s="74">
        <v>13.91</v>
      </c>
      <c r="I3183" s="74">
        <v>13.98</v>
      </c>
      <c r="J3183" s="44">
        <v>17.489999999999998</v>
      </c>
      <c r="K3183" s="44">
        <v>17.77</v>
      </c>
      <c r="L3183">
        <f t="shared" si="250"/>
        <v>9</v>
      </c>
      <c r="M3183">
        <f t="shared" si="251"/>
        <v>1986</v>
      </c>
      <c r="N3183">
        <f t="shared" si="252"/>
        <v>13.945</v>
      </c>
      <c r="O3183">
        <f t="shared" si="253"/>
        <v>17.63</v>
      </c>
      <c r="P3183" t="str">
        <f t="shared" si="254"/>
        <v>9_1986</v>
      </c>
    </row>
    <row r="3184" spans="1:16">
      <c r="A3184" s="35">
        <v>31672</v>
      </c>
      <c r="H3184" s="74">
        <v>13.91</v>
      </c>
      <c r="I3184" s="74">
        <v>13.98</v>
      </c>
      <c r="J3184" s="44">
        <v>17.52</v>
      </c>
      <c r="K3184" s="44">
        <v>17.809999999999999</v>
      </c>
      <c r="L3184">
        <f t="shared" si="250"/>
        <v>9</v>
      </c>
      <c r="M3184">
        <f t="shared" si="251"/>
        <v>1986</v>
      </c>
      <c r="N3184">
        <f t="shared" si="252"/>
        <v>13.945</v>
      </c>
      <c r="O3184">
        <f t="shared" si="253"/>
        <v>17.664999999999999</v>
      </c>
      <c r="P3184" t="str">
        <f t="shared" si="254"/>
        <v>9_1986</v>
      </c>
    </row>
    <row r="3185" spans="1:16">
      <c r="A3185" s="35">
        <v>31673</v>
      </c>
      <c r="H3185" s="74">
        <v>13.91</v>
      </c>
      <c r="I3185" s="74">
        <v>13.98</v>
      </c>
      <c r="J3185" s="44">
        <v>17.440000000000001</v>
      </c>
      <c r="K3185" s="44">
        <v>17.8</v>
      </c>
      <c r="L3185">
        <f t="shared" si="250"/>
        <v>9</v>
      </c>
      <c r="M3185">
        <f t="shared" si="251"/>
        <v>1986</v>
      </c>
      <c r="N3185">
        <f t="shared" si="252"/>
        <v>13.945</v>
      </c>
      <c r="O3185">
        <f t="shared" si="253"/>
        <v>17.62</v>
      </c>
      <c r="P3185" t="str">
        <f t="shared" si="254"/>
        <v>9_1986</v>
      </c>
    </row>
    <row r="3186" spans="1:16">
      <c r="A3186" s="35">
        <v>31674</v>
      </c>
      <c r="H3186" s="74">
        <v>13.91</v>
      </c>
      <c r="I3186" s="74">
        <v>13.98</v>
      </c>
      <c r="J3186" s="44">
        <v>17.48</v>
      </c>
      <c r="K3186" s="44">
        <v>17.84</v>
      </c>
      <c r="L3186">
        <f t="shared" si="250"/>
        <v>9</v>
      </c>
      <c r="M3186">
        <f t="shared" si="251"/>
        <v>1986</v>
      </c>
      <c r="N3186">
        <f t="shared" si="252"/>
        <v>13.945</v>
      </c>
      <c r="O3186">
        <f t="shared" si="253"/>
        <v>17.66</v>
      </c>
      <c r="P3186" t="str">
        <f t="shared" si="254"/>
        <v>9_1986</v>
      </c>
    </row>
    <row r="3187" spans="1:16">
      <c r="A3187" s="35">
        <v>31675</v>
      </c>
      <c r="H3187" s="75"/>
      <c r="I3187" s="75"/>
      <c r="J3187" s="44"/>
      <c r="K3187" s="44"/>
      <c r="L3187">
        <f t="shared" si="250"/>
        <v>9</v>
      </c>
      <c r="M3187">
        <f t="shared" si="251"/>
        <v>1986</v>
      </c>
      <c r="N3187" t="str">
        <f t="shared" si="252"/>
        <v/>
      </c>
      <c r="O3187" t="str">
        <f t="shared" si="253"/>
        <v/>
      </c>
      <c r="P3187" t="str">
        <f t="shared" si="254"/>
        <v>9_1986</v>
      </c>
    </row>
    <row r="3188" spans="1:16">
      <c r="A3188" s="35">
        <v>31676</v>
      </c>
      <c r="H3188" s="68"/>
      <c r="I3188" s="68"/>
      <c r="J3188" s="44"/>
      <c r="K3188" s="44"/>
      <c r="L3188">
        <f t="shared" si="250"/>
        <v>9</v>
      </c>
      <c r="M3188">
        <f t="shared" si="251"/>
        <v>1986</v>
      </c>
      <c r="N3188" t="str">
        <f t="shared" si="252"/>
        <v/>
      </c>
      <c r="O3188" t="str">
        <f t="shared" si="253"/>
        <v/>
      </c>
      <c r="P3188" t="str">
        <f t="shared" si="254"/>
        <v>9_1986</v>
      </c>
    </row>
    <row r="3189" spans="1:16">
      <c r="A3189" s="35">
        <v>31677</v>
      </c>
      <c r="H3189" s="74">
        <v>13.91</v>
      </c>
      <c r="I3189" s="74">
        <v>13.98</v>
      </c>
      <c r="J3189" s="44">
        <v>17.52</v>
      </c>
      <c r="K3189" s="44">
        <v>17.82</v>
      </c>
      <c r="L3189">
        <f t="shared" si="250"/>
        <v>9</v>
      </c>
      <c r="M3189">
        <f t="shared" si="251"/>
        <v>1986</v>
      </c>
      <c r="N3189">
        <f t="shared" si="252"/>
        <v>13.945</v>
      </c>
      <c r="O3189">
        <f t="shared" si="253"/>
        <v>17.670000000000002</v>
      </c>
      <c r="P3189" t="str">
        <f t="shared" si="254"/>
        <v>9_1986</v>
      </c>
    </row>
    <row r="3190" spans="1:16">
      <c r="A3190" s="35">
        <v>31678</v>
      </c>
      <c r="H3190" s="74">
        <v>13.91</v>
      </c>
      <c r="I3190" s="74">
        <v>13.98</v>
      </c>
      <c r="J3190" s="44">
        <v>17.489999999999998</v>
      </c>
      <c r="K3190" s="44">
        <v>17.84</v>
      </c>
      <c r="L3190">
        <f t="shared" si="250"/>
        <v>9</v>
      </c>
      <c r="M3190">
        <f t="shared" si="251"/>
        <v>1986</v>
      </c>
      <c r="N3190">
        <f t="shared" si="252"/>
        <v>13.945</v>
      </c>
      <c r="O3190">
        <f t="shared" si="253"/>
        <v>17.664999999999999</v>
      </c>
      <c r="P3190" t="str">
        <f t="shared" si="254"/>
        <v>9_1986</v>
      </c>
    </row>
    <row r="3191" spans="1:16">
      <c r="A3191" s="35">
        <v>31679</v>
      </c>
      <c r="H3191" s="74">
        <v>13.91</v>
      </c>
      <c r="I3191" s="74">
        <v>13.98</v>
      </c>
      <c r="J3191" s="44">
        <v>17.43</v>
      </c>
      <c r="K3191" s="44">
        <v>17.87</v>
      </c>
      <c r="L3191">
        <f t="shared" si="250"/>
        <v>9</v>
      </c>
      <c r="M3191">
        <f t="shared" si="251"/>
        <v>1986</v>
      </c>
      <c r="N3191">
        <f t="shared" si="252"/>
        <v>13.945</v>
      </c>
      <c r="O3191">
        <f t="shared" si="253"/>
        <v>17.649999999999999</v>
      </c>
      <c r="P3191" t="str">
        <f t="shared" si="254"/>
        <v>9_1986</v>
      </c>
    </row>
    <row r="3192" spans="1:16">
      <c r="A3192" s="35">
        <v>31680</v>
      </c>
      <c r="H3192" s="74">
        <v>13.91</v>
      </c>
      <c r="I3192" s="74">
        <v>13.98</v>
      </c>
      <c r="J3192" s="44">
        <v>17.45</v>
      </c>
      <c r="K3192" s="44">
        <v>17.93</v>
      </c>
      <c r="L3192">
        <f t="shared" si="250"/>
        <v>9</v>
      </c>
      <c r="M3192">
        <f t="shared" si="251"/>
        <v>1986</v>
      </c>
      <c r="N3192">
        <f t="shared" si="252"/>
        <v>13.945</v>
      </c>
      <c r="O3192">
        <f t="shared" si="253"/>
        <v>17.689999999999998</v>
      </c>
      <c r="P3192" t="str">
        <f t="shared" si="254"/>
        <v>9_1986</v>
      </c>
    </row>
    <row r="3193" spans="1:16">
      <c r="A3193" s="35">
        <v>31681</v>
      </c>
      <c r="H3193" s="74">
        <v>13.91</v>
      </c>
      <c r="I3193" s="74">
        <v>13.98</v>
      </c>
      <c r="J3193" s="44">
        <v>17.579999999999998</v>
      </c>
      <c r="K3193" s="44">
        <v>17.899999999999999</v>
      </c>
      <c r="L3193">
        <f t="shared" si="250"/>
        <v>9</v>
      </c>
      <c r="M3193">
        <f t="shared" si="251"/>
        <v>1986</v>
      </c>
      <c r="N3193">
        <f t="shared" si="252"/>
        <v>13.945</v>
      </c>
      <c r="O3193">
        <f t="shared" si="253"/>
        <v>17.739999999999998</v>
      </c>
      <c r="P3193" t="str">
        <f t="shared" si="254"/>
        <v>9_1986</v>
      </c>
    </row>
    <row r="3194" spans="1:16">
      <c r="A3194" s="35">
        <v>31682</v>
      </c>
      <c r="H3194" s="74"/>
      <c r="I3194" s="74"/>
      <c r="J3194" s="44"/>
      <c r="K3194" s="44"/>
      <c r="L3194">
        <f t="shared" si="250"/>
        <v>9</v>
      </c>
      <c r="M3194">
        <f t="shared" si="251"/>
        <v>1986</v>
      </c>
      <c r="N3194" t="str">
        <f t="shared" si="252"/>
        <v/>
      </c>
      <c r="O3194" t="str">
        <f t="shared" si="253"/>
        <v/>
      </c>
      <c r="P3194" t="str">
        <f t="shared" si="254"/>
        <v>9_1986</v>
      </c>
    </row>
    <row r="3195" spans="1:16">
      <c r="A3195" s="35">
        <v>31683</v>
      </c>
      <c r="H3195" s="68"/>
      <c r="I3195" s="68"/>
      <c r="J3195" s="44"/>
      <c r="K3195" s="44"/>
      <c r="L3195">
        <f t="shared" si="250"/>
        <v>9</v>
      </c>
      <c r="M3195">
        <f t="shared" si="251"/>
        <v>1986</v>
      </c>
      <c r="N3195" t="str">
        <f t="shared" si="252"/>
        <v/>
      </c>
      <c r="O3195" t="str">
        <f t="shared" si="253"/>
        <v/>
      </c>
      <c r="P3195" t="str">
        <f t="shared" si="254"/>
        <v>9_1986</v>
      </c>
    </row>
    <row r="3196" spans="1:16">
      <c r="A3196" s="35">
        <v>31684</v>
      </c>
      <c r="H3196" s="68">
        <v>13.91</v>
      </c>
      <c r="I3196" s="68">
        <v>13.98</v>
      </c>
      <c r="J3196" s="44">
        <v>17.45</v>
      </c>
      <c r="K3196" s="44">
        <v>17.899999999999999</v>
      </c>
      <c r="L3196">
        <f t="shared" si="250"/>
        <v>9</v>
      </c>
      <c r="M3196">
        <f t="shared" si="251"/>
        <v>1986</v>
      </c>
      <c r="N3196">
        <f t="shared" si="252"/>
        <v>13.945</v>
      </c>
      <c r="O3196">
        <f t="shared" si="253"/>
        <v>17.674999999999997</v>
      </c>
      <c r="P3196" t="str">
        <f t="shared" si="254"/>
        <v>9_1986</v>
      </c>
    </row>
    <row r="3197" spans="1:16">
      <c r="A3197" s="35">
        <v>31685</v>
      </c>
      <c r="H3197" s="74">
        <v>13.91</v>
      </c>
      <c r="I3197" s="74">
        <v>13.98</v>
      </c>
      <c r="J3197" s="44">
        <v>17.510000000000002</v>
      </c>
      <c r="K3197" s="44">
        <v>17.920000000000002</v>
      </c>
      <c r="L3197">
        <f t="shared" si="250"/>
        <v>9</v>
      </c>
      <c r="M3197">
        <f t="shared" si="251"/>
        <v>1986</v>
      </c>
      <c r="N3197">
        <f t="shared" si="252"/>
        <v>13.945</v>
      </c>
      <c r="O3197">
        <f t="shared" si="253"/>
        <v>17.715000000000003</v>
      </c>
      <c r="P3197" t="str">
        <f t="shared" si="254"/>
        <v>9_1986</v>
      </c>
    </row>
    <row r="3198" spans="1:16">
      <c r="A3198" s="35">
        <v>31686</v>
      </c>
      <c r="H3198" s="74">
        <v>13.91</v>
      </c>
      <c r="I3198" s="74">
        <v>13.98</v>
      </c>
      <c r="J3198" s="44">
        <v>17.53</v>
      </c>
      <c r="K3198" s="44">
        <v>17.91</v>
      </c>
      <c r="L3198">
        <f t="shared" si="250"/>
        <v>10</v>
      </c>
      <c r="M3198">
        <f t="shared" si="251"/>
        <v>1986</v>
      </c>
      <c r="N3198">
        <f t="shared" si="252"/>
        <v>13.945</v>
      </c>
      <c r="O3198">
        <f t="shared" si="253"/>
        <v>17.72</v>
      </c>
      <c r="P3198" t="str">
        <f t="shared" si="254"/>
        <v>10_1986</v>
      </c>
    </row>
    <row r="3199" spans="1:16">
      <c r="A3199" s="35">
        <v>31687</v>
      </c>
      <c r="H3199" s="74">
        <v>13.91</v>
      </c>
      <c r="I3199" s="74">
        <v>13.98</v>
      </c>
      <c r="J3199" s="44">
        <v>17.57</v>
      </c>
      <c r="K3199" s="44">
        <v>17.86</v>
      </c>
      <c r="L3199">
        <f t="shared" si="250"/>
        <v>10</v>
      </c>
      <c r="M3199">
        <f t="shared" si="251"/>
        <v>1986</v>
      </c>
      <c r="N3199">
        <f t="shared" si="252"/>
        <v>13.945</v>
      </c>
      <c r="O3199">
        <f t="shared" si="253"/>
        <v>17.715</v>
      </c>
      <c r="P3199" t="str">
        <f t="shared" si="254"/>
        <v>10_1986</v>
      </c>
    </row>
    <row r="3200" spans="1:16">
      <c r="A3200" s="35">
        <v>31688</v>
      </c>
      <c r="H3200" s="74">
        <v>13.91</v>
      </c>
      <c r="I3200" s="74">
        <v>13.98</v>
      </c>
      <c r="J3200" s="44">
        <v>17.510000000000002</v>
      </c>
      <c r="K3200" s="44">
        <v>17.88</v>
      </c>
      <c r="L3200">
        <f t="shared" si="250"/>
        <v>10</v>
      </c>
      <c r="M3200">
        <f t="shared" si="251"/>
        <v>1986</v>
      </c>
      <c r="N3200">
        <f t="shared" si="252"/>
        <v>13.945</v>
      </c>
      <c r="O3200">
        <f t="shared" si="253"/>
        <v>17.695</v>
      </c>
      <c r="P3200" t="str">
        <f t="shared" si="254"/>
        <v>10_1986</v>
      </c>
    </row>
    <row r="3201" spans="1:16">
      <c r="A3201" s="35">
        <v>31689</v>
      </c>
      <c r="H3201" s="74"/>
      <c r="I3201" s="74"/>
      <c r="J3201" s="44"/>
      <c r="K3201" s="44"/>
      <c r="L3201">
        <f t="shared" si="250"/>
        <v>10</v>
      </c>
      <c r="M3201">
        <f t="shared" si="251"/>
        <v>1986</v>
      </c>
      <c r="N3201" t="str">
        <f t="shared" si="252"/>
        <v/>
      </c>
      <c r="O3201" t="str">
        <f t="shared" si="253"/>
        <v/>
      </c>
      <c r="P3201" t="str">
        <f t="shared" si="254"/>
        <v>10_1986</v>
      </c>
    </row>
    <row r="3202" spans="1:16">
      <c r="A3202" s="35">
        <v>31690</v>
      </c>
      <c r="H3202" s="68"/>
      <c r="I3202" s="68"/>
      <c r="J3202" s="44"/>
      <c r="K3202" s="44"/>
      <c r="L3202">
        <f t="shared" si="250"/>
        <v>10</v>
      </c>
      <c r="M3202">
        <f t="shared" si="251"/>
        <v>1986</v>
      </c>
      <c r="N3202" t="str">
        <f t="shared" si="252"/>
        <v/>
      </c>
      <c r="O3202" t="str">
        <f t="shared" si="253"/>
        <v/>
      </c>
      <c r="P3202" t="str">
        <f t="shared" si="254"/>
        <v>10_1986</v>
      </c>
    </row>
    <row r="3203" spans="1:16">
      <c r="A3203" s="35">
        <v>31691</v>
      </c>
      <c r="H3203" s="68">
        <v>13.91</v>
      </c>
      <c r="I3203" s="68">
        <v>13.98</v>
      </c>
      <c r="J3203" s="44">
        <v>17.47</v>
      </c>
      <c r="K3203" s="44">
        <v>17.89</v>
      </c>
      <c r="L3203">
        <f t="shared" si="250"/>
        <v>10</v>
      </c>
      <c r="M3203">
        <f t="shared" si="251"/>
        <v>1986</v>
      </c>
      <c r="N3203">
        <f t="shared" si="252"/>
        <v>13.945</v>
      </c>
      <c r="O3203">
        <f t="shared" si="253"/>
        <v>17.68</v>
      </c>
      <c r="P3203" t="str">
        <f t="shared" si="254"/>
        <v>10_1986</v>
      </c>
    </row>
    <row r="3204" spans="1:16">
      <c r="A3204" s="35">
        <v>31692</v>
      </c>
      <c r="H3204" s="74">
        <v>13.91</v>
      </c>
      <c r="I3204" s="74">
        <v>13.98</v>
      </c>
      <c r="J3204" s="44">
        <v>17.600000000000001</v>
      </c>
      <c r="K3204" s="44">
        <v>17.899999999999999</v>
      </c>
      <c r="L3204">
        <f t="shared" ref="L3204:L3267" si="255">+MONTH(A3204)</f>
        <v>10</v>
      </c>
      <c r="M3204">
        <f t="shared" ref="M3204:M3267" si="256">+YEAR(A3204)</f>
        <v>1986</v>
      </c>
      <c r="N3204">
        <f t="shared" ref="N3204:N3267" si="257">+IF(H3204="","",AVERAGE(H3204:I3204))</f>
        <v>13.945</v>
      </c>
      <c r="O3204">
        <f t="shared" ref="O3204:O3267" si="258">+IF(J3204="","",AVERAGE(J3204:K3204))</f>
        <v>17.75</v>
      </c>
      <c r="P3204" t="str">
        <f t="shared" ref="P3204:P3267" si="259">+L3204&amp;"_"&amp;M3204</f>
        <v>10_1986</v>
      </c>
    </row>
    <row r="3205" spans="1:16">
      <c r="A3205" s="35">
        <v>31693</v>
      </c>
      <c r="H3205" s="75"/>
      <c r="I3205" s="75"/>
      <c r="J3205" s="44"/>
      <c r="K3205" s="44"/>
      <c r="L3205">
        <f t="shared" si="255"/>
        <v>10</v>
      </c>
      <c r="M3205">
        <f t="shared" si="256"/>
        <v>1986</v>
      </c>
      <c r="N3205" t="str">
        <f t="shared" si="257"/>
        <v/>
      </c>
      <c r="O3205" t="str">
        <f t="shared" si="258"/>
        <v/>
      </c>
      <c r="P3205" t="str">
        <f t="shared" si="259"/>
        <v>10_1986</v>
      </c>
    </row>
    <row r="3206" spans="1:16">
      <c r="A3206" s="35">
        <v>31694</v>
      </c>
      <c r="H3206" s="68">
        <v>13.91</v>
      </c>
      <c r="I3206" s="68">
        <v>13.98</v>
      </c>
      <c r="J3206" s="44">
        <v>17.52</v>
      </c>
      <c r="K3206" s="44">
        <v>17.89</v>
      </c>
      <c r="L3206">
        <f t="shared" si="255"/>
        <v>10</v>
      </c>
      <c r="M3206">
        <f t="shared" si="256"/>
        <v>1986</v>
      </c>
      <c r="N3206">
        <f t="shared" si="257"/>
        <v>13.945</v>
      </c>
      <c r="O3206">
        <f t="shared" si="258"/>
        <v>17.704999999999998</v>
      </c>
      <c r="P3206" t="str">
        <f t="shared" si="259"/>
        <v>10_1986</v>
      </c>
    </row>
    <row r="3207" spans="1:16">
      <c r="A3207" s="35">
        <v>31695</v>
      </c>
      <c r="H3207" s="74">
        <v>13.91</v>
      </c>
      <c r="I3207" s="74">
        <v>13.98</v>
      </c>
      <c r="J3207" s="44">
        <v>17.489999999999998</v>
      </c>
      <c r="K3207" s="44">
        <v>17.920000000000002</v>
      </c>
      <c r="L3207">
        <f t="shared" si="255"/>
        <v>10</v>
      </c>
      <c r="M3207">
        <f t="shared" si="256"/>
        <v>1986</v>
      </c>
      <c r="N3207">
        <f t="shared" si="257"/>
        <v>13.945</v>
      </c>
      <c r="O3207">
        <f t="shared" si="258"/>
        <v>17.704999999999998</v>
      </c>
      <c r="P3207" t="str">
        <f t="shared" si="259"/>
        <v>10_1986</v>
      </c>
    </row>
    <row r="3208" spans="1:16">
      <c r="A3208" s="35">
        <v>31696</v>
      </c>
      <c r="H3208" s="74"/>
      <c r="I3208" s="74"/>
      <c r="J3208" s="44"/>
      <c r="K3208" s="44"/>
      <c r="L3208">
        <f t="shared" si="255"/>
        <v>10</v>
      </c>
      <c r="M3208">
        <f t="shared" si="256"/>
        <v>1986</v>
      </c>
      <c r="N3208" t="str">
        <f t="shared" si="257"/>
        <v/>
      </c>
      <c r="O3208" t="str">
        <f t="shared" si="258"/>
        <v/>
      </c>
      <c r="P3208" t="str">
        <f t="shared" si="259"/>
        <v>10_1986</v>
      </c>
    </row>
    <row r="3209" spans="1:16">
      <c r="A3209" s="35">
        <v>31697</v>
      </c>
      <c r="H3209" s="68"/>
      <c r="I3209" s="68"/>
      <c r="J3209" s="44"/>
      <c r="K3209" s="44"/>
      <c r="L3209">
        <f t="shared" si="255"/>
        <v>10</v>
      </c>
      <c r="M3209">
        <f t="shared" si="256"/>
        <v>1986</v>
      </c>
      <c r="N3209" t="str">
        <f t="shared" si="257"/>
        <v/>
      </c>
      <c r="O3209" t="str">
        <f t="shared" si="258"/>
        <v/>
      </c>
      <c r="P3209" t="str">
        <f t="shared" si="259"/>
        <v>10_1986</v>
      </c>
    </row>
    <row r="3210" spans="1:16">
      <c r="A3210" s="35">
        <v>31698</v>
      </c>
      <c r="H3210" s="68">
        <v>13.91</v>
      </c>
      <c r="I3210" s="68">
        <v>13.98</v>
      </c>
      <c r="J3210" s="44">
        <v>17.57</v>
      </c>
      <c r="K3210" s="44">
        <v>17.86</v>
      </c>
      <c r="L3210">
        <f t="shared" si="255"/>
        <v>10</v>
      </c>
      <c r="M3210">
        <f t="shared" si="256"/>
        <v>1986</v>
      </c>
      <c r="N3210">
        <f t="shared" si="257"/>
        <v>13.945</v>
      </c>
      <c r="O3210">
        <f t="shared" si="258"/>
        <v>17.715</v>
      </c>
      <c r="P3210" t="str">
        <f t="shared" si="259"/>
        <v>10_1986</v>
      </c>
    </row>
    <row r="3211" spans="1:16">
      <c r="A3211" s="35">
        <v>31699</v>
      </c>
      <c r="H3211" s="74">
        <v>13.91</v>
      </c>
      <c r="I3211" s="74">
        <v>13.98</v>
      </c>
      <c r="J3211" s="44">
        <v>17.61</v>
      </c>
      <c r="K3211" s="44">
        <v>17.88</v>
      </c>
      <c r="L3211">
        <f t="shared" si="255"/>
        <v>10</v>
      </c>
      <c r="M3211">
        <f t="shared" si="256"/>
        <v>1986</v>
      </c>
      <c r="N3211">
        <f t="shared" si="257"/>
        <v>13.945</v>
      </c>
      <c r="O3211">
        <f t="shared" si="258"/>
        <v>17.744999999999997</v>
      </c>
      <c r="P3211" t="str">
        <f t="shared" si="259"/>
        <v>10_1986</v>
      </c>
    </row>
    <row r="3212" spans="1:16">
      <c r="A3212" s="35">
        <v>31700</v>
      </c>
      <c r="H3212" s="74">
        <v>13.91</v>
      </c>
      <c r="I3212" s="74">
        <v>13.98</v>
      </c>
      <c r="J3212" s="44">
        <v>17.52</v>
      </c>
      <c r="K3212" s="44">
        <v>17.89</v>
      </c>
      <c r="L3212">
        <f t="shared" si="255"/>
        <v>10</v>
      </c>
      <c r="M3212">
        <f t="shared" si="256"/>
        <v>1986</v>
      </c>
      <c r="N3212">
        <f t="shared" si="257"/>
        <v>13.945</v>
      </c>
      <c r="O3212">
        <f t="shared" si="258"/>
        <v>17.704999999999998</v>
      </c>
      <c r="P3212" t="str">
        <f t="shared" si="259"/>
        <v>10_1986</v>
      </c>
    </row>
    <row r="3213" spans="1:16">
      <c r="A3213" s="35">
        <v>31701</v>
      </c>
      <c r="H3213" s="74">
        <v>13.91</v>
      </c>
      <c r="I3213" s="74">
        <v>13.98</v>
      </c>
      <c r="J3213" s="44">
        <v>17.62</v>
      </c>
      <c r="K3213" s="44">
        <v>17.940000000000001</v>
      </c>
      <c r="L3213">
        <f t="shared" si="255"/>
        <v>10</v>
      </c>
      <c r="M3213">
        <f t="shared" si="256"/>
        <v>1986</v>
      </c>
      <c r="N3213">
        <f t="shared" si="257"/>
        <v>13.945</v>
      </c>
      <c r="O3213">
        <f t="shared" si="258"/>
        <v>17.78</v>
      </c>
      <c r="P3213" t="str">
        <f t="shared" si="259"/>
        <v>10_1986</v>
      </c>
    </row>
    <row r="3214" spans="1:16">
      <c r="A3214" s="35">
        <v>31702</v>
      </c>
      <c r="H3214" s="74">
        <v>13.91</v>
      </c>
      <c r="I3214" s="74">
        <v>13.98</v>
      </c>
      <c r="J3214" s="44">
        <v>17.59</v>
      </c>
      <c r="K3214" s="44">
        <v>17.899999999999999</v>
      </c>
      <c r="L3214">
        <f t="shared" si="255"/>
        <v>10</v>
      </c>
      <c r="M3214">
        <f t="shared" si="256"/>
        <v>1986</v>
      </c>
      <c r="N3214">
        <f t="shared" si="257"/>
        <v>13.945</v>
      </c>
      <c r="O3214">
        <f t="shared" si="258"/>
        <v>17.744999999999997</v>
      </c>
      <c r="P3214" t="str">
        <f t="shared" si="259"/>
        <v>10_1986</v>
      </c>
    </row>
    <row r="3215" spans="1:16">
      <c r="A3215" s="35">
        <v>31703</v>
      </c>
      <c r="H3215" s="74"/>
      <c r="I3215" s="74"/>
      <c r="J3215" s="44"/>
      <c r="K3215" s="44"/>
      <c r="L3215">
        <f t="shared" si="255"/>
        <v>10</v>
      </c>
      <c r="M3215">
        <f t="shared" si="256"/>
        <v>1986</v>
      </c>
      <c r="N3215" t="str">
        <f t="shared" si="257"/>
        <v/>
      </c>
      <c r="O3215" t="str">
        <f t="shared" si="258"/>
        <v/>
      </c>
      <c r="P3215" t="str">
        <f t="shared" si="259"/>
        <v>10_1986</v>
      </c>
    </row>
    <row r="3216" spans="1:16">
      <c r="A3216" s="35">
        <v>31704</v>
      </c>
      <c r="H3216" s="68"/>
      <c r="I3216" s="68"/>
      <c r="J3216" s="44"/>
      <c r="K3216" s="44"/>
      <c r="L3216">
        <f t="shared" si="255"/>
        <v>10</v>
      </c>
      <c r="M3216">
        <f t="shared" si="256"/>
        <v>1986</v>
      </c>
      <c r="N3216" t="str">
        <f t="shared" si="257"/>
        <v/>
      </c>
      <c r="O3216" t="str">
        <f t="shared" si="258"/>
        <v/>
      </c>
      <c r="P3216" t="str">
        <f t="shared" si="259"/>
        <v>10_1986</v>
      </c>
    </row>
    <row r="3217" spans="1:16">
      <c r="A3217" s="35">
        <v>31705</v>
      </c>
      <c r="H3217" s="68">
        <v>13.91</v>
      </c>
      <c r="I3217" s="68">
        <v>13.98</v>
      </c>
      <c r="J3217" s="44">
        <v>17.63</v>
      </c>
      <c r="K3217" s="44">
        <v>17.920000000000002</v>
      </c>
      <c r="L3217">
        <f t="shared" si="255"/>
        <v>10</v>
      </c>
      <c r="M3217">
        <f t="shared" si="256"/>
        <v>1986</v>
      </c>
      <c r="N3217">
        <f t="shared" si="257"/>
        <v>13.945</v>
      </c>
      <c r="O3217">
        <f t="shared" si="258"/>
        <v>17.774999999999999</v>
      </c>
      <c r="P3217" t="str">
        <f t="shared" si="259"/>
        <v>10_1986</v>
      </c>
    </row>
    <row r="3218" spans="1:16">
      <c r="A3218" s="35">
        <v>31706</v>
      </c>
      <c r="H3218" s="74">
        <v>13.91</v>
      </c>
      <c r="I3218" s="74">
        <v>13.98</v>
      </c>
      <c r="J3218" s="44">
        <v>17.829999999999998</v>
      </c>
      <c r="K3218" s="44">
        <v>18.02</v>
      </c>
      <c r="L3218">
        <f t="shared" si="255"/>
        <v>10</v>
      </c>
      <c r="M3218">
        <f t="shared" si="256"/>
        <v>1986</v>
      </c>
      <c r="N3218">
        <f t="shared" si="257"/>
        <v>13.945</v>
      </c>
      <c r="O3218">
        <f t="shared" si="258"/>
        <v>17.924999999999997</v>
      </c>
      <c r="P3218" t="str">
        <f t="shared" si="259"/>
        <v>10_1986</v>
      </c>
    </row>
    <row r="3219" spans="1:16">
      <c r="A3219" s="35">
        <v>31707</v>
      </c>
      <c r="H3219" s="74">
        <v>13.91</v>
      </c>
      <c r="I3219" s="74">
        <v>13.98</v>
      </c>
      <c r="J3219" s="44">
        <v>17.7</v>
      </c>
      <c r="K3219" s="44">
        <v>18.010000000000002</v>
      </c>
      <c r="L3219">
        <f t="shared" si="255"/>
        <v>10</v>
      </c>
      <c r="M3219">
        <f t="shared" si="256"/>
        <v>1986</v>
      </c>
      <c r="N3219">
        <f t="shared" si="257"/>
        <v>13.945</v>
      </c>
      <c r="O3219">
        <f t="shared" si="258"/>
        <v>17.855</v>
      </c>
      <c r="P3219" t="str">
        <f t="shared" si="259"/>
        <v>10_1986</v>
      </c>
    </row>
    <row r="3220" spans="1:16">
      <c r="A3220" s="35">
        <v>31708</v>
      </c>
      <c r="H3220" s="74">
        <v>13.91</v>
      </c>
      <c r="I3220" s="74">
        <v>13.98</v>
      </c>
      <c r="J3220" s="44">
        <v>17.940000000000001</v>
      </c>
      <c r="K3220" s="44">
        <v>18.27</v>
      </c>
      <c r="L3220">
        <f t="shared" si="255"/>
        <v>10</v>
      </c>
      <c r="M3220">
        <f t="shared" si="256"/>
        <v>1986</v>
      </c>
      <c r="N3220">
        <f t="shared" si="257"/>
        <v>13.945</v>
      </c>
      <c r="O3220">
        <f t="shared" si="258"/>
        <v>18.105</v>
      </c>
      <c r="P3220" t="str">
        <f t="shared" si="259"/>
        <v>10_1986</v>
      </c>
    </row>
    <row r="3221" spans="1:16">
      <c r="A3221" s="35">
        <v>31709</v>
      </c>
      <c r="H3221" s="74">
        <v>13.91</v>
      </c>
      <c r="I3221" s="74">
        <v>13.98</v>
      </c>
      <c r="J3221" s="44">
        <v>17.78</v>
      </c>
      <c r="K3221" s="44">
        <v>18.260000000000002</v>
      </c>
      <c r="L3221">
        <f t="shared" si="255"/>
        <v>10</v>
      </c>
      <c r="M3221">
        <f t="shared" si="256"/>
        <v>1986</v>
      </c>
      <c r="N3221">
        <f t="shared" si="257"/>
        <v>13.945</v>
      </c>
      <c r="O3221">
        <f t="shared" si="258"/>
        <v>18.020000000000003</v>
      </c>
      <c r="P3221" t="str">
        <f t="shared" si="259"/>
        <v>10_1986</v>
      </c>
    </row>
    <row r="3222" spans="1:16">
      <c r="A3222" s="35">
        <v>31710</v>
      </c>
      <c r="H3222" s="74"/>
      <c r="I3222" s="74"/>
      <c r="J3222" s="44"/>
      <c r="K3222" s="44"/>
      <c r="L3222">
        <f t="shared" si="255"/>
        <v>10</v>
      </c>
      <c r="M3222">
        <f t="shared" si="256"/>
        <v>1986</v>
      </c>
      <c r="N3222" t="str">
        <f t="shared" si="257"/>
        <v/>
      </c>
      <c r="O3222" t="str">
        <f t="shared" si="258"/>
        <v/>
      </c>
      <c r="P3222" t="str">
        <f t="shared" si="259"/>
        <v>10_1986</v>
      </c>
    </row>
    <row r="3223" spans="1:16">
      <c r="A3223" s="35">
        <v>31711</v>
      </c>
      <c r="H3223" s="68"/>
      <c r="I3223" s="68"/>
      <c r="J3223" s="44"/>
      <c r="K3223" s="44"/>
      <c r="L3223">
        <f t="shared" si="255"/>
        <v>10</v>
      </c>
      <c r="M3223">
        <f t="shared" si="256"/>
        <v>1986</v>
      </c>
      <c r="N3223" t="str">
        <f t="shared" si="257"/>
        <v/>
      </c>
      <c r="O3223" t="str">
        <f t="shared" si="258"/>
        <v/>
      </c>
      <c r="P3223" t="str">
        <f t="shared" si="259"/>
        <v>10_1986</v>
      </c>
    </row>
    <row r="3224" spans="1:16">
      <c r="A3224" s="35">
        <v>31712</v>
      </c>
      <c r="H3224" s="68">
        <v>13.91</v>
      </c>
      <c r="I3224" s="68">
        <v>13.98</v>
      </c>
      <c r="J3224" s="44">
        <v>18.02</v>
      </c>
      <c r="K3224" s="44">
        <v>18.39</v>
      </c>
      <c r="L3224">
        <f t="shared" si="255"/>
        <v>10</v>
      </c>
      <c r="M3224">
        <f t="shared" si="256"/>
        <v>1986</v>
      </c>
      <c r="N3224">
        <f t="shared" si="257"/>
        <v>13.945</v>
      </c>
      <c r="O3224">
        <f t="shared" si="258"/>
        <v>18.204999999999998</v>
      </c>
      <c r="P3224" t="str">
        <f t="shared" si="259"/>
        <v>10_1986</v>
      </c>
    </row>
    <row r="3225" spans="1:16">
      <c r="A3225" s="35">
        <v>31713</v>
      </c>
      <c r="H3225" s="74">
        <v>13.91</v>
      </c>
      <c r="I3225" s="74">
        <v>13.98</v>
      </c>
      <c r="J3225" s="44">
        <v>18.18</v>
      </c>
      <c r="K3225" s="44">
        <v>18.46</v>
      </c>
      <c r="L3225">
        <f t="shared" si="255"/>
        <v>10</v>
      </c>
      <c r="M3225">
        <f t="shared" si="256"/>
        <v>1986</v>
      </c>
      <c r="N3225">
        <f t="shared" si="257"/>
        <v>13.945</v>
      </c>
      <c r="O3225">
        <f t="shared" si="258"/>
        <v>18.32</v>
      </c>
      <c r="P3225" t="str">
        <f t="shared" si="259"/>
        <v>10_1986</v>
      </c>
    </row>
    <row r="3226" spans="1:16">
      <c r="A3226" s="35">
        <v>31714</v>
      </c>
      <c r="H3226" s="74">
        <v>13.91</v>
      </c>
      <c r="I3226" s="74">
        <v>13.98</v>
      </c>
      <c r="J3226" s="44">
        <v>18.170000000000002</v>
      </c>
      <c r="K3226" s="44">
        <v>18.489999999999998</v>
      </c>
      <c r="L3226">
        <f t="shared" si="255"/>
        <v>10</v>
      </c>
      <c r="M3226">
        <f t="shared" si="256"/>
        <v>1986</v>
      </c>
      <c r="N3226">
        <f t="shared" si="257"/>
        <v>13.945</v>
      </c>
      <c r="O3226">
        <f t="shared" si="258"/>
        <v>18.329999999999998</v>
      </c>
      <c r="P3226" t="str">
        <f t="shared" si="259"/>
        <v>10_1986</v>
      </c>
    </row>
    <row r="3227" spans="1:16">
      <c r="A3227" s="35">
        <v>31715</v>
      </c>
      <c r="H3227" s="74">
        <v>13.91</v>
      </c>
      <c r="I3227" s="74">
        <v>13.98</v>
      </c>
      <c r="J3227" s="44">
        <v>18.07</v>
      </c>
      <c r="K3227" s="44">
        <v>18.52</v>
      </c>
      <c r="L3227">
        <f t="shared" si="255"/>
        <v>10</v>
      </c>
      <c r="M3227">
        <f t="shared" si="256"/>
        <v>1986</v>
      </c>
      <c r="N3227">
        <f t="shared" si="257"/>
        <v>13.945</v>
      </c>
      <c r="O3227">
        <f t="shared" si="258"/>
        <v>18.295000000000002</v>
      </c>
      <c r="P3227" t="str">
        <f t="shared" si="259"/>
        <v>10_1986</v>
      </c>
    </row>
    <row r="3228" spans="1:16">
      <c r="A3228" s="35">
        <v>31716</v>
      </c>
      <c r="H3228" s="74">
        <v>13.91</v>
      </c>
      <c r="I3228" s="74">
        <v>13.98</v>
      </c>
      <c r="J3228" s="44">
        <v>18.309999999999999</v>
      </c>
      <c r="K3228" s="44">
        <v>18.600000000000001</v>
      </c>
      <c r="L3228">
        <f t="shared" si="255"/>
        <v>10</v>
      </c>
      <c r="M3228">
        <f t="shared" si="256"/>
        <v>1986</v>
      </c>
      <c r="N3228">
        <f t="shared" si="257"/>
        <v>13.945</v>
      </c>
      <c r="O3228">
        <f t="shared" si="258"/>
        <v>18.454999999999998</v>
      </c>
      <c r="P3228" t="str">
        <f t="shared" si="259"/>
        <v>10_1986</v>
      </c>
    </row>
    <row r="3229" spans="1:16">
      <c r="A3229" s="35">
        <v>31717</v>
      </c>
      <c r="H3229" s="74"/>
      <c r="I3229" s="74"/>
      <c r="J3229" s="37"/>
      <c r="K3229" s="37"/>
      <c r="L3229">
        <f t="shared" si="255"/>
        <v>11</v>
      </c>
      <c r="M3229">
        <f t="shared" si="256"/>
        <v>1986</v>
      </c>
      <c r="N3229" t="str">
        <f t="shared" si="257"/>
        <v/>
      </c>
      <c r="O3229" t="str">
        <f t="shared" si="258"/>
        <v/>
      </c>
      <c r="P3229" t="str">
        <f t="shared" si="259"/>
        <v>11_1986</v>
      </c>
    </row>
    <row r="3230" spans="1:16">
      <c r="A3230" s="35">
        <v>31718</v>
      </c>
      <c r="H3230" s="74"/>
      <c r="I3230" s="74"/>
      <c r="J3230" s="44"/>
      <c r="K3230" s="44"/>
      <c r="L3230">
        <f t="shared" si="255"/>
        <v>11</v>
      </c>
      <c r="M3230">
        <f t="shared" si="256"/>
        <v>1986</v>
      </c>
      <c r="N3230" t="str">
        <f t="shared" si="257"/>
        <v/>
      </c>
      <c r="O3230" t="str">
        <f t="shared" si="258"/>
        <v/>
      </c>
      <c r="P3230" t="str">
        <f t="shared" si="259"/>
        <v>11_1986</v>
      </c>
    </row>
    <row r="3231" spans="1:16">
      <c r="A3231" s="35">
        <v>31719</v>
      </c>
      <c r="H3231" s="68">
        <v>13.91</v>
      </c>
      <c r="I3231" s="68">
        <v>13.98</v>
      </c>
      <c r="J3231" s="44">
        <v>18.38</v>
      </c>
      <c r="K3231" s="44">
        <v>18.600000000000001</v>
      </c>
      <c r="L3231">
        <f t="shared" si="255"/>
        <v>11</v>
      </c>
      <c r="M3231">
        <f t="shared" si="256"/>
        <v>1986</v>
      </c>
      <c r="N3231">
        <f t="shared" si="257"/>
        <v>13.945</v>
      </c>
      <c r="O3231">
        <f t="shared" si="258"/>
        <v>18.490000000000002</v>
      </c>
      <c r="P3231" t="str">
        <f t="shared" si="259"/>
        <v>11_1986</v>
      </c>
    </row>
    <row r="3232" spans="1:16">
      <c r="A3232" s="35">
        <v>31720</v>
      </c>
      <c r="H3232" s="68">
        <v>13.91</v>
      </c>
      <c r="I3232" s="68">
        <v>13.98</v>
      </c>
      <c r="J3232" s="44">
        <v>18.11</v>
      </c>
      <c r="K3232" s="44">
        <v>18.55</v>
      </c>
      <c r="L3232">
        <f t="shared" si="255"/>
        <v>11</v>
      </c>
      <c r="M3232">
        <f t="shared" si="256"/>
        <v>1986</v>
      </c>
      <c r="N3232">
        <f t="shared" si="257"/>
        <v>13.945</v>
      </c>
      <c r="O3232">
        <f t="shared" si="258"/>
        <v>18.329999999999998</v>
      </c>
      <c r="P3232" t="str">
        <f t="shared" si="259"/>
        <v>11_1986</v>
      </c>
    </row>
    <row r="3233" spans="1:16">
      <c r="A3233" s="35">
        <v>31721</v>
      </c>
      <c r="H3233" s="68">
        <v>13.91</v>
      </c>
      <c r="I3233" s="68">
        <v>13.98</v>
      </c>
      <c r="J3233" s="44">
        <v>18.190000000000001</v>
      </c>
      <c r="K3233" s="44">
        <v>18.600000000000001</v>
      </c>
      <c r="L3233">
        <f t="shared" si="255"/>
        <v>11</v>
      </c>
      <c r="M3233">
        <f t="shared" si="256"/>
        <v>1986</v>
      </c>
      <c r="N3233">
        <f t="shared" si="257"/>
        <v>13.945</v>
      </c>
      <c r="O3233">
        <f t="shared" si="258"/>
        <v>18.395000000000003</v>
      </c>
      <c r="P3233" t="str">
        <f t="shared" si="259"/>
        <v>11_1986</v>
      </c>
    </row>
    <row r="3234" spans="1:16">
      <c r="A3234" s="35">
        <v>31722</v>
      </c>
      <c r="H3234" s="74">
        <v>13.91</v>
      </c>
      <c r="I3234" s="74">
        <v>13.98</v>
      </c>
      <c r="J3234" s="44">
        <v>18.37</v>
      </c>
      <c r="K3234" s="44">
        <v>18.66</v>
      </c>
      <c r="L3234">
        <f t="shared" si="255"/>
        <v>11</v>
      </c>
      <c r="M3234">
        <f t="shared" si="256"/>
        <v>1986</v>
      </c>
      <c r="N3234">
        <f t="shared" si="257"/>
        <v>13.945</v>
      </c>
      <c r="O3234">
        <f t="shared" si="258"/>
        <v>18.515000000000001</v>
      </c>
      <c r="P3234" t="str">
        <f t="shared" si="259"/>
        <v>11_1986</v>
      </c>
    </row>
    <row r="3235" spans="1:16">
      <c r="A3235" s="35">
        <v>31723</v>
      </c>
      <c r="H3235" s="74">
        <v>13.91</v>
      </c>
      <c r="I3235" s="74">
        <v>13.98</v>
      </c>
      <c r="J3235" s="44">
        <v>18.3</v>
      </c>
      <c r="K3235" s="44">
        <v>18.62</v>
      </c>
      <c r="L3235">
        <f t="shared" si="255"/>
        <v>11</v>
      </c>
      <c r="M3235">
        <f t="shared" si="256"/>
        <v>1986</v>
      </c>
      <c r="N3235">
        <f t="shared" si="257"/>
        <v>13.945</v>
      </c>
      <c r="O3235">
        <f t="shared" si="258"/>
        <v>18.46</v>
      </c>
      <c r="P3235" t="str">
        <f t="shared" si="259"/>
        <v>11_1986</v>
      </c>
    </row>
    <row r="3236" spans="1:16">
      <c r="A3236" s="35">
        <v>31724</v>
      </c>
      <c r="H3236" s="74"/>
      <c r="I3236" s="74"/>
      <c r="J3236" s="44"/>
      <c r="K3236" s="44"/>
      <c r="L3236">
        <f t="shared" si="255"/>
        <v>11</v>
      </c>
      <c r="M3236">
        <f t="shared" si="256"/>
        <v>1986</v>
      </c>
      <c r="N3236" t="str">
        <f t="shared" si="257"/>
        <v/>
      </c>
      <c r="O3236" t="str">
        <f t="shared" si="258"/>
        <v/>
      </c>
      <c r="P3236" t="str">
        <f t="shared" si="259"/>
        <v>11_1986</v>
      </c>
    </row>
    <row r="3237" spans="1:16">
      <c r="A3237" s="35">
        <v>31725</v>
      </c>
      <c r="H3237" s="74"/>
      <c r="I3237" s="74"/>
      <c r="J3237" s="44"/>
      <c r="K3237" s="44"/>
      <c r="L3237">
        <f t="shared" si="255"/>
        <v>11</v>
      </c>
      <c r="M3237">
        <f t="shared" si="256"/>
        <v>1986</v>
      </c>
      <c r="N3237" t="str">
        <f t="shared" si="257"/>
        <v/>
      </c>
      <c r="O3237" t="str">
        <f t="shared" si="258"/>
        <v/>
      </c>
      <c r="P3237" t="str">
        <f t="shared" si="259"/>
        <v>11_1986</v>
      </c>
    </row>
    <row r="3238" spans="1:16">
      <c r="A3238" s="35">
        <v>31726</v>
      </c>
      <c r="H3238" s="68"/>
      <c r="I3238" s="68"/>
      <c r="J3238" s="44"/>
      <c r="K3238" s="44"/>
      <c r="L3238">
        <f t="shared" si="255"/>
        <v>11</v>
      </c>
      <c r="M3238">
        <f t="shared" si="256"/>
        <v>1986</v>
      </c>
      <c r="N3238" t="str">
        <f t="shared" si="257"/>
        <v/>
      </c>
      <c r="O3238" t="str">
        <f t="shared" si="258"/>
        <v/>
      </c>
      <c r="P3238" t="str">
        <f t="shared" si="259"/>
        <v>11_1986</v>
      </c>
    </row>
    <row r="3239" spans="1:16">
      <c r="A3239" s="35">
        <v>31727</v>
      </c>
      <c r="H3239" s="68">
        <v>13.91</v>
      </c>
      <c r="I3239" s="68">
        <v>13.98</v>
      </c>
      <c r="J3239" s="44">
        <v>18.2</v>
      </c>
      <c r="K3239" s="44">
        <v>18.66</v>
      </c>
      <c r="L3239">
        <f t="shared" si="255"/>
        <v>11</v>
      </c>
      <c r="M3239">
        <f t="shared" si="256"/>
        <v>1986</v>
      </c>
      <c r="N3239">
        <f t="shared" si="257"/>
        <v>13.945</v>
      </c>
      <c r="O3239">
        <f t="shared" si="258"/>
        <v>18.43</v>
      </c>
      <c r="P3239" t="str">
        <f t="shared" si="259"/>
        <v>11_1986</v>
      </c>
    </row>
    <row r="3240" spans="1:16">
      <c r="A3240" s="35">
        <v>31728</v>
      </c>
      <c r="H3240" s="74">
        <v>13.91</v>
      </c>
      <c r="I3240" s="74">
        <v>13.98</v>
      </c>
      <c r="J3240" s="44">
        <v>18.37</v>
      </c>
      <c r="K3240" s="44">
        <v>18.850000000000001</v>
      </c>
      <c r="L3240">
        <f t="shared" si="255"/>
        <v>11</v>
      </c>
      <c r="M3240">
        <f t="shared" si="256"/>
        <v>1986</v>
      </c>
      <c r="N3240">
        <f t="shared" si="257"/>
        <v>13.945</v>
      </c>
      <c r="O3240">
        <f t="shared" si="258"/>
        <v>18.61</v>
      </c>
      <c r="P3240" t="str">
        <f t="shared" si="259"/>
        <v>11_1986</v>
      </c>
    </row>
    <row r="3241" spans="1:16">
      <c r="A3241" s="35">
        <v>31729</v>
      </c>
      <c r="H3241" s="74">
        <v>13.91</v>
      </c>
      <c r="I3241" s="74">
        <v>13.98</v>
      </c>
      <c r="J3241" s="44">
        <v>18.45</v>
      </c>
      <c r="K3241" s="44">
        <v>18.850000000000001</v>
      </c>
      <c r="L3241">
        <f t="shared" si="255"/>
        <v>11</v>
      </c>
      <c r="M3241">
        <f t="shared" si="256"/>
        <v>1986</v>
      </c>
      <c r="N3241">
        <f t="shared" si="257"/>
        <v>13.945</v>
      </c>
      <c r="O3241">
        <f t="shared" si="258"/>
        <v>18.649999999999999</v>
      </c>
      <c r="P3241" t="str">
        <f t="shared" si="259"/>
        <v>11_1986</v>
      </c>
    </row>
    <row r="3242" spans="1:16">
      <c r="A3242" s="35">
        <v>31730</v>
      </c>
      <c r="H3242" s="74">
        <v>13.91</v>
      </c>
      <c r="I3242" s="74">
        <v>13.98</v>
      </c>
      <c r="J3242" s="44">
        <v>18.59</v>
      </c>
      <c r="K3242" s="44">
        <v>18.96</v>
      </c>
      <c r="L3242">
        <f t="shared" si="255"/>
        <v>11</v>
      </c>
      <c r="M3242">
        <f t="shared" si="256"/>
        <v>1986</v>
      </c>
      <c r="N3242">
        <f t="shared" si="257"/>
        <v>13.945</v>
      </c>
      <c r="O3242">
        <f t="shared" si="258"/>
        <v>18.774999999999999</v>
      </c>
      <c r="P3242" t="str">
        <f t="shared" si="259"/>
        <v>11_1986</v>
      </c>
    </row>
    <row r="3243" spans="1:16">
      <c r="A3243" s="35">
        <v>31731</v>
      </c>
      <c r="H3243" s="74"/>
      <c r="I3243" s="74"/>
      <c r="J3243" s="44"/>
      <c r="K3243" s="44"/>
      <c r="L3243">
        <f t="shared" si="255"/>
        <v>11</v>
      </c>
      <c r="M3243">
        <f t="shared" si="256"/>
        <v>1986</v>
      </c>
      <c r="N3243" t="str">
        <f t="shared" si="257"/>
        <v/>
      </c>
      <c r="O3243" t="str">
        <f t="shared" si="258"/>
        <v/>
      </c>
      <c r="P3243" t="str">
        <f t="shared" si="259"/>
        <v>11_1986</v>
      </c>
    </row>
    <row r="3244" spans="1:16">
      <c r="A3244" s="35">
        <v>31732</v>
      </c>
      <c r="H3244" s="74"/>
      <c r="I3244" s="74"/>
      <c r="J3244" s="44"/>
      <c r="K3244" s="44"/>
      <c r="L3244">
        <f t="shared" si="255"/>
        <v>11</v>
      </c>
      <c r="M3244">
        <f t="shared" si="256"/>
        <v>1986</v>
      </c>
      <c r="N3244" t="str">
        <f t="shared" si="257"/>
        <v/>
      </c>
      <c r="O3244" t="str">
        <f t="shared" si="258"/>
        <v/>
      </c>
      <c r="P3244" t="str">
        <f t="shared" si="259"/>
        <v>11_1986</v>
      </c>
    </row>
    <row r="3245" spans="1:16">
      <c r="A3245" s="35">
        <v>31733</v>
      </c>
      <c r="H3245" s="68">
        <v>13.91</v>
      </c>
      <c r="I3245" s="68">
        <v>13.98</v>
      </c>
      <c r="J3245" s="44">
        <v>18.309999999999999</v>
      </c>
      <c r="K3245" s="44">
        <v>18.88</v>
      </c>
      <c r="L3245">
        <f t="shared" si="255"/>
        <v>11</v>
      </c>
      <c r="M3245">
        <f t="shared" si="256"/>
        <v>1986</v>
      </c>
      <c r="N3245">
        <f t="shared" si="257"/>
        <v>13.945</v>
      </c>
      <c r="O3245">
        <f t="shared" si="258"/>
        <v>18.594999999999999</v>
      </c>
      <c r="P3245" t="str">
        <f t="shared" si="259"/>
        <v>11_1986</v>
      </c>
    </row>
    <row r="3246" spans="1:16">
      <c r="A3246" s="35">
        <v>31734</v>
      </c>
      <c r="H3246" s="68">
        <v>13.91</v>
      </c>
      <c r="I3246" s="68">
        <v>13.98</v>
      </c>
      <c r="J3246" s="44">
        <v>18.36</v>
      </c>
      <c r="K3246" s="44">
        <v>18.920000000000002</v>
      </c>
      <c r="L3246">
        <f t="shared" si="255"/>
        <v>11</v>
      </c>
      <c r="M3246">
        <f t="shared" si="256"/>
        <v>1986</v>
      </c>
      <c r="N3246">
        <f t="shared" si="257"/>
        <v>13.945</v>
      </c>
      <c r="O3246">
        <f t="shared" si="258"/>
        <v>18.64</v>
      </c>
      <c r="P3246" t="str">
        <f t="shared" si="259"/>
        <v>11_1986</v>
      </c>
    </row>
    <row r="3247" spans="1:16">
      <c r="A3247" s="35">
        <v>31735</v>
      </c>
      <c r="H3247" s="74">
        <v>13.91</v>
      </c>
      <c r="I3247" s="74">
        <v>13.98</v>
      </c>
      <c r="J3247" s="44">
        <v>18.41</v>
      </c>
      <c r="K3247" s="44">
        <v>18.920000000000002</v>
      </c>
      <c r="L3247">
        <f t="shared" si="255"/>
        <v>11</v>
      </c>
      <c r="M3247">
        <f t="shared" si="256"/>
        <v>1986</v>
      </c>
      <c r="N3247">
        <f t="shared" si="257"/>
        <v>13.945</v>
      </c>
      <c r="O3247">
        <f t="shared" si="258"/>
        <v>18.664999999999999</v>
      </c>
      <c r="P3247" t="str">
        <f t="shared" si="259"/>
        <v>11_1986</v>
      </c>
    </row>
    <row r="3248" spans="1:16">
      <c r="A3248" s="35">
        <v>31736</v>
      </c>
      <c r="H3248" s="74">
        <v>13.91</v>
      </c>
      <c r="I3248" s="74">
        <v>13.98</v>
      </c>
      <c r="J3248" s="44">
        <v>18.489999999999998</v>
      </c>
      <c r="K3248" s="44">
        <v>18.97</v>
      </c>
      <c r="L3248">
        <f t="shared" si="255"/>
        <v>11</v>
      </c>
      <c r="M3248">
        <f t="shared" si="256"/>
        <v>1986</v>
      </c>
      <c r="N3248">
        <f t="shared" si="257"/>
        <v>13.945</v>
      </c>
      <c r="O3248">
        <f t="shared" si="258"/>
        <v>18.729999999999997</v>
      </c>
      <c r="P3248" t="str">
        <f t="shared" si="259"/>
        <v>11_1986</v>
      </c>
    </row>
    <row r="3249" spans="1:16">
      <c r="A3249" s="35">
        <v>31737</v>
      </c>
      <c r="H3249" s="74">
        <v>13.91</v>
      </c>
      <c r="I3249" s="74">
        <v>13.98</v>
      </c>
      <c r="J3249" s="44">
        <v>18.7</v>
      </c>
      <c r="K3249" s="44">
        <v>19.010000000000002</v>
      </c>
      <c r="L3249">
        <f t="shared" si="255"/>
        <v>11</v>
      </c>
      <c r="M3249">
        <f t="shared" si="256"/>
        <v>1986</v>
      </c>
      <c r="N3249">
        <f t="shared" si="257"/>
        <v>13.945</v>
      </c>
      <c r="O3249">
        <f t="shared" si="258"/>
        <v>18.855</v>
      </c>
      <c r="P3249" t="str">
        <f t="shared" si="259"/>
        <v>11_1986</v>
      </c>
    </row>
    <row r="3250" spans="1:16">
      <c r="A3250" s="35">
        <v>31738</v>
      </c>
      <c r="H3250" s="74"/>
      <c r="I3250" s="74"/>
      <c r="J3250" s="44"/>
      <c r="K3250" s="44"/>
      <c r="L3250">
        <f t="shared" si="255"/>
        <v>11</v>
      </c>
      <c r="M3250">
        <f t="shared" si="256"/>
        <v>1986</v>
      </c>
      <c r="N3250" t="str">
        <f t="shared" si="257"/>
        <v/>
      </c>
      <c r="O3250" t="str">
        <f t="shared" si="258"/>
        <v/>
      </c>
      <c r="P3250" t="str">
        <f t="shared" si="259"/>
        <v>11_1986</v>
      </c>
    </row>
    <row r="3251" spans="1:16">
      <c r="A3251" s="35">
        <v>31739</v>
      </c>
      <c r="H3251" s="74"/>
      <c r="I3251" s="74"/>
      <c r="J3251" s="44"/>
      <c r="K3251" s="44"/>
      <c r="L3251">
        <f t="shared" si="255"/>
        <v>11</v>
      </c>
      <c r="M3251">
        <f t="shared" si="256"/>
        <v>1986</v>
      </c>
      <c r="N3251" t="str">
        <f t="shared" si="257"/>
        <v/>
      </c>
      <c r="O3251" t="str">
        <f t="shared" si="258"/>
        <v/>
      </c>
      <c r="P3251" t="str">
        <f t="shared" si="259"/>
        <v>11_1986</v>
      </c>
    </row>
    <row r="3252" spans="1:16">
      <c r="A3252" s="35">
        <v>31740</v>
      </c>
      <c r="H3252" s="68">
        <v>13.91</v>
      </c>
      <c r="I3252" s="68">
        <v>13.98</v>
      </c>
      <c r="J3252" s="44">
        <v>18.399999999999999</v>
      </c>
      <c r="K3252" s="44">
        <v>19.12</v>
      </c>
      <c r="L3252">
        <f t="shared" si="255"/>
        <v>11</v>
      </c>
      <c r="M3252">
        <f t="shared" si="256"/>
        <v>1986</v>
      </c>
      <c r="N3252">
        <f t="shared" si="257"/>
        <v>13.945</v>
      </c>
      <c r="O3252">
        <f t="shared" si="258"/>
        <v>18.759999999999998</v>
      </c>
      <c r="P3252" t="str">
        <f t="shared" si="259"/>
        <v>11_1986</v>
      </c>
    </row>
    <row r="3253" spans="1:16">
      <c r="A3253" s="35">
        <v>31741</v>
      </c>
      <c r="H3253" s="68">
        <v>13.91</v>
      </c>
      <c r="I3253" s="68">
        <v>13.98</v>
      </c>
      <c r="J3253" s="44">
        <v>18.79</v>
      </c>
      <c r="K3253" s="44">
        <v>19.149999999999999</v>
      </c>
      <c r="L3253">
        <f t="shared" si="255"/>
        <v>11</v>
      </c>
      <c r="M3253">
        <f t="shared" si="256"/>
        <v>1986</v>
      </c>
      <c r="N3253">
        <f t="shared" si="257"/>
        <v>13.945</v>
      </c>
      <c r="O3253">
        <f t="shared" si="258"/>
        <v>18.97</v>
      </c>
      <c r="P3253" t="str">
        <f t="shared" si="259"/>
        <v>11_1986</v>
      </c>
    </row>
    <row r="3254" spans="1:16">
      <c r="A3254" s="35">
        <v>31742</v>
      </c>
      <c r="H3254" s="74">
        <v>13.91</v>
      </c>
      <c r="I3254" s="74">
        <v>13.98</v>
      </c>
      <c r="J3254" s="44">
        <v>18.989999999999998</v>
      </c>
      <c r="K3254" s="44">
        <v>19.18</v>
      </c>
      <c r="L3254">
        <f t="shared" si="255"/>
        <v>11</v>
      </c>
      <c r="M3254">
        <f t="shared" si="256"/>
        <v>1986</v>
      </c>
      <c r="N3254">
        <f t="shared" si="257"/>
        <v>13.945</v>
      </c>
      <c r="O3254">
        <f t="shared" si="258"/>
        <v>19.085000000000001</v>
      </c>
      <c r="P3254" t="str">
        <f t="shared" si="259"/>
        <v>11_1986</v>
      </c>
    </row>
    <row r="3255" spans="1:16">
      <c r="A3255" s="35">
        <v>31743</v>
      </c>
      <c r="H3255" s="74">
        <v>13.91</v>
      </c>
      <c r="I3255" s="74">
        <v>13.98</v>
      </c>
      <c r="J3255" s="44">
        <v>18.73</v>
      </c>
      <c r="K3255" s="44">
        <v>19.2</v>
      </c>
      <c r="L3255">
        <f t="shared" si="255"/>
        <v>11</v>
      </c>
      <c r="M3255">
        <f t="shared" si="256"/>
        <v>1986</v>
      </c>
      <c r="N3255">
        <f t="shared" si="257"/>
        <v>13.945</v>
      </c>
      <c r="O3255">
        <f t="shared" si="258"/>
        <v>18.965</v>
      </c>
      <c r="P3255" t="str">
        <f t="shared" si="259"/>
        <v>11_1986</v>
      </c>
    </row>
    <row r="3256" spans="1:16">
      <c r="A3256" s="35">
        <v>31744</v>
      </c>
      <c r="H3256" s="74">
        <v>13.91</v>
      </c>
      <c r="I3256" s="74">
        <v>13.98</v>
      </c>
      <c r="J3256" s="44">
        <v>18.98</v>
      </c>
      <c r="K3256" s="44">
        <v>19.059999999999999</v>
      </c>
      <c r="L3256">
        <f t="shared" si="255"/>
        <v>11</v>
      </c>
      <c r="M3256">
        <f t="shared" si="256"/>
        <v>1986</v>
      </c>
      <c r="N3256">
        <f t="shared" si="257"/>
        <v>13.945</v>
      </c>
      <c r="O3256">
        <f t="shared" si="258"/>
        <v>19.02</v>
      </c>
      <c r="P3256" t="str">
        <f t="shared" si="259"/>
        <v>11_1986</v>
      </c>
    </row>
    <row r="3257" spans="1:16">
      <c r="A3257" s="35">
        <v>31745</v>
      </c>
      <c r="H3257" s="74"/>
      <c r="I3257" s="74"/>
      <c r="J3257" s="44"/>
      <c r="K3257" s="44"/>
      <c r="L3257">
        <f t="shared" si="255"/>
        <v>11</v>
      </c>
      <c r="M3257">
        <f t="shared" si="256"/>
        <v>1986</v>
      </c>
      <c r="N3257" t="str">
        <f t="shared" si="257"/>
        <v/>
      </c>
      <c r="O3257" t="str">
        <f t="shared" si="258"/>
        <v/>
      </c>
      <c r="P3257" t="str">
        <f t="shared" si="259"/>
        <v>11_1986</v>
      </c>
    </row>
    <row r="3258" spans="1:16">
      <c r="A3258" s="35">
        <v>31746</v>
      </c>
      <c r="H3258" s="68"/>
      <c r="I3258" s="68"/>
      <c r="J3258" s="44"/>
      <c r="K3258" s="44"/>
      <c r="L3258">
        <f t="shared" si="255"/>
        <v>11</v>
      </c>
      <c r="M3258">
        <f t="shared" si="256"/>
        <v>1986</v>
      </c>
      <c r="N3258" t="str">
        <f t="shared" si="257"/>
        <v/>
      </c>
      <c r="O3258" t="str">
        <f t="shared" si="258"/>
        <v/>
      </c>
      <c r="P3258" t="str">
        <f t="shared" si="259"/>
        <v>11_1986</v>
      </c>
    </row>
    <row r="3259" spans="1:16">
      <c r="A3259" s="35">
        <v>31747</v>
      </c>
      <c r="H3259" s="74">
        <v>13.91</v>
      </c>
      <c r="I3259" s="74">
        <v>13.98</v>
      </c>
      <c r="J3259" s="44">
        <v>18.77</v>
      </c>
      <c r="K3259" s="44">
        <v>19.38</v>
      </c>
      <c r="L3259">
        <f t="shared" si="255"/>
        <v>12</v>
      </c>
      <c r="M3259">
        <f t="shared" si="256"/>
        <v>1986</v>
      </c>
      <c r="N3259">
        <f t="shared" si="257"/>
        <v>13.945</v>
      </c>
      <c r="O3259">
        <f t="shared" si="258"/>
        <v>19.074999999999999</v>
      </c>
      <c r="P3259" t="str">
        <f t="shared" si="259"/>
        <v>12_1986</v>
      </c>
    </row>
    <row r="3260" spans="1:16">
      <c r="A3260" s="35">
        <v>31748</v>
      </c>
      <c r="H3260" s="74">
        <v>13.91</v>
      </c>
      <c r="I3260" s="74">
        <v>13.98</v>
      </c>
      <c r="J3260" s="44">
        <v>18.760000000000002</v>
      </c>
      <c r="K3260" s="44">
        <v>19.52</v>
      </c>
      <c r="L3260">
        <f t="shared" si="255"/>
        <v>12</v>
      </c>
      <c r="M3260">
        <f t="shared" si="256"/>
        <v>1986</v>
      </c>
      <c r="N3260">
        <f t="shared" si="257"/>
        <v>13.945</v>
      </c>
      <c r="O3260">
        <f t="shared" si="258"/>
        <v>19.14</v>
      </c>
      <c r="P3260" t="str">
        <f t="shared" si="259"/>
        <v>12_1986</v>
      </c>
    </row>
    <row r="3261" spans="1:16">
      <c r="A3261" s="35">
        <v>31749</v>
      </c>
      <c r="H3261" s="74">
        <v>13.91</v>
      </c>
      <c r="I3261" s="74">
        <v>13.98</v>
      </c>
      <c r="J3261" s="44">
        <v>19.75</v>
      </c>
      <c r="K3261" s="44">
        <v>20.13</v>
      </c>
      <c r="L3261">
        <f t="shared" si="255"/>
        <v>12</v>
      </c>
      <c r="M3261">
        <f t="shared" si="256"/>
        <v>1986</v>
      </c>
      <c r="N3261">
        <f t="shared" si="257"/>
        <v>13.945</v>
      </c>
      <c r="O3261">
        <f t="shared" si="258"/>
        <v>19.939999999999998</v>
      </c>
      <c r="P3261" t="str">
        <f t="shared" si="259"/>
        <v>12_1986</v>
      </c>
    </row>
    <row r="3262" spans="1:16">
      <c r="A3262" s="35">
        <v>31750</v>
      </c>
      <c r="H3262" s="74">
        <v>13.91</v>
      </c>
      <c r="I3262" s="74">
        <v>13.98</v>
      </c>
      <c r="J3262" s="44">
        <v>19.55</v>
      </c>
      <c r="K3262" s="44">
        <v>20.3</v>
      </c>
      <c r="L3262">
        <f t="shared" si="255"/>
        <v>12</v>
      </c>
      <c r="M3262">
        <f t="shared" si="256"/>
        <v>1986</v>
      </c>
      <c r="N3262">
        <f t="shared" si="257"/>
        <v>13.945</v>
      </c>
      <c r="O3262">
        <f t="shared" si="258"/>
        <v>19.925000000000001</v>
      </c>
      <c r="P3262" t="str">
        <f t="shared" si="259"/>
        <v>12_1986</v>
      </c>
    </row>
    <row r="3263" spans="1:16">
      <c r="A3263" s="35">
        <v>31751</v>
      </c>
      <c r="H3263" s="74">
        <v>13.91</v>
      </c>
      <c r="I3263" s="74">
        <v>13.98</v>
      </c>
      <c r="J3263" s="44">
        <v>19.21</v>
      </c>
      <c r="K3263" s="44">
        <v>20.2</v>
      </c>
      <c r="L3263">
        <f t="shared" si="255"/>
        <v>12</v>
      </c>
      <c r="M3263">
        <f t="shared" si="256"/>
        <v>1986</v>
      </c>
      <c r="N3263">
        <f t="shared" si="257"/>
        <v>13.945</v>
      </c>
      <c r="O3263">
        <f t="shared" si="258"/>
        <v>19.704999999999998</v>
      </c>
      <c r="P3263" t="str">
        <f t="shared" si="259"/>
        <v>12_1986</v>
      </c>
    </row>
    <row r="3264" spans="1:16">
      <c r="A3264" s="35">
        <v>31752</v>
      </c>
      <c r="H3264" s="74"/>
      <c r="I3264" s="74"/>
      <c r="J3264" s="44"/>
      <c r="K3264" s="44"/>
      <c r="L3264">
        <f t="shared" si="255"/>
        <v>12</v>
      </c>
      <c r="M3264">
        <f t="shared" si="256"/>
        <v>1986</v>
      </c>
      <c r="N3264" t="str">
        <f t="shared" si="257"/>
        <v/>
      </c>
      <c r="O3264" t="str">
        <f t="shared" si="258"/>
        <v/>
      </c>
      <c r="P3264" t="str">
        <f t="shared" si="259"/>
        <v>12_1986</v>
      </c>
    </row>
    <row r="3265" spans="1:16">
      <c r="A3265" s="35">
        <v>31753</v>
      </c>
      <c r="H3265" s="74"/>
      <c r="I3265" s="74"/>
      <c r="J3265" s="44"/>
      <c r="K3265" s="44"/>
      <c r="L3265">
        <f t="shared" si="255"/>
        <v>12</v>
      </c>
      <c r="M3265">
        <f t="shared" si="256"/>
        <v>1986</v>
      </c>
      <c r="N3265" t="str">
        <f t="shared" si="257"/>
        <v/>
      </c>
      <c r="O3265" t="str">
        <f t="shared" si="258"/>
        <v/>
      </c>
      <c r="P3265" t="str">
        <f t="shared" si="259"/>
        <v>12_1986</v>
      </c>
    </row>
    <row r="3266" spans="1:16">
      <c r="A3266" s="35">
        <v>31754</v>
      </c>
      <c r="H3266" s="74"/>
      <c r="I3266" s="74"/>
      <c r="J3266" s="44"/>
      <c r="K3266" s="44"/>
      <c r="L3266">
        <f t="shared" si="255"/>
        <v>12</v>
      </c>
      <c r="M3266">
        <f t="shared" si="256"/>
        <v>1986</v>
      </c>
      <c r="N3266" t="str">
        <f t="shared" si="257"/>
        <v/>
      </c>
      <c r="O3266" t="str">
        <f t="shared" si="258"/>
        <v/>
      </c>
      <c r="P3266" t="str">
        <f t="shared" si="259"/>
        <v>12_1986</v>
      </c>
    </row>
    <row r="3267" spans="1:16">
      <c r="A3267" s="35">
        <v>31755</v>
      </c>
      <c r="H3267" s="74">
        <v>13.91</v>
      </c>
      <c r="I3267" s="74">
        <v>13.98</v>
      </c>
      <c r="J3267" s="44">
        <v>19.170000000000002</v>
      </c>
      <c r="K3267" s="44">
        <v>19.77</v>
      </c>
      <c r="L3267">
        <f t="shared" si="255"/>
        <v>12</v>
      </c>
      <c r="M3267">
        <f t="shared" si="256"/>
        <v>1986</v>
      </c>
      <c r="N3267">
        <f t="shared" si="257"/>
        <v>13.945</v>
      </c>
      <c r="O3267">
        <f t="shared" si="258"/>
        <v>19.47</v>
      </c>
      <c r="P3267" t="str">
        <f t="shared" si="259"/>
        <v>12_1986</v>
      </c>
    </row>
    <row r="3268" spans="1:16">
      <c r="A3268" s="35">
        <v>31756</v>
      </c>
      <c r="H3268" s="74">
        <v>13.91</v>
      </c>
      <c r="I3268" s="74">
        <v>13.98</v>
      </c>
      <c r="J3268" s="44">
        <v>19.28</v>
      </c>
      <c r="K3268" s="44">
        <v>19.87</v>
      </c>
      <c r="L3268">
        <f t="shared" ref="L3268:L3331" si="260">+MONTH(A3268)</f>
        <v>12</v>
      </c>
      <c r="M3268">
        <f t="shared" ref="M3268:M3331" si="261">+YEAR(A3268)</f>
        <v>1986</v>
      </c>
      <c r="N3268">
        <f t="shared" ref="N3268:N3331" si="262">+IF(H3268="","",AVERAGE(H3268:I3268))</f>
        <v>13.945</v>
      </c>
      <c r="O3268">
        <f t="shared" ref="O3268:O3331" si="263">+IF(J3268="","",AVERAGE(J3268:K3268))</f>
        <v>19.575000000000003</v>
      </c>
      <c r="P3268" t="str">
        <f t="shared" ref="P3268:P3331" si="264">+L3268&amp;"_"&amp;M3268</f>
        <v>12_1986</v>
      </c>
    </row>
    <row r="3269" spans="1:16">
      <c r="A3269" s="35">
        <v>31757</v>
      </c>
      <c r="H3269" s="74">
        <v>13.91</v>
      </c>
      <c r="I3269" s="74">
        <v>13.98</v>
      </c>
      <c r="J3269" s="44">
        <v>19.420000000000002</v>
      </c>
      <c r="K3269" s="44">
        <v>19.87</v>
      </c>
      <c r="L3269">
        <f t="shared" si="260"/>
        <v>12</v>
      </c>
      <c r="M3269">
        <f t="shared" si="261"/>
        <v>1986</v>
      </c>
      <c r="N3269">
        <f t="shared" si="262"/>
        <v>13.945</v>
      </c>
      <c r="O3269">
        <f t="shared" si="263"/>
        <v>19.645000000000003</v>
      </c>
      <c r="P3269" t="str">
        <f t="shared" si="264"/>
        <v>12_1986</v>
      </c>
    </row>
    <row r="3270" spans="1:16">
      <c r="A3270" s="35">
        <v>31758</v>
      </c>
      <c r="H3270" s="74">
        <v>13.91</v>
      </c>
      <c r="I3270" s="74">
        <v>13.98</v>
      </c>
      <c r="J3270" s="44">
        <v>19.440000000000001</v>
      </c>
      <c r="K3270" s="44">
        <v>19.93</v>
      </c>
      <c r="L3270">
        <f t="shared" si="260"/>
        <v>12</v>
      </c>
      <c r="M3270">
        <f t="shared" si="261"/>
        <v>1986</v>
      </c>
      <c r="N3270">
        <f t="shared" si="262"/>
        <v>13.945</v>
      </c>
      <c r="O3270">
        <f t="shared" si="263"/>
        <v>19.685000000000002</v>
      </c>
      <c r="P3270" t="str">
        <f t="shared" si="264"/>
        <v>12_1986</v>
      </c>
    </row>
    <row r="3271" spans="1:16">
      <c r="A3271" s="35">
        <v>31759</v>
      </c>
      <c r="H3271" s="74"/>
      <c r="I3271" s="74"/>
      <c r="J3271" s="44"/>
      <c r="K3271" s="44"/>
      <c r="L3271">
        <f t="shared" si="260"/>
        <v>12</v>
      </c>
      <c r="M3271">
        <f t="shared" si="261"/>
        <v>1986</v>
      </c>
      <c r="N3271" t="str">
        <f t="shared" si="262"/>
        <v/>
      </c>
      <c r="O3271" t="str">
        <f t="shared" si="263"/>
        <v/>
      </c>
      <c r="P3271" t="str">
        <f t="shared" si="264"/>
        <v>12_1986</v>
      </c>
    </row>
    <row r="3272" spans="1:16">
      <c r="A3272" s="35">
        <v>31760</v>
      </c>
      <c r="H3272" s="74"/>
      <c r="I3272" s="74"/>
      <c r="J3272" s="44"/>
      <c r="K3272" s="44"/>
      <c r="L3272">
        <f t="shared" si="260"/>
        <v>12</v>
      </c>
      <c r="M3272">
        <f t="shared" si="261"/>
        <v>1986</v>
      </c>
      <c r="N3272" t="str">
        <f t="shared" si="262"/>
        <v/>
      </c>
      <c r="O3272" t="str">
        <f t="shared" si="263"/>
        <v/>
      </c>
      <c r="P3272" t="str">
        <f t="shared" si="264"/>
        <v>12_1986</v>
      </c>
    </row>
    <row r="3273" spans="1:16">
      <c r="A3273" s="35">
        <v>31761</v>
      </c>
      <c r="H3273" s="74">
        <v>13.91</v>
      </c>
      <c r="I3273" s="74">
        <v>13.98</v>
      </c>
      <c r="J3273" s="44">
        <v>19.39</v>
      </c>
      <c r="K3273" s="44">
        <v>19.940000000000001</v>
      </c>
      <c r="L3273">
        <f t="shared" si="260"/>
        <v>12</v>
      </c>
      <c r="M3273">
        <f t="shared" si="261"/>
        <v>1986</v>
      </c>
      <c r="N3273">
        <f t="shared" si="262"/>
        <v>13.945</v>
      </c>
      <c r="O3273">
        <f t="shared" si="263"/>
        <v>19.664999999999999</v>
      </c>
      <c r="P3273" t="str">
        <f t="shared" si="264"/>
        <v>12_1986</v>
      </c>
    </row>
    <row r="3274" spans="1:16">
      <c r="A3274" s="35">
        <v>31762</v>
      </c>
      <c r="H3274" s="74">
        <v>13.91</v>
      </c>
      <c r="I3274" s="74">
        <v>13.98</v>
      </c>
      <c r="J3274" s="44">
        <v>19.149999999999999</v>
      </c>
      <c r="K3274" s="44">
        <v>20.14</v>
      </c>
      <c r="L3274">
        <f t="shared" si="260"/>
        <v>12</v>
      </c>
      <c r="M3274">
        <f t="shared" si="261"/>
        <v>1986</v>
      </c>
      <c r="N3274">
        <f t="shared" si="262"/>
        <v>13.945</v>
      </c>
      <c r="O3274">
        <f t="shared" si="263"/>
        <v>19.645</v>
      </c>
      <c r="P3274" t="str">
        <f t="shared" si="264"/>
        <v>12_1986</v>
      </c>
    </row>
    <row r="3275" spans="1:16">
      <c r="A3275" s="35">
        <v>31763</v>
      </c>
      <c r="H3275" s="74">
        <v>13.91</v>
      </c>
      <c r="I3275" s="74">
        <v>13.98</v>
      </c>
      <c r="J3275" s="44">
        <v>19.72</v>
      </c>
      <c r="K3275" s="44">
        <v>20.16</v>
      </c>
      <c r="L3275">
        <f t="shared" si="260"/>
        <v>12</v>
      </c>
      <c r="M3275">
        <f t="shared" si="261"/>
        <v>1986</v>
      </c>
      <c r="N3275">
        <f t="shared" si="262"/>
        <v>13.945</v>
      </c>
      <c r="O3275">
        <f t="shared" si="263"/>
        <v>19.939999999999998</v>
      </c>
      <c r="P3275" t="str">
        <f t="shared" si="264"/>
        <v>12_1986</v>
      </c>
    </row>
    <row r="3276" spans="1:16">
      <c r="A3276" s="35">
        <v>31764</v>
      </c>
      <c r="H3276" s="74">
        <v>13.91</v>
      </c>
      <c r="I3276" s="74">
        <v>13.98</v>
      </c>
      <c r="J3276" s="44">
        <v>19.37</v>
      </c>
      <c r="K3276" s="44">
        <v>19.96</v>
      </c>
      <c r="L3276">
        <f t="shared" si="260"/>
        <v>12</v>
      </c>
      <c r="M3276">
        <f t="shared" si="261"/>
        <v>1986</v>
      </c>
      <c r="N3276">
        <f t="shared" si="262"/>
        <v>13.945</v>
      </c>
      <c r="O3276">
        <f t="shared" si="263"/>
        <v>19.664999999999999</v>
      </c>
      <c r="P3276" t="str">
        <f t="shared" si="264"/>
        <v>12_1986</v>
      </c>
    </row>
    <row r="3277" spans="1:16">
      <c r="A3277" s="35">
        <v>31765</v>
      </c>
      <c r="H3277" s="74">
        <v>13.91</v>
      </c>
      <c r="I3277" s="74">
        <v>13.98</v>
      </c>
      <c r="J3277" s="44">
        <v>19.54</v>
      </c>
      <c r="K3277" s="44">
        <v>20.14</v>
      </c>
      <c r="L3277">
        <f t="shared" si="260"/>
        <v>12</v>
      </c>
      <c r="M3277">
        <f t="shared" si="261"/>
        <v>1986</v>
      </c>
      <c r="N3277">
        <f t="shared" si="262"/>
        <v>13.945</v>
      </c>
      <c r="O3277">
        <f t="shared" si="263"/>
        <v>19.84</v>
      </c>
      <c r="P3277" t="str">
        <f t="shared" si="264"/>
        <v>12_1986</v>
      </c>
    </row>
    <row r="3278" spans="1:16">
      <c r="A3278" s="35">
        <v>31766</v>
      </c>
      <c r="H3278" s="74"/>
      <c r="I3278" s="74"/>
      <c r="J3278" s="44"/>
      <c r="K3278" s="44"/>
      <c r="L3278">
        <f t="shared" si="260"/>
        <v>12</v>
      </c>
      <c r="M3278">
        <f t="shared" si="261"/>
        <v>1986</v>
      </c>
      <c r="N3278" t="str">
        <f t="shared" si="262"/>
        <v/>
      </c>
      <c r="O3278" t="str">
        <f t="shared" si="263"/>
        <v/>
      </c>
      <c r="P3278" t="str">
        <f t="shared" si="264"/>
        <v>12_1986</v>
      </c>
    </row>
    <row r="3279" spans="1:16">
      <c r="A3279" s="35">
        <v>31767</v>
      </c>
      <c r="H3279" s="74"/>
      <c r="I3279" s="74"/>
      <c r="J3279" s="44"/>
      <c r="K3279" s="44"/>
      <c r="L3279">
        <f t="shared" si="260"/>
        <v>12</v>
      </c>
      <c r="M3279">
        <f t="shared" si="261"/>
        <v>1986</v>
      </c>
      <c r="N3279" t="str">
        <f t="shared" si="262"/>
        <v/>
      </c>
      <c r="O3279" t="str">
        <f t="shared" si="263"/>
        <v/>
      </c>
      <c r="P3279" t="str">
        <f t="shared" si="264"/>
        <v>12_1986</v>
      </c>
    </row>
    <row r="3280" spans="1:16">
      <c r="A3280" s="35">
        <v>31768</v>
      </c>
      <c r="H3280" s="74">
        <v>13.91</v>
      </c>
      <c r="I3280" s="74">
        <v>13.98</v>
      </c>
      <c r="J3280" s="44">
        <v>19.84</v>
      </c>
      <c r="K3280" s="44">
        <v>20.170000000000002</v>
      </c>
      <c r="L3280">
        <f t="shared" si="260"/>
        <v>12</v>
      </c>
      <c r="M3280">
        <f t="shared" si="261"/>
        <v>1986</v>
      </c>
      <c r="N3280">
        <f t="shared" si="262"/>
        <v>13.945</v>
      </c>
      <c r="O3280">
        <f t="shared" si="263"/>
        <v>20.005000000000003</v>
      </c>
      <c r="P3280" t="str">
        <f t="shared" si="264"/>
        <v>12_1986</v>
      </c>
    </row>
    <row r="3281" spans="1:16">
      <c r="A3281" s="35">
        <v>31769</v>
      </c>
      <c r="H3281" s="74">
        <v>13.91</v>
      </c>
      <c r="I3281" s="74">
        <v>13.98</v>
      </c>
      <c r="J3281" s="44">
        <v>19.53</v>
      </c>
      <c r="K3281" s="44">
        <v>20.18</v>
      </c>
      <c r="L3281">
        <f t="shared" si="260"/>
        <v>12</v>
      </c>
      <c r="M3281">
        <f t="shared" si="261"/>
        <v>1986</v>
      </c>
      <c r="N3281">
        <f t="shared" si="262"/>
        <v>13.945</v>
      </c>
      <c r="O3281">
        <f t="shared" si="263"/>
        <v>19.855</v>
      </c>
      <c r="P3281" t="str">
        <f t="shared" si="264"/>
        <v>12_1986</v>
      </c>
    </row>
    <row r="3282" spans="1:16">
      <c r="A3282" s="35">
        <v>31770</v>
      </c>
      <c r="H3282" s="74">
        <v>13.91</v>
      </c>
      <c r="I3282" s="74">
        <v>13.98</v>
      </c>
      <c r="J3282" s="44">
        <v>19.03</v>
      </c>
      <c r="K3282" s="44">
        <v>19.829999999999998</v>
      </c>
      <c r="L3282">
        <f t="shared" si="260"/>
        <v>12</v>
      </c>
      <c r="M3282">
        <f t="shared" si="261"/>
        <v>1986</v>
      </c>
      <c r="N3282">
        <f t="shared" si="262"/>
        <v>13.945</v>
      </c>
      <c r="O3282">
        <f t="shared" si="263"/>
        <v>19.43</v>
      </c>
      <c r="P3282" t="str">
        <f t="shared" si="264"/>
        <v>12_1986</v>
      </c>
    </row>
    <row r="3283" spans="1:16">
      <c r="A3283" s="35">
        <v>31771</v>
      </c>
      <c r="H3283" s="68"/>
      <c r="I3283" s="68"/>
      <c r="J3283" s="44"/>
      <c r="K3283" s="44"/>
      <c r="L3283">
        <f t="shared" si="260"/>
        <v>12</v>
      </c>
      <c r="M3283">
        <f t="shared" si="261"/>
        <v>1986</v>
      </c>
      <c r="N3283" t="str">
        <f t="shared" si="262"/>
        <v/>
      </c>
      <c r="O3283" t="str">
        <f t="shared" si="263"/>
        <v/>
      </c>
      <c r="P3283" t="str">
        <f t="shared" si="264"/>
        <v>12_1986</v>
      </c>
    </row>
    <row r="3284" spans="1:16">
      <c r="A3284" s="35">
        <v>31772</v>
      </c>
      <c r="H3284" s="74">
        <v>13.91</v>
      </c>
      <c r="I3284" s="74">
        <v>13.98</v>
      </c>
      <c r="J3284" s="44">
        <v>19.54</v>
      </c>
      <c r="K3284" s="44">
        <v>20.28</v>
      </c>
      <c r="L3284">
        <f t="shared" si="260"/>
        <v>12</v>
      </c>
      <c r="M3284">
        <f t="shared" si="261"/>
        <v>1986</v>
      </c>
      <c r="N3284">
        <f t="shared" si="262"/>
        <v>13.945</v>
      </c>
      <c r="O3284">
        <f t="shared" si="263"/>
        <v>19.91</v>
      </c>
      <c r="P3284" t="str">
        <f t="shared" si="264"/>
        <v>12_1986</v>
      </c>
    </row>
    <row r="3285" spans="1:16">
      <c r="A3285" s="35">
        <v>31773</v>
      </c>
      <c r="H3285" s="74"/>
      <c r="I3285" s="74"/>
      <c r="J3285" s="44"/>
      <c r="K3285" s="44"/>
      <c r="L3285">
        <f t="shared" si="260"/>
        <v>12</v>
      </c>
      <c r="M3285">
        <f t="shared" si="261"/>
        <v>1986</v>
      </c>
      <c r="N3285" t="str">
        <f t="shared" si="262"/>
        <v/>
      </c>
      <c r="O3285" t="str">
        <f t="shared" si="263"/>
        <v/>
      </c>
      <c r="P3285" t="str">
        <f t="shared" si="264"/>
        <v>12_1986</v>
      </c>
    </row>
    <row r="3286" spans="1:16">
      <c r="A3286" s="35">
        <v>31774</v>
      </c>
      <c r="H3286" s="74"/>
      <c r="I3286" s="74"/>
      <c r="J3286" s="44"/>
      <c r="K3286" s="44"/>
      <c r="L3286">
        <f t="shared" si="260"/>
        <v>12</v>
      </c>
      <c r="M3286">
        <f t="shared" si="261"/>
        <v>1986</v>
      </c>
      <c r="N3286" t="str">
        <f t="shared" si="262"/>
        <v/>
      </c>
      <c r="O3286" t="str">
        <f t="shared" si="263"/>
        <v/>
      </c>
      <c r="P3286" t="str">
        <f t="shared" si="264"/>
        <v>12_1986</v>
      </c>
    </row>
    <row r="3287" spans="1:16">
      <c r="A3287" s="35">
        <v>31775</v>
      </c>
      <c r="H3287" s="74">
        <v>13.91</v>
      </c>
      <c r="I3287" s="74">
        <v>13.98</v>
      </c>
      <c r="J3287" s="44">
        <v>19.54</v>
      </c>
      <c r="K3287" s="44">
        <v>20.2</v>
      </c>
      <c r="L3287">
        <f t="shared" si="260"/>
        <v>12</v>
      </c>
      <c r="M3287">
        <f t="shared" si="261"/>
        <v>1986</v>
      </c>
      <c r="N3287">
        <f t="shared" si="262"/>
        <v>13.945</v>
      </c>
      <c r="O3287">
        <f t="shared" si="263"/>
        <v>19.869999999999997</v>
      </c>
      <c r="P3287" t="str">
        <f t="shared" si="264"/>
        <v>12_1986</v>
      </c>
    </row>
    <row r="3288" spans="1:16">
      <c r="A3288" s="35">
        <v>31776</v>
      </c>
      <c r="H3288" s="74">
        <v>13.91</v>
      </c>
      <c r="I3288" s="74">
        <v>13.98</v>
      </c>
      <c r="J3288" s="44">
        <v>19.79</v>
      </c>
      <c r="K3288" s="44">
        <v>20.260000000000002</v>
      </c>
      <c r="L3288">
        <f t="shared" si="260"/>
        <v>12</v>
      </c>
      <c r="M3288">
        <f t="shared" si="261"/>
        <v>1986</v>
      </c>
      <c r="N3288">
        <f t="shared" si="262"/>
        <v>13.945</v>
      </c>
      <c r="O3288">
        <f t="shared" si="263"/>
        <v>20.024999999999999</v>
      </c>
      <c r="P3288" t="str">
        <f t="shared" si="264"/>
        <v>12_1986</v>
      </c>
    </row>
    <row r="3289" spans="1:16">
      <c r="A3289" s="35">
        <v>31777</v>
      </c>
      <c r="H3289" s="75"/>
      <c r="I3289" s="75"/>
      <c r="J3289" s="37"/>
      <c r="K3289" s="37"/>
      <c r="L3289">
        <f t="shared" si="260"/>
        <v>12</v>
      </c>
      <c r="M3289">
        <f t="shared" si="261"/>
        <v>1986</v>
      </c>
      <c r="N3289" t="str">
        <f t="shared" si="262"/>
        <v/>
      </c>
      <c r="O3289" t="str">
        <f t="shared" si="263"/>
        <v/>
      </c>
      <c r="P3289" t="str">
        <f t="shared" si="264"/>
        <v>12_1986</v>
      </c>
    </row>
    <row r="3290" spans="1:16">
      <c r="A3290" s="35">
        <v>31778</v>
      </c>
      <c r="H3290" s="68"/>
      <c r="I3290" s="68"/>
      <c r="J3290" s="37"/>
      <c r="K3290" s="37"/>
      <c r="L3290">
        <f t="shared" si="260"/>
        <v>1</v>
      </c>
      <c r="M3290">
        <f t="shared" si="261"/>
        <v>1987</v>
      </c>
      <c r="N3290" t="str">
        <f t="shared" si="262"/>
        <v/>
      </c>
      <c r="O3290" t="str">
        <f t="shared" si="263"/>
        <v/>
      </c>
      <c r="P3290" t="str">
        <f t="shared" si="264"/>
        <v>1_1987</v>
      </c>
    </row>
    <row r="3291" spans="1:16">
      <c r="A3291" s="35">
        <v>31779</v>
      </c>
      <c r="H3291" s="76">
        <v>13.91</v>
      </c>
      <c r="I3291" s="76">
        <v>13.98</v>
      </c>
      <c r="J3291" s="76">
        <v>19.45</v>
      </c>
      <c r="K3291" s="76">
        <v>20.3</v>
      </c>
      <c r="L3291">
        <f t="shared" si="260"/>
        <v>1</v>
      </c>
      <c r="M3291">
        <f t="shared" si="261"/>
        <v>1987</v>
      </c>
      <c r="N3291">
        <f t="shared" si="262"/>
        <v>13.945</v>
      </c>
      <c r="O3291">
        <f t="shared" si="263"/>
        <v>19.875</v>
      </c>
      <c r="P3291" t="str">
        <f t="shared" si="264"/>
        <v>1_1987</v>
      </c>
    </row>
    <row r="3292" spans="1:16">
      <c r="A3292" s="35">
        <v>31780</v>
      </c>
      <c r="H3292" s="76">
        <v>13.91</v>
      </c>
      <c r="I3292" s="76">
        <v>13.98</v>
      </c>
      <c r="J3292" s="76">
        <v>19.64</v>
      </c>
      <c r="K3292" s="76">
        <v>20.18</v>
      </c>
      <c r="L3292">
        <f t="shared" si="260"/>
        <v>1</v>
      </c>
      <c r="M3292">
        <f t="shared" si="261"/>
        <v>1987</v>
      </c>
      <c r="N3292">
        <f t="shared" si="262"/>
        <v>13.945</v>
      </c>
      <c r="O3292">
        <f t="shared" si="263"/>
        <v>19.91</v>
      </c>
      <c r="P3292" t="str">
        <f t="shared" si="264"/>
        <v>1_1987</v>
      </c>
    </row>
    <row r="3293" spans="1:16">
      <c r="A3293" s="35">
        <v>31781</v>
      </c>
      <c r="H3293" s="77"/>
      <c r="I3293" s="77"/>
      <c r="J3293" s="77"/>
      <c r="K3293" s="77"/>
      <c r="L3293">
        <f t="shared" si="260"/>
        <v>1</v>
      </c>
      <c r="M3293">
        <f t="shared" si="261"/>
        <v>1987</v>
      </c>
      <c r="N3293" t="str">
        <f t="shared" si="262"/>
        <v/>
      </c>
      <c r="O3293" t="str">
        <f t="shared" si="263"/>
        <v/>
      </c>
      <c r="P3293" t="str">
        <f t="shared" si="264"/>
        <v>1_1987</v>
      </c>
    </row>
    <row r="3294" spans="1:16">
      <c r="A3294" s="35">
        <v>31782</v>
      </c>
      <c r="H3294" s="77"/>
      <c r="I3294" s="77"/>
      <c r="J3294" s="77"/>
      <c r="K3294" s="77"/>
      <c r="L3294">
        <f t="shared" si="260"/>
        <v>1</v>
      </c>
      <c r="M3294">
        <f t="shared" si="261"/>
        <v>1987</v>
      </c>
      <c r="N3294" t="str">
        <f t="shared" si="262"/>
        <v/>
      </c>
      <c r="O3294" t="str">
        <f t="shared" si="263"/>
        <v/>
      </c>
      <c r="P3294" t="str">
        <f t="shared" si="264"/>
        <v>1_1987</v>
      </c>
    </row>
    <row r="3295" spans="1:16">
      <c r="A3295" s="35">
        <v>31783</v>
      </c>
      <c r="H3295" s="76">
        <v>13.91</v>
      </c>
      <c r="I3295" s="76">
        <v>13.98</v>
      </c>
      <c r="J3295" s="76">
        <v>19.41</v>
      </c>
      <c r="K3295" s="76">
        <v>20.18</v>
      </c>
      <c r="L3295">
        <f t="shared" si="260"/>
        <v>1</v>
      </c>
      <c r="M3295">
        <f t="shared" si="261"/>
        <v>1987</v>
      </c>
      <c r="N3295">
        <f t="shared" si="262"/>
        <v>13.945</v>
      </c>
      <c r="O3295">
        <f t="shared" si="263"/>
        <v>19.795000000000002</v>
      </c>
      <c r="P3295" t="str">
        <f t="shared" si="264"/>
        <v>1_1987</v>
      </c>
    </row>
    <row r="3296" spans="1:16">
      <c r="A3296" s="35">
        <v>31784</v>
      </c>
      <c r="H3296" s="76">
        <v>13.91</v>
      </c>
      <c r="I3296" s="76">
        <v>13.98</v>
      </c>
      <c r="J3296" s="76">
        <v>19.79</v>
      </c>
      <c r="K3296" s="76">
        <v>20.13</v>
      </c>
      <c r="L3296">
        <f t="shared" si="260"/>
        <v>1</v>
      </c>
      <c r="M3296">
        <f t="shared" si="261"/>
        <v>1987</v>
      </c>
      <c r="N3296">
        <f t="shared" si="262"/>
        <v>13.945</v>
      </c>
      <c r="O3296">
        <f t="shared" si="263"/>
        <v>19.96</v>
      </c>
      <c r="P3296" t="str">
        <f t="shared" si="264"/>
        <v>1_1987</v>
      </c>
    </row>
    <row r="3297" spans="1:16">
      <c r="A3297" s="35">
        <v>31785</v>
      </c>
      <c r="H3297" s="76">
        <v>13.91</v>
      </c>
      <c r="I3297" s="76">
        <v>13.98</v>
      </c>
      <c r="J3297" s="76">
        <v>20.32</v>
      </c>
      <c r="K3297" s="76">
        <v>20.440000000000001</v>
      </c>
      <c r="L3297">
        <f t="shared" si="260"/>
        <v>1</v>
      </c>
      <c r="M3297">
        <f t="shared" si="261"/>
        <v>1987</v>
      </c>
      <c r="N3297">
        <f t="shared" si="262"/>
        <v>13.945</v>
      </c>
      <c r="O3297">
        <f t="shared" si="263"/>
        <v>20.380000000000003</v>
      </c>
      <c r="P3297" t="str">
        <f t="shared" si="264"/>
        <v>1_1987</v>
      </c>
    </row>
    <row r="3298" spans="1:16">
      <c r="A3298" s="35">
        <v>31786</v>
      </c>
      <c r="H3298" s="76">
        <v>13.91</v>
      </c>
      <c r="I3298" s="76">
        <v>13.98</v>
      </c>
      <c r="J3298" s="76">
        <v>19.690000000000001</v>
      </c>
      <c r="K3298" s="76">
        <v>20.13</v>
      </c>
      <c r="L3298">
        <f t="shared" si="260"/>
        <v>1</v>
      </c>
      <c r="M3298">
        <f t="shared" si="261"/>
        <v>1987</v>
      </c>
      <c r="N3298">
        <f t="shared" si="262"/>
        <v>13.945</v>
      </c>
      <c r="O3298">
        <f t="shared" si="263"/>
        <v>19.91</v>
      </c>
      <c r="P3298" t="str">
        <f t="shared" si="264"/>
        <v>1_1987</v>
      </c>
    </row>
    <row r="3299" spans="1:16">
      <c r="A3299" s="35">
        <v>31787</v>
      </c>
      <c r="H3299" s="77"/>
      <c r="I3299" s="77"/>
      <c r="J3299" s="77"/>
      <c r="K3299" s="77"/>
      <c r="L3299">
        <f t="shared" si="260"/>
        <v>1</v>
      </c>
      <c r="M3299">
        <f t="shared" si="261"/>
        <v>1987</v>
      </c>
      <c r="N3299" t="str">
        <f t="shared" si="262"/>
        <v/>
      </c>
      <c r="O3299" t="str">
        <f t="shared" si="263"/>
        <v/>
      </c>
      <c r="P3299" t="str">
        <f t="shared" si="264"/>
        <v>1_1987</v>
      </c>
    </row>
    <row r="3300" spans="1:16">
      <c r="A3300" s="35">
        <v>31788</v>
      </c>
      <c r="H3300" s="77"/>
      <c r="I3300" s="77"/>
      <c r="J3300" s="77"/>
      <c r="K3300" s="77"/>
      <c r="L3300">
        <f t="shared" si="260"/>
        <v>1</v>
      </c>
      <c r="M3300">
        <f t="shared" si="261"/>
        <v>1987</v>
      </c>
      <c r="N3300" t="str">
        <f t="shared" si="262"/>
        <v/>
      </c>
      <c r="O3300" t="str">
        <f t="shared" si="263"/>
        <v/>
      </c>
      <c r="P3300" t="str">
        <f t="shared" si="264"/>
        <v>1_1987</v>
      </c>
    </row>
    <row r="3301" spans="1:16">
      <c r="A3301" s="35">
        <v>31789</v>
      </c>
      <c r="H3301" s="76">
        <v>13.91</v>
      </c>
      <c r="I3301" s="76">
        <v>13.98</v>
      </c>
      <c r="J3301" s="76">
        <v>19.7</v>
      </c>
      <c r="K3301" s="76">
        <v>20.16</v>
      </c>
      <c r="L3301">
        <f t="shared" si="260"/>
        <v>1</v>
      </c>
      <c r="M3301">
        <f t="shared" si="261"/>
        <v>1987</v>
      </c>
      <c r="N3301">
        <f t="shared" si="262"/>
        <v>13.945</v>
      </c>
      <c r="O3301">
        <f t="shared" si="263"/>
        <v>19.93</v>
      </c>
      <c r="P3301" t="str">
        <f t="shared" si="264"/>
        <v>1_1987</v>
      </c>
    </row>
    <row r="3302" spans="1:16">
      <c r="A3302" s="35">
        <v>31790</v>
      </c>
      <c r="H3302" s="76">
        <v>13.91</v>
      </c>
      <c r="I3302" s="76">
        <v>13.98</v>
      </c>
      <c r="J3302" s="76">
        <v>19.72</v>
      </c>
      <c r="K3302" s="76">
        <v>20.23</v>
      </c>
      <c r="L3302">
        <f t="shared" si="260"/>
        <v>1</v>
      </c>
      <c r="M3302">
        <f t="shared" si="261"/>
        <v>1987</v>
      </c>
      <c r="N3302">
        <f t="shared" si="262"/>
        <v>13.945</v>
      </c>
      <c r="O3302">
        <f t="shared" si="263"/>
        <v>19.975000000000001</v>
      </c>
      <c r="P3302" t="str">
        <f t="shared" si="264"/>
        <v>1_1987</v>
      </c>
    </row>
    <row r="3303" spans="1:16">
      <c r="A3303" s="35">
        <v>31791</v>
      </c>
      <c r="H3303" s="76">
        <v>13.91</v>
      </c>
      <c r="I3303" s="76">
        <v>13.98</v>
      </c>
      <c r="J3303" s="76">
        <v>19.36</v>
      </c>
      <c r="K3303" s="76">
        <v>20.18</v>
      </c>
      <c r="L3303">
        <f t="shared" si="260"/>
        <v>1</v>
      </c>
      <c r="M3303">
        <f t="shared" si="261"/>
        <v>1987</v>
      </c>
      <c r="N3303">
        <f t="shared" si="262"/>
        <v>13.945</v>
      </c>
      <c r="O3303">
        <f t="shared" si="263"/>
        <v>19.77</v>
      </c>
      <c r="P3303" t="str">
        <f t="shared" si="264"/>
        <v>1_1987</v>
      </c>
    </row>
    <row r="3304" spans="1:16">
      <c r="A3304" s="35">
        <v>31792</v>
      </c>
      <c r="H3304" s="76">
        <v>13.91</v>
      </c>
      <c r="I3304" s="76">
        <v>13.99</v>
      </c>
      <c r="J3304" s="76">
        <v>19.739999999999998</v>
      </c>
      <c r="K3304" s="76">
        <v>20.190000000000001</v>
      </c>
      <c r="L3304">
        <f t="shared" si="260"/>
        <v>1</v>
      </c>
      <c r="M3304">
        <f t="shared" si="261"/>
        <v>1987</v>
      </c>
      <c r="N3304">
        <f t="shared" si="262"/>
        <v>13.95</v>
      </c>
      <c r="O3304">
        <f t="shared" si="263"/>
        <v>19.965</v>
      </c>
      <c r="P3304" t="str">
        <f t="shared" si="264"/>
        <v>1_1987</v>
      </c>
    </row>
    <row r="3305" spans="1:16">
      <c r="A3305" s="35">
        <v>31793</v>
      </c>
      <c r="H3305" s="76">
        <v>13.91</v>
      </c>
      <c r="I3305" s="76">
        <v>13.99</v>
      </c>
      <c r="J3305" s="76">
        <v>19.75</v>
      </c>
      <c r="K3305" s="76">
        <v>20.23</v>
      </c>
      <c r="L3305">
        <f t="shared" si="260"/>
        <v>1</v>
      </c>
      <c r="M3305">
        <f t="shared" si="261"/>
        <v>1987</v>
      </c>
      <c r="N3305">
        <f t="shared" si="262"/>
        <v>13.95</v>
      </c>
      <c r="O3305">
        <f t="shared" si="263"/>
        <v>19.990000000000002</v>
      </c>
      <c r="P3305" t="str">
        <f t="shared" si="264"/>
        <v>1_1987</v>
      </c>
    </row>
    <row r="3306" spans="1:16">
      <c r="A3306" s="35">
        <v>31794</v>
      </c>
      <c r="H3306" s="77"/>
      <c r="I3306" s="77"/>
      <c r="J3306" s="77"/>
      <c r="K3306" s="77"/>
      <c r="L3306">
        <f t="shared" si="260"/>
        <v>1</v>
      </c>
      <c r="M3306">
        <f t="shared" si="261"/>
        <v>1987</v>
      </c>
      <c r="N3306" t="str">
        <f t="shared" si="262"/>
        <v/>
      </c>
      <c r="O3306" t="str">
        <f t="shared" si="263"/>
        <v/>
      </c>
      <c r="P3306" t="str">
        <f t="shared" si="264"/>
        <v>1_1987</v>
      </c>
    </row>
    <row r="3307" spans="1:16">
      <c r="A3307" s="35">
        <v>31795</v>
      </c>
      <c r="H3307" s="77"/>
      <c r="I3307" s="77"/>
      <c r="J3307" s="77"/>
      <c r="K3307" s="77"/>
      <c r="L3307">
        <f t="shared" si="260"/>
        <v>1</v>
      </c>
      <c r="M3307">
        <f t="shared" si="261"/>
        <v>1987</v>
      </c>
      <c r="N3307" t="str">
        <f t="shared" si="262"/>
        <v/>
      </c>
      <c r="O3307" t="str">
        <f t="shared" si="263"/>
        <v/>
      </c>
      <c r="P3307" t="str">
        <f t="shared" si="264"/>
        <v>1_1987</v>
      </c>
    </row>
    <row r="3308" spans="1:16">
      <c r="A3308" s="35">
        <v>31796</v>
      </c>
      <c r="H3308" s="76">
        <v>13.91</v>
      </c>
      <c r="I3308" s="76">
        <v>13.99</v>
      </c>
      <c r="J3308" s="76">
        <v>19.670000000000002</v>
      </c>
      <c r="K3308" s="76">
        <v>20.22</v>
      </c>
      <c r="L3308">
        <f t="shared" si="260"/>
        <v>1</v>
      </c>
      <c r="M3308">
        <f t="shared" si="261"/>
        <v>1987</v>
      </c>
      <c r="N3308">
        <f t="shared" si="262"/>
        <v>13.95</v>
      </c>
      <c r="O3308">
        <f t="shared" si="263"/>
        <v>19.945</v>
      </c>
      <c r="P3308" t="str">
        <f t="shared" si="264"/>
        <v>1_1987</v>
      </c>
    </row>
    <row r="3309" spans="1:16">
      <c r="A3309" s="35">
        <v>31797</v>
      </c>
      <c r="H3309" s="76">
        <v>14.22</v>
      </c>
      <c r="I3309" s="76">
        <v>14.29</v>
      </c>
      <c r="J3309" s="76">
        <v>19.989999999999998</v>
      </c>
      <c r="K3309" s="76">
        <v>20.190000000000001</v>
      </c>
      <c r="L3309">
        <f t="shared" si="260"/>
        <v>1</v>
      </c>
      <c r="M3309">
        <f t="shared" si="261"/>
        <v>1987</v>
      </c>
      <c r="N3309">
        <f t="shared" si="262"/>
        <v>14.254999999999999</v>
      </c>
      <c r="O3309">
        <f t="shared" si="263"/>
        <v>20.09</v>
      </c>
      <c r="P3309" t="str">
        <f t="shared" si="264"/>
        <v>1_1987</v>
      </c>
    </row>
    <row r="3310" spans="1:16">
      <c r="A3310" s="35">
        <v>31798</v>
      </c>
      <c r="H3310" s="76">
        <v>14.22</v>
      </c>
      <c r="I3310" s="76">
        <v>14.29</v>
      </c>
      <c r="J3310" s="76">
        <v>20.07</v>
      </c>
      <c r="K3310" s="76">
        <v>20.34</v>
      </c>
      <c r="L3310">
        <f t="shared" si="260"/>
        <v>1</v>
      </c>
      <c r="M3310">
        <f t="shared" si="261"/>
        <v>1987</v>
      </c>
      <c r="N3310">
        <f t="shared" si="262"/>
        <v>14.254999999999999</v>
      </c>
      <c r="O3310">
        <f t="shared" si="263"/>
        <v>20.204999999999998</v>
      </c>
      <c r="P3310" t="str">
        <f t="shared" si="264"/>
        <v>1_1987</v>
      </c>
    </row>
    <row r="3311" spans="1:16">
      <c r="A3311" s="35">
        <v>31799</v>
      </c>
      <c r="H3311" s="76">
        <v>14.22</v>
      </c>
      <c r="I3311" s="76">
        <v>14.29</v>
      </c>
      <c r="J3311" s="76">
        <v>19.899999999999999</v>
      </c>
      <c r="K3311" s="76">
        <v>20.25</v>
      </c>
      <c r="L3311">
        <f t="shared" si="260"/>
        <v>1</v>
      </c>
      <c r="M3311">
        <f t="shared" si="261"/>
        <v>1987</v>
      </c>
      <c r="N3311">
        <f t="shared" si="262"/>
        <v>14.254999999999999</v>
      </c>
      <c r="O3311">
        <f t="shared" si="263"/>
        <v>20.074999999999999</v>
      </c>
      <c r="P3311" t="str">
        <f t="shared" si="264"/>
        <v>1_1987</v>
      </c>
    </row>
    <row r="3312" spans="1:16">
      <c r="A3312" s="35">
        <v>31800</v>
      </c>
      <c r="H3312" s="76">
        <v>14.22</v>
      </c>
      <c r="I3312" s="76">
        <v>14.29</v>
      </c>
      <c r="J3312" s="76">
        <v>19.89</v>
      </c>
      <c r="K3312" s="76">
        <v>20.22</v>
      </c>
      <c r="L3312">
        <f t="shared" si="260"/>
        <v>1</v>
      </c>
      <c r="M3312">
        <f t="shared" si="261"/>
        <v>1987</v>
      </c>
      <c r="N3312">
        <f t="shared" si="262"/>
        <v>14.254999999999999</v>
      </c>
      <c r="O3312">
        <f t="shared" si="263"/>
        <v>20.055</v>
      </c>
      <c r="P3312" t="str">
        <f t="shared" si="264"/>
        <v>1_1987</v>
      </c>
    </row>
    <row r="3313" spans="1:16">
      <c r="A3313" s="35">
        <v>31801</v>
      </c>
      <c r="H3313" s="77"/>
      <c r="I3313" s="77"/>
      <c r="J3313" s="77"/>
      <c r="K3313" s="77"/>
      <c r="L3313">
        <f t="shared" si="260"/>
        <v>1</v>
      </c>
      <c r="M3313">
        <f t="shared" si="261"/>
        <v>1987</v>
      </c>
      <c r="N3313" t="str">
        <f t="shared" si="262"/>
        <v/>
      </c>
      <c r="O3313" t="str">
        <f t="shared" si="263"/>
        <v/>
      </c>
      <c r="P3313" t="str">
        <f t="shared" si="264"/>
        <v>1_1987</v>
      </c>
    </row>
    <row r="3314" spans="1:16">
      <c r="A3314" s="35">
        <v>31802</v>
      </c>
      <c r="H3314" s="77"/>
      <c r="I3314" s="77"/>
      <c r="J3314" s="77"/>
      <c r="K3314" s="77"/>
      <c r="L3314">
        <f t="shared" si="260"/>
        <v>1</v>
      </c>
      <c r="M3314">
        <f t="shared" si="261"/>
        <v>1987</v>
      </c>
      <c r="N3314" t="str">
        <f t="shared" si="262"/>
        <v/>
      </c>
      <c r="O3314" t="str">
        <f t="shared" si="263"/>
        <v/>
      </c>
      <c r="P3314" t="str">
        <f t="shared" si="264"/>
        <v>1_1987</v>
      </c>
    </row>
    <row r="3315" spans="1:16">
      <c r="A3315" s="35">
        <v>31803</v>
      </c>
      <c r="H3315" s="76">
        <v>14.22</v>
      </c>
      <c r="I3315" s="76">
        <v>14.29</v>
      </c>
      <c r="J3315" s="76">
        <v>19.96</v>
      </c>
      <c r="K3315" s="76">
        <v>20.260000000000002</v>
      </c>
      <c r="L3315">
        <f t="shared" si="260"/>
        <v>1</v>
      </c>
      <c r="M3315">
        <f t="shared" si="261"/>
        <v>1987</v>
      </c>
      <c r="N3315">
        <f t="shared" si="262"/>
        <v>14.254999999999999</v>
      </c>
      <c r="O3315">
        <f t="shared" si="263"/>
        <v>20.11</v>
      </c>
      <c r="P3315" t="str">
        <f t="shared" si="264"/>
        <v>1_1987</v>
      </c>
    </row>
    <row r="3316" spans="1:16">
      <c r="A3316" s="35">
        <v>31804</v>
      </c>
      <c r="H3316" s="76">
        <v>14.22</v>
      </c>
      <c r="I3316" s="76">
        <v>14.29</v>
      </c>
      <c r="J3316" s="76">
        <v>19.920000000000002</v>
      </c>
      <c r="K3316" s="76">
        <v>20.260000000000002</v>
      </c>
      <c r="L3316">
        <f t="shared" si="260"/>
        <v>1</v>
      </c>
      <c r="M3316">
        <f t="shared" si="261"/>
        <v>1987</v>
      </c>
      <c r="N3316">
        <f t="shared" si="262"/>
        <v>14.254999999999999</v>
      </c>
      <c r="O3316">
        <f t="shared" si="263"/>
        <v>20.090000000000003</v>
      </c>
      <c r="P3316" t="str">
        <f t="shared" si="264"/>
        <v>1_1987</v>
      </c>
    </row>
    <row r="3317" spans="1:16">
      <c r="A3317" s="35">
        <v>31805</v>
      </c>
      <c r="H3317" s="76">
        <v>14.22</v>
      </c>
      <c r="I3317" s="76">
        <v>14.29</v>
      </c>
      <c r="J3317" s="76">
        <v>19.96</v>
      </c>
      <c r="K3317" s="76">
        <v>20.149999999999999</v>
      </c>
      <c r="L3317">
        <f t="shared" si="260"/>
        <v>1</v>
      </c>
      <c r="M3317">
        <f t="shared" si="261"/>
        <v>1987</v>
      </c>
      <c r="N3317">
        <f t="shared" si="262"/>
        <v>14.254999999999999</v>
      </c>
      <c r="O3317">
        <f t="shared" si="263"/>
        <v>20.055</v>
      </c>
      <c r="P3317" t="str">
        <f t="shared" si="264"/>
        <v>1_1987</v>
      </c>
    </row>
    <row r="3318" spans="1:16">
      <c r="A3318" s="35">
        <v>31806</v>
      </c>
      <c r="H3318" s="76">
        <v>14.22</v>
      </c>
      <c r="I3318" s="76">
        <v>14.29</v>
      </c>
      <c r="J3318" s="76">
        <v>19.71</v>
      </c>
      <c r="K3318" s="76">
        <v>20.149999999999999</v>
      </c>
      <c r="L3318">
        <f t="shared" si="260"/>
        <v>1</v>
      </c>
      <c r="M3318">
        <f t="shared" si="261"/>
        <v>1987</v>
      </c>
      <c r="N3318">
        <f t="shared" si="262"/>
        <v>14.254999999999999</v>
      </c>
      <c r="O3318">
        <f t="shared" si="263"/>
        <v>19.93</v>
      </c>
      <c r="P3318" t="str">
        <f t="shared" si="264"/>
        <v>1_1987</v>
      </c>
    </row>
    <row r="3319" spans="1:16">
      <c r="A3319" s="35">
        <v>31807</v>
      </c>
      <c r="H3319" s="76">
        <v>14.22</v>
      </c>
      <c r="I3319" s="76">
        <v>14.29</v>
      </c>
      <c r="J3319" s="76">
        <v>19.86</v>
      </c>
      <c r="K3319" s="76">
        <v>20.21</v>
      </c>
      <c r="L3319">
        <f t="shared" si="260"/>
        <v>1</v>
      </c>
      <c r="M3319">
        <f t="shared" si="261"/>
        <v>1987</v>
      </c>
      <c r="N3319">
        <f t="shared" si="262"/>
        <v>14.254999999999999</v>
      </c>
      <c r="O3319">
        <f t="shared" si="263"/>
        <v>20.035</v>
      </c>
      <c r="P3319" t="str">
        <f t="shared" si="264"/>
        <v>1_1987</v>
      </c>
    </row>
    <row r="3320" spans="1:16">
      <c r="A3320" s="35">
        <v>31808</v>
      </c>
      <c r="H3320" s="77"/>
      <c r="I3320" s="77"/>
      <c r="J3320" s="77"/>
      <c r="K3320" s="77"/>
      <c r="L3320">
        <f t="shared" si="260"/>
        <v>1</v>
      </c>
      <c r="M3320">
        <f t="shared" si="261"/>
        <v>1987</v>
      </c>
      <c r="N3320" t="str">
        <f t="shared" si="262"/>
        <v/>
      </c>
      <c r="O3320" t="str">
        <f t="shared" si="263"/>
        <v/>
      </c>
      <c r="P3320" t="str">
        <f t="shared" si="264"/>
        <v>1_1987</v>
      </c>
    </row>
    <row r="3321" spans="1:16">
      <c r="A3321" s="35">
        <v>31809</v>
      </c>
      <c r="H3321" s="72"/>
      <c r="I3321" s="72"/>
      <c r="J3321" s="73"/>
      <c r="K3321" s="73"/>
      <c r="L3321">
        <f t="shared" si="260"/>
        <v>2</v>
      </c>
      <c r="M3321">
        <f t="shared" si="261"/>
        <v>1987</v>
      </c>
      <c r="N3321" t="str">
        <f t="shared" si="262"/>
        <v/>
      </c>
      <c r="O3321" t="str">
        <f t="shared" si="263"/>
        <v/>
      </c>
      <c r="P3321" t="str">
        <f t="shared" si="264"/>
        <v>2_1987</v>
      </c>
    </row>
    <row r="3322" spans="1:16">
      <c r="A3322" s="35">
        <v>31810</v>
      </c>
      <c r="H3322" s="76">
        <v>14.22</v>
      </c>
      <c r="I3322" s="76">
        <v>14.29</v>
      </c>
      <c r="J3322" s="76">
        <v>19.829999999999998</v>
      </c>
      <c r="K3322" s="76">
        <v>20.12</v>
      </c>
      <c r="L3322">
        <f t="shared" si="260"/>
        <v>2</v>
      </c>
      <c r="M3322">
        <f t="shared" si="261"/>
        <v>1987</v>
      </c>
      <c r="N3322">
        <f t="shared" si="262"/>
        <v>14.254999999999999</v>
      </c>
      <c r="O3322">
        <f t="shared" si="263"/>
        <v>19.975000000000001</v>
      </c>
      <c r="P3322" t="str">
        <f t="shared" si="264"/>
        <v>2_1987</v>
      </c>
    </row>
    <row r="3323" spans="1:16">
      <c r="A3323" s="35">
        <v>31811</v>
      </c>
      <c r="H3323" s="76">
        <v>14.22</v>
      </c>
      <c r="I3323" s="76">
        <v>14.29</v>
      </c>
      <c r="J3323" s="76">
        <v>19.920000000000002</v>
      </c>
      <c r="K3323" s="76">
        <v>20.22</v>
      </c>
      <c r="L3323">
        <f t="shared" si="260"/>
        <v>2</v>
      </c>
      <c r="M3323">
        <f t="shared" si="261"/>
        <v>1987</v>
      </c>
      <c r="N3323">
        <f t="shared" si="262"/>
        <v>14.254999999999999</v>
      </c>
      <c r="O3323">
        <f t="shared" si="263"/>
        <v>20.07</v>
      </c>
      <c r="P3323" t="str">
        <f t="shared" si="264"/>
        <v>2_1987</v>
      </c>
    </row>
    <row r="3324" spans="1:16">
      <c r="A3324" s="35">
        <v>31812</v>
      </c>
      <c r="H3324" s="76">
        <v>14.22</v>
      </c>
      <c r="I3324" s="76">
        <v>14.29</v>
      </c>
      <c r="J3324" s="76">
        <v>19.690000000000001</v>
      </c>
      <c r="K3324" s="76">
        <v>20.18</v>
      </c>
      <c r="L3324">
        <f t="shared" si="260"/>
        <v>2</v>
      </c>
      <c r="M3324">
        <f t="shared" si="261"/>
        <v>1987</v>
      </c>
      <c r="N3324">
        <f t="shared" si="262"/>
        <v>14.254999999999999</v>
      </c>
      <c r="O3324">
        <f t="shared" si="263"/>
        <v>19.935000000000002</v>
      </c>
      <c r="P3324" t="str">
        <f t="shared" si="264"/>
        <v>2_1987</v>
      </c>
    </row>
    <row r="3325" spans="1:16">
      <c r="A3325" s="35">
        <v>31813</v>
      </c>
      <c r="H3325" s="76">
        <v>14.22</v>
      </c>
      <c r="I3325" s="76">
        <v>14.29</v>
      </c>
      <c r="J3325" s="76">
        <v>19.829999999999998</v>
      </c>
      <c r="K3325" s="76">
        <v>20.22</v>
      </c>
      <c r="L3325">
        <f t="shared" si="260"/>
        <v>2</v>
      </c>
      <c r="M3325">
        <f t="shared" si="261"/>
        <v>1987</v>
      </c>
      <c r="N3325">
        <f t="shared" si="262"/>
        <v>14.254999999999999</v>
      </c>
      <c r="O3325">
        <f t="shared" si="263"/>
        <v>20.024999999999999</v>
      </c>
      <c r="P3325" t="str">
        <f t="shared" si="264"/>
        <v>2_1987</v>
      </c>
    </row>
    <row r="3326" spans="1:16">
      <c r="A3326" s="35">
        <v>31814</v>
      </c>
      <c r="H3326" s="76">
        <v>14.22</v>
      </c>
      <c r="I3326" s="76">
        <v>14.29</v>
      </c>
      <c r="J3326" s="76">
        <v>19.84</v>
      </c>
      <c r="K3326" s="76">
        <v>20.059999999999999</v>
      </c>
      <c r="L3326">
        <f t="shared" si="260"/>
        <v>2</v>
      </c>
      <c r="M3326">
        <f t="shared" si="261"/>
        <v>1987</v>
      </c>
      <c r="N3326">
        <f t="shared" si="262"/>
        <v>14.254999999999999</v>
      </c>
      <c r="O3326">
        <f t="shared" si="263"/>
        <v>19.95</v>
      </c>
      <c r="P3326" t="str">
        <f t="shared" si="264"/>
        <v>2_1987</v>
      </c>
    </row>
    <row r="3327" spans="1:16">
      <c r="A3327" s="35">
        <v>31815</v>
      </c>
      <c r="H3327" s="77"/>
      <c r="I3327" s="77"/>
      <c r="J3327" s="77"/>
      <c r="K3327" s="77"/>
      <c r="L3327">
        <f t="shared" si="260"/>
        <v>2</v>
      </c>
      <c r="M3327">
        <f t="shared" si="261"/>
        <v>1987</v>
      </c>
      <c r="N3327" t="str">
        <f t="shared" si="262"/>
        <v/>
      </c>
      <c r="O3327" t="str">
        <f t="shared" si="263"/>
        <v/>
      </c>
      <c r="P3327" t="str">
        <f t="shared" si="264"/>
        <v>2_1987</v>
      </c>
    </row>
    <row r="3328" spans="1:16">
      <c r="A3328" s="35">
        <v>31816</v>
      </c>
      <c r="H3328" s="77"/>
      <c r="I3328" s="77"/>
      <c r="J3328" s="77"/>
      <c r="K3328" s="77"/>
      <c r="L3328">
        <f t="shared" si="260"/>
        <v>2</v>
      </c>
      <c r="M3328">
        <f t="shared" si="261"/>
        <v>1987</v>
      </c>
      <c r="N3328" t="str">
        <f t="shared" si="262"/>
        <v/>
      </c>
      <c r="O3328" t="str">
        <f t="shared" si="263"/>
        <v/>
      </c>
      <c r="P3328" t="str">
        <f t="shared" si="264"/>
        <v>2_1987</v>
      </c>
    </row>
    <row r="3329" spans="1:16">
      <c r="A3329" s="35">
        <v>31817</v>
      </c>
      <c r="H3329" s="76">
        <v>14.22</v>
      </c>
      <c r="I3329" s="76">
        <v>14.29</v>
      </c>
      <c r="J3329" s="76">
        <v>19.88</v>
      </c>
      <c r="K3329" s="76">
        <v>20.09</v>
      </c>
      <c r="L3329">
        <f t="shared" si="260"/>
        <v>2</v>
      </c>
      <c r="M3329">
        <f t="shared" si="261"/>
        <v>1987</v>
      </c>
      <c r="N3329">
        <f t="shared" si="262"/>
        <v>14.254999999999999</v>
      </c>
      <c r="O3329">
        <f t="shared" si="263"/>
        <v>19.984999999999999</v>
      </c>
      <c r="P3329" t="str">
        <f t="shared" si="264"/>
        <v>2_1987</v>
      </c>
    </row>
    <row r="3330" spans="1:16">
      <c r="A3330" s="35">
        <v>31818</v>
      </c>
      <c r="H3330" s="76">
        <v>14.22</v>
      </c>
      <c r="I3330" s="76">
        <v>14.29</v>
      </c>
      <c r="J3330" s="76">
        <v>19.71</v>
      </c>
      <c r="K3330" s="76">
        <v>20.18</v>
      </c>
      <c r="L3330">
        <f t="shared" si="260"/>
        <v>2</v>
      </c>
      <c r="M3330">
        <f t="shared" si="261"/>
        <v>1987</v>
      </c>
      <c r="N3330">
        <f t="shared" si="262"/>
        <v>14.254999999999999</v>
      </c>
      <c r="O3330">
        <f t="shared" si="263"/>
        <v>19.945</v>
      </c>
      <c r="P3330" t="str">
        <f t="shared" si="264"/>
        <v>2_1987</v>
      </c>
    </row>
    <row r="3331" spans="1:16">
      <c r="A3331" s="35">
        <v>31819</v>
      </c>
      <c r="H3331" s="76">
        <v>14.22</v>
      </c>
      <c r="I3331" s="76">
        <v>14.29</v>
      </c>
      <c r="J3331" s="76">
        <v>20</v>
      </c>
      <c r="K3331" s="76">
        <v>20.25</v>
      </c>
      <c r="L3331">
        <f t="shared" si="260"/>
        <v>2</v>
      </c>
      <c r="M3331">
        <f t="shared" si="261"/>
        <v>1987</v>
      </c>
      <c r="N3331">
        <f t="shared" si="262"/>
        <v>14.254999999999999</v>
      </c>
      <c r="O3331">
        <f t="shared" si="263"/>
        <v>20.125</v>
      </c>
      <c r="P3331" t="str">
        <f t="shared" si="264"/>
        <v>2_1987</v>
      </c>
    </row>
    <row r="3332" spans="1:16">
      <c r="A3332" s="35">
        <v>31820</v>
      </c>
      <c r="H3332" s="76">
        <v>14.22</v>
      </c>
      <c r="I3332" s="76">
        <v>14.29</v>
      </c>
      <c r="J3332" s="76">
        <v>19.86</v>
      </c>
      <c r="K3332" s="76">
        <v>20.28</v>
      </c>
      <c r="L3332">
        <f t="shared" ref="L3332:L3395" si="265">+MONTH(A3332)</f>
        <v>2</v>
      </c>
      <c r="M3332">
        <f t="shared" ref="M3332:M3395" si="266">+YEAR(A3332)</f>
        <v>1987</v>
      </c>
      <c r="N3332">
        <f t="shared" ref="N3332:N3395" si="267">+IF(H3332="","",AVERAGE(H3332:I3332))</f>
        <v>14.254999999999999</v>
      </c>
      <c r="O3332">
        <f t="shared" ref="O3332:O3395" si="268">+IF(J3332="","",AVERAGE(J3332:K3332))</f>
        <v>20.07</v>
      </c>
      <c r="P3332" t="str">
        <f t="shared" ref="P3332:P3395" si="269">+L3332&amp;"_"&amp;M3332</f>
        <v>2_1987</v>
      </c>
    </row>
    <row r="3333" spans="1:16">
      <c r="A3333" s="35">
        <v>31821</v>
      </c>
      <c r="H3333" s="76">
        <v>14.22</v>
      </c>
      <c r="I3333" s="76">
        <v>14.29</v>
      </c>
      <c r="J3333" s="76">
        <v>19.989999999999998</v>
      </c>
      <c r="K3333" s="76">
        <v>20.239999999999998</v>
      </c>
      <c r="L3333">
        <f t="shared" si="265"/>
        <v>2</v>
      </c>
      <c r="M3333">
        <f t="shared" si="266"/>
        <v>1987</v>
      </c>
      <c r="N3333">
        <f t="shared" si="267"/>
        <v>14.254999999999999</v>
      </c>
      <c r="O3333">
        <f t="shared" si="268"/>
        <v>20.114999999999998</v>
      </c>
      <c r="P3333" t="str">
        <f t="shared" si="269"/>
        <v>2_1987</v>
      </c>
    </row>
    <row r="3334" spans="1:16">
      <c r="A3334" s="35">
        <v>31822</v>
      </c>
      <c r="H3334" s="77"/>
      <c r="I3334" s="77"/>
      <c r="J3334" s="77"/>
      <c r="K3334" s="77"/>
      <c r="L3334">
        <f t="shared" si="265"/>
        <v>2</v>
      </c>
      <c r="M3334">
        <f t="shared" si="266"/>
        <v>1987</v>
      </c>
      <c r="N3334" t="str">
        <f t="shared" si="267"/>
        <v/>
      </c>
      <c r="O3334" t="str">
        <f t="shared" si="268"/>
        <v/>
      </c>
      <c r="P3334" t="str">
        <f t="shared" si="269"/>
        <v>2_1987</v>
      </c>
    </row>
    <row r="3335" spans="1:16">
      <c r="A3335" s="35">
        <v>31823</v>
      </c>
      <c r="H3335" s="77"/>
      <c r="I3335" s="77"/>
      <c r="J3335" s="77"/>
      <c r="K3335" s="77"/>
      <c r="L3335">
        <f t="shared" si="265"/>
        <v>2</v>
      </c>
      <c r="M3335">
        <f t="shared" si="266"/>
        <v>1987</v>
      </c>
      <c r="N3335" t="str">
        <f t="shared" si="267"/>
        <v/>
      </c>
      <c r="O3335" t="str">
        <f t="shared" si="268"/>
        <v/>
      </c>
      <c r="P3335" t="str">
        <f t="shared" si="269"/>
        <v>2_1987</v>
      </c>
    </row>
    <row r="3336" spans="1:16">
      <c r="A3336" s="35">
        <v>31824</v>
      </c>
      <c r="H3336" s="76">
        <v>14.22</v>
      </c>
      <c r="I3336" s="76">
        <v>14.29</v>
      </c>
      <c r="J3336" s="76">
        <v>19.97</v>
      </c>
      <c r="K3336" s="76">
        <v>20.21</v>
      </c>
      <c r="L3336">
        <f t="shared" si="265"/>
        <v>2</v>
      </c>
      <c r="M3336">
        <f t="shared" si="266"/>
        <v>1987</v>
      </c>
      <c r="N3336">
        <f t="shared" si="267"/>
        <v>14.254999999999999</v>
      </c>
      <c r="O3336">
        <f t="shared" si="268"/>
        <v>20.09</v>
      </c>
      <c r="P3336" t="str">
        <f t="shared" si="269"/>
        <v>2_1987</v>
      </c>
    </row>
    <row r="3337" spans="1:16">
      <c r="A3337" s="35">
        <v>31825</v>
      </c>
      <c r="H3337" s="76">
        <v>14.22</v>
      </c>
      <c r="I3337" s="76">
        <v>14.29</v>
      </c>
      <c r="J3337" s="76">
        <v>19.89</v>
      </c>
      <c r="K3337" s="76">
        <v>20.27</v>
      </c>
      <c r="L3337">
        <f t="shared" si="265"/>
        <v>2</v>
      </c>
      <c r="M3337">
        <f t="shared" si="266"/>
        <v>1987</v>
      </c>
      <c r="N3337">
        <f t="shared" si="267"/>
        <v>14.254999999999999</v>
      </c>
      <c r="O3337">
        <f t="shared" si="268"/>
        <v>20.079999999999998</v>
      </c>
      <c r="P3337" t="str">
        <f t="shared" si="269"/>
        <v>2_1987</v>
      </c>
    </row>
    <row r="3338" spans="1:16">
      <c r="A3338" s="35">
        <v>31826</v>
      </c>
      <c r="H3338" s="76">
        <v>14.22</v>
      </c>
      <c r="I3338" s="76">
        <v>14.29</v>
      </c>
      <c r="J3338" s="76">
        <v>19.920000000000002</v>
      </c>
      <c r="K3338" s="76">
        <v>20.32</v>
      </c>
      <c r="L3338">
        <f t="shared" si="265"/>
        <v>2</v>
      </c>
      <c r="M3338">
        <f t="shared" si="266"/>
        <v>1987</v>
      </c>
      <c r="N3338">
        <f t="shared" si="267"/>
        <v>14.254999999999999</v>
      </c>
      <c r="O3338">
        <f t="shared" si="268"/>
        <v>20.12</v>
      </c>
      <c r="P3338" t="str">
        <f t="shared" si="269"/>
        <v>2_1987</v>
      </c>
    </row>
    <row r="3339" spans="1:16">
      <c r="A3339" s="35">
        <v>31827</v>
      </c>
      <c r="H3339" s="76">
        <v>14.22</v>
      </c>
      <c r="I3339" s="76">
        <v>14.29</v>
      </c>
      <c r="J3339" s="76">
        <v>19.940000000000001</v>
      </c>
      <c r="K3339" s="76">
        <v>20.27</v>
      </c>
      <c r="L3339">
        <f t="shared" si="265"/>
        <v>2</v>
      </c>
      <c r="M3339">
        <f t="shared" si="266"/>
        <v>1987</v>
      </c>
      <c r="N3339">
        <f t="shared" si="267"/>
        <v>14.254999999999999</v>
      </c>
      <c r="O3339">
        <f t="shared" si="268"/>
        <v>20.105</v>
      </c>
      <c r="P3339" t="str">
        <f t="shared" si="269"/>
        <v>2_1987</v>
      </c>
    </row>
    <row r="3340" spans="1:16">
      <c r="A3340" s="35">
        <v>31828</v>
      </c>
      <c r="H3340" s="76">
        <v>14.22</v>
      </c>
      <c r="I3340" s="76">
        <v>14.29</v>
      </c>
      <c r="J3340" s="76">
        <v>19.98</v>
      </c>
      <c r="K3340" s="76">
        <v>20.309999999999999</v>
      </c>
      <c r="L3340">
        <f t="shared" si="265"/>
        <v>2</v>
      </c>
      <c r="M3340">
        <f t="shared" si="266"/>
        <v>1987</v>
      </c>
      <c r="N3340">
        <f t="shared" si="267"/>
        <v>14.254999999999999</v>
      </c>
      <c r="O3340">
        <f t="shared" si="268"/>
        <v>20.145</v>
      </c>
      <c r="P3340" t="str">
        <f t="shared" si="269"/>
        <v>2_1987</v>
      </c>
    </row>
    <row r="3341" spans="1:16">
      <c r="A3341" s="35">
        <v>31829</v>
      </c>
      <c r="H3341" s="77"/>
      <c r="I3341" s="77"/>
      <c r="J3341" s="77"/>
      <c r="K3341" s="77"/>
      <c r="L3341">
        <f t="shared" si="265"/>
        <v>2</v>
      </c>
      <c r="M3341">
        <f t="shared" si="266"/>
        <v>1987</v>
      </c>
      <c r="N3341" t="str">
        <f t="shared" si="267"/>
        <v/>
      </c>
      <c r="O3341" t="str">
        <f t="shared" si="268"/>
        <v/>
      </c>
      <c r="P3341" t="str">
        <f t="shared" si="269"/>
        <v>2_1987</v>
      </c>
    </row>
    <row r="3342" spans="1:16">
      <c r="A3342" s="35">
        <v>31830</v>
      </c>
      <c r="H3342" s="77"/>
      <c r="I3342" s="77"/>
      <c r="J3342" s="77"/>
      <c r="K3342" s="77"/>
      <c r="L3342">
        <f t="shared" si="265"/>
        <v>2</v>
      </c>
      <c r="M3342">
        <f t="shared" si="266"/>
        <v>1987</v>
      </c>
      <c r="N3342" t="str">
        <f t="shared" si="267"/>
        <v/>
      </c>
      <c r="O3342" t="str">
        <f t="shared" si="268"/>
        <v/>
      </c>
      <c r="P3342" t="str">
        <f t="shared" si="269"/>
        <v>2_1987</v>
      </c>
    </row>
    <row r="3343" spans="1:16">
      <c r="A3343" s="35">
        <v>31831</v>
      </c>
      <c r="H3343" s="76">
        <v>14.22</v>
      </c>
      <c r="I3343" s="76">
        <v>14.29</v>
      </c>
      <c r="J3343" s="76">
        <v>19.88</v>
      </c>
      <c r="K3343" s="76">
        <v>20.28</v>
      </c>
      <c r="L3343">
        <f t="shared" si="265"/>
        <v>2</v>
      </c>
      <c r="M3343">
        <f t="shared" si="266"/>
        <v>1987</v>
      </c>
      <c r="N3343">
        <f t="shared" si="267"/>
        <v>14.254999999999999</v>
      </c>
      <c r="O3343">
        <f t="shared" si="268"/>
        <v>20.079999999999998</v>
      </c>
      <c r="P3343" t="str">
        <f t="shared" si="269"/>
        <v>2_1987</v>
      </c>
    </row>
    <row r="3344" spans="1:16">
      <c r="A3344" s="35">
        <v>31832</v>
      </c>
      <c r="H3344" s="76">
        <v>14.53</v>
      </c>
      <c r="I3344" s="76">
        <v>14.6</v>
      </c>
      <c r="J3344" s="76">
        <v>19.920000000000002</v>
      </c>
      <c r="K3344" s="76">
        <v>20.28</v>
      </c>
      <c r="L3344">
        <f t="shared" si="265"/>
        <v>2</v>
      </c>
      <c r="M3344">
        <f t="shared" si="266"/>
        <v>1987</v>
      </c>
      <c r="N3344">
        <f t="shared" si="267"/>
        <v>14.565</v>
      </c>
      <c r="O3344">
        <f t="shared" si="268"/>
        <v>20.100000000000001</v>
      </c>
      <c r="P3344" t="str">
        <f t="shared" si="269"/>
        <v>2_1987</v>
      </c>
    </row>
    <row r="3345" spans="1:16">
      <c r="A3345" s="35">
        <v>31833</v>
      </c>
      <c r="H3345" s="76">
        <v>14.53</v>
      </c>
      <c r="I3345" s="76">
        <v>14.6</v>
      </c>
      <c r="J3345" s="76">
        <v>19.920000000000002</v>
      </c>
      <c r="K3345" s="76">
        <v>20.34</v>
      </c>
      <c r="L3345">
        <f t="shared" si="265"/>
        <v>2</v>
      </c>
      <c r="M3345">
        <f t="shared" si="266"/>
        <v>1987</v>
      </c>
      <c r="N3345">
        <f t="shared" si="267"/>
        <v>14.565</v>
      </c>
      <c r="O3345">
        <f t="shared" si="268"/>
        <v>20.130000000000003</v>
      </c>
      <c r="P3345" t="str">
        <f t="shared" si="269"/>
        <v>2_1987</v>
      </c>
    </row>
    <row r="3346" spans="1:16">
      <c r="A3346" s="35">
        <v>31834</v>
      </c>
      <c r="H3346" s="76">
        <v>14.53</v>
      </c>
      <c r="I3346" s="76">
        <v>14.6</v>
      </c>
      <c r="J3346" s="76">
        <v>20.09</v>
      </c>
      <c r="K3346" s="76">
        <v>20.43</v>
      </c>
      <c r="L3346">
        <f t="shared" si="265"/>
        <v>2</v>
      </c>
      <c r="M3346">
        <f t="shared" si="266"/>
        <v>1987</v>
      </c>
      <c r="N3346">
        <f t="shared" si="267"/>
        <v>14.565</v>
      </c>
      <c r="O3346">
        <f t="shared" si="268"/>
        <v>20.259999999999998</v>
      </c>
      <c r="P3346" t="str">
        <f t="shared" si="269"/>
        <v>2_1987</v>
      </c>
    </row>
    <row r="3347" spans="1:16">
      <c r="A3347" s="35">
        <v>31835</v>
      </c>
      <c r="H3347" s="76">
        <v>14.53</v>
      </c>
      <c r="I3347" s="76">
        <v>14.6</v>
      </c>
      <c r="J3347" s="76">
        <v>19.96</v>
      </c>
      <c r="K3347" s="76">
        <v>20.43</v>
      </c>
      <c r="L3347">
        <f t="shared" si="265"/>
        <v>2</v>
      </c>
      <c r="M3347">
        <f t="shared" si="266"/>
        <v>1987</v>
      </c>
      <c r="N3347">
        <f t="shared" si="267"/>
        <v>14.565</v>
      </c>
      <c r="O3347">
        <f t="shared" si="268"/>
        <v>20.195</v>
      </c>
      <c r="P3347" t="str">
        <f t="shared" si="269"/>
        <v>2_1987</v>
      </c>
    </row>
    <row r="3348" spans="1:16">
      <c r="A3348" s="35">
        <v>31836</v>
      </c>
      <c r="H3348" s="69"/>
      <c r="I3348" s="69"/>
      <c r="J3348" s="73"/>
      <c r="K3348" s="73"/>
      <c r="L3348">
        <f t="shared" si="265"/>
        <v>2</v>
      </c>
      <c r="M3348">
        <f t="shared" si="266"/>
        <v>1987</v>
      </c>
      <c r="N3348" t="str">
        <f t="shared" si="267"/>
        <v/>
      </c>
      <c r="O3348" t="str">
        <f t="shared" si="268"/>
        <v/>
      </c>
      <c r="P3348" t="str">
        <f t="shared" si="269"/>
        <v>2_1987</v>
      </c>
    </row>
    <row r="3349" spans="1:16">
      <c r="A3349" s="35">
        <v>31837</v>
      </c>
      <c r="H3349" s="72"/>
      <c r="I3349" s="72"/>
      <c r="J3349" s="73"/>
      <c r="K3349" s="73"/>
      <c r="L3349">
        <f t="shared" si="265"/>
        <v>3</v>
      </c>
      <c r="M3349">
        <f t="shared" si="266"/>
        <v>1987</v>
      </c>
      <c r="N3349" t="str">
        <f t="shared" si="267"/>
        <v/>
      </c>
      <c r="O3349" t="str">
        <f t="shared" si="268"/>
        <v/>
      </c>
      <c r="P3349" t="str">
        <f t="shared" si="269"/>
        <v>3_1987</v>
      </c>
    </row>
    <row r="3350" spans="1:16">
      <c r="A3350" s="35">
        <v>31838</v>
      </c>
      <c r="H3350" s="74">
        <v>14.53</v>
      </c>
      <c r="I3350" s="74">
        <v>14.6</v>
      </c>
      <c r="J3350" s="74">
        <v>19.920000000000002</v>
      </c>
      <c r="K3350" s="74">
        <v>20.260000000000002</v>
      </c>
      <c r="L3350">
        <f t="shared" si="265"/>
        <v>3</v>
      </c>
      <c r="M3350">
        <f t="shared" si="266"/>
        <v>1987</v>
      </c>
      <c r="N3350">
        <f t="shared" si="267"/>
        <v>14.565</v>
      </c>
      <c r="O3350">
        <f t="shared" si="268"/>
        <v>20.090000000000003</v>
      </c>
      <c r="P3350" t="str">
        <f t="shared" si="269"/>
        <v>3_1987</v>
      </c>
    </row>
    <row r="3351" spans="1:16">
      <c r="A3351" s="35">
        <v>31839</v>
      </c>
      <c r="H3351" s="74">
        <v>14.53</v>
      </c>
      <c r="I3351" s="74">
        <v>14.6</v>
      </c>
      <c r="J3351" s="74">
        <v>19.84</v>
      </c>
      <c r="K3351" s="74">
        <v>20.39</v>
      </c>
      <c r="L3351">
        <f t="shared" si="265"/>
        <v>3</v>
      </c>
      <c r="M3351">
        <f t="shared" si="266"/>
        <v>1987</v>
      </c>
      <c r="N3351">
        <f t="shared" si="267"/>
        <v>14.565</v>
      </c>
      <c r="O3351">
        <f t="shared" si="268"/>
        <v>20.115000000000002</v>
      </c>
      <c r="P3351" t="str">
        <f t="shared" si="269"/>
        <v>3_1987</v>
      </c>
    </row>
    <row r="3352" spans="1:16">
      <c r="A3352" s="35">
        <v>31840</v>
      </c>
      <c r="H3352" s="74">
        <v>14.53</v>
      </c>
      <c r="I3352" s="74">
        <v>14.6</v>
      </c>
      <c r="J3352" s="74">
        <v>19.89</v>
      </c>
      <c r="K3352" s="74">
        <v>20.34</v>
      </c>
      <c r="L3352">
        <f t="shared" si="265"/>
        <v>3</v>
      </c>
      <c r="M3352">
        <f t="shared" si="266"/>
        <v>1987</v>
      </c>
      <c r="N3352">
        <f t="shared" si="267"/>
        <v>14.565</v>
      </c>
      <c r="O3352">
        <f t="shared" si="268"/>
        <v>20.115000000000002</v>
      </c>
      <c r="P3352" t="str">
        <f t="shared" si="269"/>
        <v>3_1987</v>
      </c>
    </row>
    <row r="3353" spans="1:16">
      <c r="A3353" s="35">
        <v>31841</v>
      </c>
      <c r="H3353" s="74">
        <v>14.53</v>
      </c>
      <c r="I3353" s="74">
        <v>14.6</v>
      </c>
      <c r="J3353" s="74">
        <v>20.04</v>
      </c>
      <c r="K3353" s="74">
        <v>20.36</v>
      </c>
      <c r="L3353">
        <f t="shared" si="265"/>
        <v>3</v>
      </c>
      <c r="M3353">
        <f t="shared" si="266"/>
        <v>1987</v>
      </c>
      <c r="N3353">
        <f t="shared" si="267"/>
        <v>14.565</v>
      </c>
      <c r="O3353">
        <f t="shared" si="268"/>
        <v>20.2</v>
      </c>
      <c r="P3353" t="str">
        <f t="shared" si="269"/>
        <v>3_1987</v>
      </c>
    </row>
    <row r="3354" spans="1:16">
      <c r="A3354" s="35">
        <v>31842</v>
      </c>
      <c r="H3354" s="74">
        <v>14.53</v>
      </c>
      <c r="I3354" s="74">
        <v>14.6</v>
      </c>
      <c r="J3354" s="74">
        <v>20.04</v>
      </c>
      <c r="K3354" s="74">
        <v>20.43</v>
      </c>
      <c r="L3354">
        <f t="shared" si="265"/>
        <v>3</v>
      </c>
      <c r="M3354">
        <f t="shared" si="266"/>
        <v>1987</v>
      </c>
      <c r="N3354">
        <f t="shared" si="267"/>
        <v>14.565</v>
      </c>
      <c r="O3354">
        <f t="shared" si="268"/>
        <v>20.234999999999999</v>
      </c>
      <c r="P3354" t="str">
        <f t="shared" si="269"/>
        <v>3_1987</v>
      </c>
    </row>
    <row r="3355" spans="1:16">
      <c r="A3355" s="35">
        <v>31843</v>
      </c>
      <c r="H3355" s="68"/>
      <c r="I3355" s="68"/>
      <c r="J3355" s="68"/>
      <c r="K3355" s="68"/>
      <c r="L3355">
        <f t="shared" si="265"/>
        <v>3</v>
      </c>
      <c r="M3355">
        <f t="shared" si="266"/>
        <v>1987</v>
      </c>
      <c r="N3355" t="str">
        <f t="shared" si="267"/>
        <v/>
      </c>
      <c r="O3355" t="str">
        <f t="shared" si="268"/>
        <v/>
      </c>
      <c r="P3355" t="str">
        <f t="shared" si="269"/>
        <v>3_1987</v>
      </c>
    </row>
    <row r="3356" spans="1:16">
      <c r="A3356" s="35">
        <v>31844</v>
      </c>
      <c r="H3356" s="68"/>
      <c r="I3356" s="68"/>
      <c r="J3356" s="68"/>
      <c r="K3356" s="68"/>
      <c r="L3356">
        <f t="shared" si="265"/>
        <v>3</v>
      </c>
      <c r="M3356">
        <f t="shared" si="266"/>
        <v>1987</v>
      </c>
      <c r="N3356" t="str">
        <f t="shared" si="267"/>
        <v/>
      </c>
      <c r="O3356" t="str">
        <f t="shared" si="268"/>
        <v/>
      </c>
      <c r="P3356" t="str">
        <f t="shared" si="269"/>
        <v>3_1987</v>
      </c>
    </row>
    <row r="3357" spans="1:16">
      <c r="A3357" s="35">
        <v>31845</v>
      </c>
      <c r="H3357" s="74">
        <v>14.53</v>
      </c>
      <c r="I3357" s="74">
        <v>14.6</v>
      </c>
      <c r="J3357" s="74">
        <v>19.91</v>
      </c>
      <c r="K3357" s="74">
        <v>20.39</v>
      </c>
      <c r="L3357">
        <f t="shared" si="265"/>
        <v>3</v>
      </c>
      <c r="M3357">
        <f t="shared" si="266"/>
        <v>1987</v>
      </c>
      <c r="N3357">
        <f t="shared" si="267"/>
        <v>14.565</v>
      </c>
      <c r="O3357">
        <f t="shared" si="268"/>
        <v>20.149999999999999</v>
      </c>
      <c r="P3357" t="str">
        <f t="shared" si="269"/>
        <v>3_1987</v>
      </c>
    </row>
    <row r="3358" spans="1:16">
      <c r="A3358" s="35">
        <v>31846</v>
      </c>
      <c r="H3358" s="74">
        <v>14.53</v>
      </c>
      <c r="I3358" s="74">
        <v>14.6</v>
      </c>
      <c r="J3358" s="74">
        <v>19.91</v>
      </c>
      <c r="K3358" s="74">
        <v>20.46</v>
      </c>
      <c r="L3358">
        <f t="shared" si="265"/>
        <v>3</v>
      </c>
      <c r="M3358">
        <f t="shared" si="266"/>
        <v>1987</v>
      </c>
      <c r="N3358">
        <f t="shared" si="267"/>
        <v>14.565</v>
      </c>
      <c r="O3358">
        <f t="shared" si="268"/>
        <v>20.185000000000002</v>
      </c>
      <c r="P3358" t="str">
        <f t="shared" si="269"/>
        <v>3_1987</v>
      </c>
    </row>
    <row r="3359" spans="1:16">
      <c r="A3359" s="35">
        <v>31847</v>
      </c>
      <c r="H3359" s="74">
        <v>14.53</v>
      </c>
      <c r="I3359" s="74">
        <v>14.6</v>
      </c>
      <c r="J3359" s="74">
        <v>20.11</v>
      </c>
      <c r="K3359" s="74">
        <v>20.38</v>
      </c>
      <c r="L3359">
        <f t="shared" si="265"/>
        <v>3</v>
      </c>
      <c r="M3359">
        <f t="shared" si="266"/>
        <v>1987</v>
      </c>
      <c r="N3359">
        <f t="shared" si="267"/>
        <v>14.565</v>
      </c>
      <c r="O3359">
        <f t="shared" si="268"/>
        <v>20.244999999999997</v>
      </c>
      <c r="P3359" t="str">
        <f t="shared" si="269"/>
        <v>3_1987</v>
      </c>
    </row>
    <row r="3360" spans="1:16">
      <c r="A3360" s="35">
        <v>31848</v>
      </c>
      <c r="H3360" s="74">
        <v>14.53</v>
      </c>
      <c r="I3360" s="74">
        <v>14.6</v>
      </c>
      <c r="J3360" s="74">
        <v>19.899999999999999</v>
      </c>
      <c r="K3360" s="74">
        <v>20.440000000000001</v>
      </c>
      <c r="L3360">
        <f t="shared" si="265"/>
        <v>3</v>
      </c>
      <c r="M3360">
        <f t="shared" si="266"/>
        <v>1987</v>
      </c>
      <c r="N3360">
        <f t="shared" si="267"/>
        <v>14.565</v>
      </c>
      <c r="O3360">
        <f t="shared" si="268"/>
        <v>20.170000000000002</v>
      </c>
      <c r="P3360" t="str">
        <f t="shared" si="269"/>
        <v>3_1987</v>
      </c>
    </row>
    <row r="3361" spans="1:16">
      <c r="A3361" s="35">
        <v>31849</v>
      </c>
      <c r="H3361" s="74">
        <v>14.85</v>
      </c>
      <c r="I3361" s="74">
        <v>14.92</v>
      </c>
      <c r="J3361" s="74">
        <v>20.010000000000002</v>
      </c>
      <c r="K3361" s="74">
        <v>20.6</v>
      </c>
      <c r="L3361">
        <f t="shared" si="265"/>
        <v>3</v>
      </c>
      <c r="M3361">
        <f t="shared" si="266"/>
        <v>1987</v>
      </c>
      <c r="N3361">
        <f t="shared" si="267"/>
        <v>14.885</v>
      </c>
      <c r="O3361">
        <f t="shared" si="268"/>
        <v>20.305</v>
      </c>
      <c r="P3361" t="str">
        <f t="shared" si="269"/>
        <v>3_1987</v>
      </c>
    </row>
    <row r="3362" spans="1:16">
      <c r="A3362" s="35">
        <v>31850</v>
      </c>
      <c r="H3362" s="68"/>
      <c r="I3362" s="68"/>
      <c r="J3362" s="68"/>
      <c r="K3362" s="68"/>
      <c r="L3362">
        <f t="shared" si="265"/>
        <v>3</v>
      </c>
      <c r="M3362">
        <f t="shared" si="266"/>
        <v>1987</v>
      </c>
      <c r="N3362" t="str">
        <f t="shared" si="267"/>
        <v/>
      </c>
      <c r="O3362" t="str">
        <f t="shared" si="268"/>
        <v/>
      </c>
      <c r="P3362" t="str">
        <f t="shared" si="269"/>
        <v>3_1987</v>
      </c>
    </row>
    <row r="3363" spans="1:16">
      <c r="A3363" s="35">
        <v>31851</v>
      </c>
      <c r="H3363" s="68"/>
      <c r="I3363" s="68"/>
      <c r="J3363" s="68"/>
      <c r="K3363" s="68"/>
      <c r="L3363">
        <f t="shared" si="265"/>
        <v>3</v>
      </c>
      <c r="M3363">
        <f t="shared" si="266"/>
        <v>1987</v>
      </c>
      <c r="N3363" t="str">
        <f t="shared" si="267"/>
        <v/>
      </c>
      <c r="O3363" t="str">
        <f t="shared" si="268"/>
        <v/>
      </c>
      <c r="P3363" t="str">
        <f t="shared" si="269"/>
        <v>3_1987</v>
      </c>
    </row>
    <row r="3364" spans="1:16">
      <c r="A3364" s="35">
        <v>31852</v>
      </c>
      <c r="H3364" s="74">
        <v>14.85</v>
      </c>
      <c r="I3364" s="74">
        <v>14.92</v>
      </c>
      <c r="J3364" s="74">
        <v>20</v>
      </c>
      <c r="K3364" s="74">
        <v>20.61</v>
      </c>
      <c r="L3364">
        <f t="shared" si="265"/>
        <v>3</v>
      </c>
      <c r="M3364">
        <f t="shared" si="266"/>
        <v>1987</v>
      </c>
      <c r="N3364">
        <f t="shared" si="267"/>
        <v>14.885</v>
      </c>
      <c r="O3364">
        <f t="shared" si="268"/>
        <v>20.305</v>
      </c>
      <c r="P3364" t="str">
        <f t="shared" si="269"/>
        <v>3_1987</v>
      </c>
    </row>
    <row r="3365" spans="1:16">
      <c r="A3365" s="35">
        <v>31853</v>
      </c>
      <c r="H3365" s="74">
        <v>14.85</v>
      </c>
      <c r="I3365" s="74">
        <v>14.92</v>
      </c>
      <c r="J3365" s="74">
        <v>20.190000000000001</v>
      </c>
      <c r="K3365" s="74">
        <v>20.55</v>
      </c>
      <c r="L3365">
        <f t="shared" si="265"/>
        <v>3</v>
      </c>
      <c r="M3365">
        <f t="shared" si="266"/>
        <v>1987</v>
      </c>
      <c r="N3365">
        <f t="shared" si="267"/>
        <v>14.885</v>
      </c>
      <c r="O3365">
        <f t="shared" si="268"/>
        <v>20.37</v>
      </c>
      <c r="P3365" t="str">
        <f t="shared" si="269"/>
        <v>3_1987</v>
      </c>
    </row>
    <row r="3366" spans="1:16">
      <c r="A3366" s="35">
        <v>31854</v>
      </c>
      <c r="H3366" s="74">
        <v>14.85</v>
      </c>
      <c r="I3366" s="74">
        <v>14.92</v>
      </c>
      <c r="J3366" s="74">
        <v>20.12</v>
      </c>
      <c r="K3366" s="74">
        <v>20.53</v>
      </c>
      <c r="L3366">
        <f t="shared" si="265"/>
        <v>3</v>
      </c>
      <c r="M3366">
        <f t="shared" si="266"/>
        <v>1987</v>
      </c>
      <c r="N3366">
        <f t="shared" si="267"/>
        <v>14.885</v>
      </c>
      <c r="O3366">
        <f t="shared" si="268"/>
        <v>20.325000000000003</v>
      </c>
      <c r="P3366" t="str">
        <f t="shared" si="269"/>
        <v>3_1987</v>
      </c>
    </row>
    <row r="3367" spans="1:16">
      <c r="A3367" s="35">
        <v>31855</v>
      </c>
      <c r="H3367" s="74">
        <v>14.85</v>
      </c>
      <c r="I3367" s="74">
        <v>14.92</v>
      </c>
      <c r="J3367" s="74">
        <v>19.98</v>
      </c>
      <c r="K3367" s="74">
        <v>20.57</v>
      </c>
      <c r="L3367">
        <f t="shared" si="265"/>
        <v>3</v>
      </c>
      <c r="M3367">
        <f t="shared" si="266"/>
        <v>1987</v>
      </c>
      <c r="N3367">
        <f t="shared" si="267"/>
        <v>14.885</v>
      </c>
      <c r="O3367">
        <f t="shared" si="268"/>
        <v>20.274999999999999</v>
      </c>
      <c r="P3367" t="str">
        <f t="shared" si="269"/>
        <v>3_1987</v>
      </c>
    </row>
    <row r="3368" spans="1:16">
      <c r="A3368" s="35">
        <v>31856</v>
      </c>
      <c r="H3368" s="74">
        <v>14.85</v>
      </c>
      <c r="I3368" s="74">
        <v>14.92</v>
      </c>
      <c r="J3368" s="74">
        <v>20.079999999999998</v>
      </c>
      <c r="K3368" s="74">
        <v>20.6</v>
      </c>
      <c r="L3368">
        <f t="shared" si="265"/>
        <v>3</v>
      </c>
      <c r="M3368">
        <f t="shared" si="266"/>
        <v>1987</v>
      </c>
      <c r="N3368">
        <f t="shared" si="267"/>
        <v>14.885</v>
      </c>
      <c r="O3368">
        <f t="shared" si="268"/>
        <v>20.34</v>
      </c>
      <c r="P3368" t="str">
        <f t="shared" si="269"/>
        <v>3_1987</v>
      </c>
    </row>
    <row r="3369" spans="1:16">
      <c r="A3369" s="35">
        <v>31857</v>
      </c>
      <c r="H3369" s="68"/>
      <c r="I3369" s="68"/>
      <c r="J3369" s="68"/>
      <c r="K3369" s="68"/>
      <c r="L3369">
        <f t="shared" si="265"/>
        <v>3</v>
      </c>
      <c r="M3369">
        <f t="shared" si="266"/>
        <v>1987</v>
      </c>
      <c r="N3369" t="str">
        <f t="shared" si="267"/>
        <v/>
      </c>
      <c r="O3369" t="str">
        <f t="shared" si="268"/>
        <v/>
      </c>
      <c r="P3369" t="str">
        <f t="shared" si="269"/>
        <v>3_1987</v>
      </c>
    </row>
    <row r="3370" spans="1:16">
      <c r="A3370" s="35">
        <v>31858</v>
      </c>
      <c r="H3370" s="68"/>
      <c r="I3370" s="68"/>
      <c r="J3370" s="68"/>
      <c r="K3370" s="68"/>
      <c r="L3370">
        <f t="shared" si="265"/>
        <v>3</v>
      </c>
      <c r="M3370">
        <f t="shared" si="266"/>
        <v>1987</v>
      </c>
      <c r="N3370" t="str">
        <f t="shared" si="267"/>
        <v/>
      </c>
      <c r="O3370" t="str">
        <f t="shared" si="268"/>
        <v/>
      </c>
      <c r="P3370" t="str">
        <f t="shared" si="269"/>
        <v>3_1987</v>
      </c>
    </row>
    <row r="3371" spans="1:16">
      <c r="A3371" s="35">
        <v>31859</v>
      </c>
      <c r="H3371" s="74">
        <v>14.85</v>
      </c>
      <c r="I3371" s="74">
        <v>14.92</v>
      </c>
      <c r="J3371" s="74">
        <v>20.03</v>
      </c>
      <c r="K3371" s="74">
        <v>20.67</v>
      </c>
      <c r="L3371">
        <f t="shared" si="265"/>
        <v>3</v>
      </c>
      <c r="M3371">
        <f t="shared" si="266"/>
        <v>1987</v>
      </c>
      <c r="N3371">
        <f t="shared" si="267"/>
        <v>14.885</v>
      </c>
      <c r="O3371">
        <f t="shared" si="268"/>
        <v>20.350000000000001</v>
      </c>
      <c r="P3371" t="str">
        <f t="shared" si="269"/>
        <v>3_1987</v>
      </c>
    </row>
    <row r="3372" spans="1:16">
      <c r="A3372" s="35">
        <v>31860</v>
      </c>
      <c r="H3372" s="74">
        <v>14.85</v>
      </c>
      <c r="I3372" s="74">
        <v>14.92</v>
      </c>
      <c r="J3372" s="74">
        <v>20.260000000000002</v>
      </c>
      <c r="K3372" s="74">
        <v>20.73</v>
      </c>
      <c r="L3372">
        <f t="shared" si="265"/>
        <v>3</v>
      </c>
      <c r="M3372">
        <f t="shared" si="266"/>
        <v>1987</v>
      </c>
      <c r="N3372">
        <f t="shared" si="267"/>
        <v>14.885</v>
      </c>
      <c r="O3372">
        <f t="shared" si="268"/>
        <v>20.495000000000001</v>
      </c>
      <c r="P3372" t="str">
        <f t="shared" si="269"/>
        <v>3_1987</v>
      </c>
    </row>
    <row r="3373" spans="1:16">
      <c r="A3373" s="35">
        <v>31861</v>
      </c>
      <c r="H3373" s="74">
        <v>14.85</v>
      </c>
      <c r="I3373" s="74">
        <v>14.92</v>
      </c>
      <c r="J3373" s="74">
        <v>20.36</v>
      </c>
      <c r="K3373" s="74">
        <v>20.76</v>
      </c>
      <c r="L3373">
        <f t="shared" si="265"/>
        <v>3</v>
      </c>
      <c r="M3373">
        <f t="shared" si="266"/>
        <v>1987</v>
      </c>
      <c r="N3373">
        <f t="shared" si="267"/>
        <v>14.885</v>
      </c>
      <c r="O3373">
        <f t="shared" si="268"/>
        <v>20.560000000000002</v>
      </c>
      <c r="P3373" t="str">
        <f t="shared" si="269"/>
        <v>3_1987</v>
      </c>
    </row>
    <row r="3374" spans="1:16">
      <c r="A3374" s="35">
        <v>31862</v>
      </c>
      <c r="H3374" s="74">
        <v>14.85</v>
      </c>
      <c r="I3374" s="74">
        <v>14.92</v>
      </c>
      <c r="J3374" s="74">
        <v>20.100000000000001</v>
      </c>
      <c r="K3374" s="74">
        <v>20.75</v>
      </c>
      <c r="L3374">
        <f t="shared" si="265"/>
        <v>3</v>
      </c>
      <c r="M3374">
        <f t="shared" si="266"/>
        <v>1987</v>
      </c>
      <c r="N3374">
        <f t="shared" si="267"/>
        <v>14.885</v>
      </c>
      <c r="O3374">
        <f t="shared" si="268"/>
        <v>20.425000000000001</v>
      </c>
      <c r="P3374" t="str">
        <f t="shared" si="269"/>
        <v>3_1987</v>
      </c>
    </row>
    <row r="3375" spans="1:16">
      <c r="A3375" s="35">
        <v>31863</v>
      </c>
      <c r="H3375" s="74">
        <v>14.85</v>
      </c>
      <c r="I3375" s="74">
        <v>14.92</v>
      </c>
      <c r="J3375" s="74">
        <v>20.27</v>
      </c>
      <c r="K3375" s="74">
        <v>20.89</v>
      </c>
      <c r="L3375">
        <f t="shared" si="265"/>
        <v>3</v>
      </c>
      <c r="M3375">
        <f t="shared" si="266"/>
        <v>1987</v>
      </c>
      <c r="N3375">
        <f t="shared" si="267"/>
        <v>14.885</v>
      </c>
      <c r="O3375">
        <f t="shared" si="268"/>
        <v>20.58</v>
      </c>
      <c r="P3375" t="str">
        <f t="shared" si="269"/>
        <v>3_1987</v>
      </c>
    </row>
    <row r="3376" spans="1:16">
      <c r="A3376" s="35">
        <v>31864</v>
      </c>
      <c r="H3376" s="68"/>
      <c r="I3376" s="68"/>
      <c r="J3376" s="68"/>
      <c r="K3376" s="68"/>
      <c r="L3376">
        <f t="shared" si="265"/>
        <v>3</v>
      </c>
      <c r="M3376">
        <f t="shared" si="266"/>
        <v>1987</v>
      </c>
      <c r="N3376" t="str">
        <f t="shared" si="267"/>
        <v/>
      </c>
      <c r="O3376" t="str">
        <f t="shared" si="268"/>
        <v/>
      </c>
      <c r="P3376" t="str">
        <f t="shared" si="269"/>
        <v>3_1987</v>
      </c>
    </row>
    <row r="3377" spans="1:16">
      <c r="A3377" s="35">
        <v>31865</v>
      </c>
      <c r="H3377" s="68"/>
      <c r="I3377" s="68"/>
      <c r="J3377" s="68"/>
      <c r="K3377" s="68"/>
      <c r="L3377">
        <f t="shared" si="265"/>
        <v>3</v>
      </c>
      <c r="M3377">
        <f t="shared" si="266"/>
        <v>1987</v>
      </c>
      <c r="N3377" t="str">
        <f t="shared" si="267"/>
        <v/>
      </c>
      <c r="O3377" t="str">
        <f t="shared" si="268"/>
        <v/>
      </c>
      <c r="P3377" t="str">
        <f t="shared" si="269"/>
        <v>3_1987</v>
      </c>
    </row>
    <row r="3378" spans="1:16">
      <c r="A3378" s="35">
        <v>31866</v>
      </c>
      <c r="H3378" s="74">
        <v>14.85</v>
      </c>
      <c r="I3378" s="74">
        <v>14.92</v>
      </c>
      <c r="J3378" s="74">
        <v>20.399999999999999</v>
      </c>
      <c r="K3378" s="74">
        <v>20.53</v>
      </c>
      <c r="L3378">
        <f t="shared" si="265"/>
        <v>3</v>
      </c>
      <c r="M3378">
        <f t="shared" si="266"/>
        <v>1987</v>
      </c>
      <c r="N3378">
        <f t="shared" si="267"/>
        <v>14.885</v>
      </c>
      <c r="O3378">
        <f t="shared" si="268"/>
        <v>20.465</v>
      </c>
      <c r="P3378" t="str">
        <f t="shared" si="269"/>
        <v>3_1987</v>
      </c>
    </row>
    <row r="3379" spans="1:16">
      <c r="A3379" s="35">
        <v>31867</v>
      </c>
      <c r="H3379" s="74">
        <v>14.85</v>
      </c>
      <c r="I3379" s="74">
        <v>14.92</v>
      </c>
      <c r="J3379" s="74">
        <v>20.3</v>
      </c>
      <c r="K3379" s="74">
        <v>21.05</v>
      </c>
      <c r="L3379">
        <f t="shared" si="265"/>
        <v>3</v>
      </c>
      <c r="M3379">
        <f t="shared" si="266"/>
        <v>1987</v>
      </c>
      <c r="N3379">
        <f t="shared" si="267"/>
        <v>14.885</v>
      </c>
      <c r="O3379">
        <f t="shared" si="268"/>
        <v>20.675000000000001</v>
      </c>
      <c r="P3379" t="str">
        <f t="shared" si="269"/>
        <v>3_1987</v>
      </c>
    </row>
    <row r="3380" spans="1:16">
      <c r="A3380" s="35">
        <v>31868</v>
      </c>
      <c r="H3380" s="74">
        <v>14.85</v>
      </c>
      <c r="I3380" s="74">
        <v>14.92</v>
      </c>
      <c r="J3380" s="74">
        <v>20.61</v>
      </c>
      <c r="K3380" s="74">
        <v>21.22</v>
      </c>
      <c r="L3380">
        <f t="shared" si="265"/>
        <v>4</v>
      </c>
      <c r="M3380">
        <f t="shared" si="266"/>
        <v>1987</v>
      </c>
      <c r="N3380">
        <f t="shared" si="267"/>
        <v>14.885</v>
      </c>
      <c r="O3380">
        <f t="shared" si="268"/>
        <v>20.914999999999999</v>
      </c>
      <c r="P3380" t="str">
        <f t="shared" si="269"/>
        <v>4_1987</v>
      </c>
    </row>
    <row r="3381" spans="1:16">
      <c r="A3381" s="35">
        <v>31869</v>
      </c>
      <c r="H3381" s="74">
        <v>14.85</v>
      </c>
      <c r="I3381" s="74">
        <v>14.92</v>
      </c>
      <c r="J3381" s="74">
        <v>20.8</v>
      </c>
      <c r="K3381" s="74">
        <v>21.59</v>
      </c>
      <c r="L3381">
        <f t="shared" si="265"/>
        <v>4</v>
      </c>
      <c r="M3381">
        <f t="shared" si="266"/>
        <v>1987</v>
      </c>
      <c r="N3381">
        <f t="shared" si="267"/>
        <v>14.885</v>
      </c>
      <c r="O3381">
        <f t="shared" si="268"/>
        <v>21.195</v>
      </c>
      <c r="P3381" t="str">
        <f t="shared" si="269"/>
        <v>4_1987</v>
      </c>
    </row>
    <row r="3382" spans="1:16">
      <c r="A3382" s="35">
        <v>31870</v>
      </c>
      <c r="H3382" s="74">
        <v>14.85</v>
      </c>
      <c r="I3382" s="74">
        <v>14.92</v>
      </c>
      <c r="J3382" s="74">
        <v>21.01</v>
      </c>
      <c r="K3382" s="74">
        <v>21.74</v>
      </c>
      <c r="L3382">
        <f t="shared" si="265"/>
        <v>4</v>
      </c>
      <c r="M3382">
        <f t="shared" si="266"/>
        <v>1987</v>
      </c>
      <c r="N3382">
        <f t="shared" si="267"/>
        <v>14.885</v>
      </c>
      <c r="O3382">
        <f t="shared" si="268"/>
        <v>21.375</v>
      </c>
      <c r="P3382" t="str">
        <f t="shared" si="269"/>
        <v>4_1987</v>
      </c>
    </row>
    <row r="3383" spans="1:16">
      <c r="A3383" s="35">
        <v>31871</v>
      </c>
      <c r="H3383" s="68"/>
      <c r="I3383" s="68"/>
      <c r="J3383" s="68"/>
      <c r="K3383" s="68"/>
      <c r="L3383">
        <f t="shared" si="265"/>
        <v>4</v>
      </c>
      <c r="M3383">
        <f t="shared" si="266"/>
        <v>1987</v>
      </c>
      <c r="N3383" t="str">
        <f t="shared" si="267"/>
        <v/>
      </c>
      <c r="O3383" t="str">
        <f t="shared" si="268"/>
        <v/>
      </c>
      <c r="P3383" t="str">
        <f t="shared" si="269"/>
        <v>4_1987</v>
      </c>
    </row>
    <row r="3384" spans="1:16">
      <c r="A3384" s="35">
        <v>31872</v>
      </c>
      <c r="H3384" s="68"/>
      <c r="I3384" s="68"/>
      <c r="J3384" s="68"/>
      <c r="K3384" s="68"/>
      <c r="L3384">
        <f t="shared" si="265"/>
        <v>4</v>
      </c>
      <c r="M3384">
        <f t="shared" si="266"/>
        <v>1987</v>
      </c>
      <c r="N3384" t="str">
        <f t="shared" si="267"/>
        <v/>
      </c>
      <c r="O3384" t="str">
        <f t="shared" si="268"/>
        <v/>
      </c>
      <c r="P3384" t="str">
        <f t="shared" si="269"/>
        <v>4_1987</v>
      </c>
    </row>
    <row r="3385" spans="1:16">
      <c r="A3385" s="35">
        <v>31873</v>
      </c>
      <c r="H3385" s="74">
        <v>14.85</v>
      </c>
      <c r="I3385" s="74">
        <v>14.92</v>
      </c>
      <c r="J3385" s="74">
        <v>20.71</v>
      </c>
      <c r="K3385" s="74">
        <v>21.26</v>
      </c>
      <c r="L3385">
        <f t="shared" si="265"/>
        <v>4</v>
      </c>
      <c r="M3385">
        <f t="shared" si="266"/>
        <v>1987</v>
      </c>
      <c r="N3385">
        <f t="shared" si="267"/>
        <v>14.885</v>
      </c>
      <c r="O3385">
        <f t="shared" si="268"/>
        <v>20.984999999999999</v>
      </c>
      <c r="P3385" t="str">
        <f t="shared" si="269"/>
        <v>4_1987</v>
      </c>
    </row>
    <row r="3386" spans="1:16">
      <c r="A3386" s="35">
        <v>31874</v>
      </c>
      <c r="H3386" s="74">
        <v>14.85</v>
      </c>
      <c r="I3386" s="74">
        <v>14.92</v>
      </c>
      <c r="J3386" s="74">
        <v>20.76</v>
      </c>
      <c r="K3386" s="74">
        <v>21.56</v>
      </c>
      <c r="L3386">
        <f t="shared" si="265"/>
        <v>4</v>
      </c>
      <c r="M3386">
        <f t="shared" si="266"/>
        <v>1987</v>
      </c>
      <c r="N3386">
        <f t="shared" si="267"/>
        <v>14.885</v>
      </c>
      <c r="O3386">
        <f t="shared" si="268"/>
        <v>21.16</v>
      </c>
      <c r="P3386" t="str">
        <f t="shared" si="269"/>
        <v>4_1987</v>
      </c>
    </row>
    <row r="3387" spans="1:16">
      <c r="A3387" s="35">
        <v>31875</v>
      </c>
      <c r="H3387" s="74">
        <v>14.85</v>
      </c>
      <c r="I3387" s="74">
        <v>14.92</v>
      </c>
      <c r="J3387" s="74">
        <v>21.26</v>
      </c>
      <c r="K3387" s="74">
        <v>21.99</v>
      </c>
      <c r="L3387">
        <f t="shared" si="265"/>
        <v>4</v>
      </c>
      <c r="M3387">
        <f t="shared" si="266"/>
        <v>1987</v>
      </c>
      <c r="N3387">
        <f t="shared" si="267"/>
        <v>14.885</v>
      </c>
      <c r="O3387">
        <f t="shared" si="268"/>
        <v>21.625</v>
      </c>
      <c r="P3387" t="str">
        <f t="shared" si="269"/>
        <v>4_1987</v>
      </c>
    </row>
    <row r="3388" spans="1:16">
      <c r="A3388" s="35">
        <v>31876</v>
      </c>
      <c r="H3388" s="74">
        <v>14.85</v>
      </c>
      <c r="I3388" s="74">
        <v>14.92</v>
      </c>
      <c r="J3388" s="74">
        <v>21.12</v>
      </c>
      <c r="K3388" s="74">
        <v>21.82</v>
      </c>
      <c r="L3388">
        <f t="shared" si="265"/>
        <v>4</v>
      </c>
      <c r="M3388">
        <f t="shared" si="266"/>
        <v>1987</v>
      </c>
      <c r="N3388">
        <f t="shared" si="267"/>
        <v>14.885</v>
      </c>
      <c r="O3388">
        <f t="shared" si="268"/>
        <v>21.47</v>
      </c>
      <c r="P3388" t="str">
        <f t="shared" si="269"/>
        <v>4_1987</v>
      </c>
    </row>
    <row r="3389" spans="1:16">
      <c r="A3389" s="35">
        <v>31877</v>
      </c>
      <c r="H3389" s="74">
        <v>14.85</v>
      </c>
      <c r="I3389" s="74">
        <v>14.92</v>
      </c>
      <c r="J3389" s="74">
        <v>21.55</v>
      </c>
      <c r="K3389" s="74">
        <v>22.35</v>
      </c>
      <c r="L3389">
        <f t="shared" si="265"/>
        <v>4</v>
      </c>
      <c r="M3389">
        <f t="shared" si="266"/>
        <v>1987</v>
      </c>
      <c r="N3389">
        <f t="shared" si="267"/>
        <v>14.885</v>
      </c>
      <c r="O3389">
        <f t="shared" si="268"/>
        <v>21.950000000000003</v>
      </c>
      <c r="P3389" t="str">
        <f t="shared" si="269"/>
        <v>4_1987</v>
      </c>
    </row>
    <row r="3390" spans="1:16">
      <c r="A3390" s="35">
        <v>31878</v>
      </c>
      <c r="H3390" s="68"/>
      <c r="I3390" s="68"/>
      <c r="J3390" s="68"/>
      <c r="K3390" s="68"/>
      <c r="L3390">
        <f t="shared" si="265"/>
        <v>4</v>
      </c>
      <c r="M3390">
        <f t="shared" si="266"/>
        <v>1987</v>
      </c>
      <c r="N3390" t="str">
        <f t="shared" si="267"/>
        <v/>
      </c>
      <c r="O3390" t="str">
        <f t="shared" si="268"/>
        <v/>
      </c>
      <c r="P3390" t="str">
        <f t="shared" si="269"/>
        <v>4_1987</v>
      </c>
    </row>
    <row r="3391" spans="1:16">
      <c r="A3391" s="35">
        <v>31879</v>
      </c>
      <c r="H3391" s="68"/>
      <c r="I3391" s="68"/>
      <c r="J3391" s="68"/>
      <c r="K3391" s="68"/>
      <c r="L3391">
        <f t="shared" si="265"/>
        <v>4</v>
      </c>
      <c r="M3391">
        <f t="shared" si="266"/>
        <v>1987</v>
      </c>
      <c r="N3391" t="str">
        <f t="shared" si="267"/>
        <v/>
      </c>
      <c r="O3391" t="str">
        <f t="shared" si="268"/>
        <v/>
      </c>
      <c r="P3391" t="str">
        <f t="shared" si="269"/>
        <v>4_1987</v>
      </c>
    </row>
    <row r="3392" spans="1:16">
      <c r="A3392" s="35">
        <v>31880</v>
      </c>
      <c r="H3392" s="74">
        <v>14.85</v>
      </c>
      <c r="I3392" s="74">
        <v>14.92</v>
      </c>
      <c r="J3392" s="74">
        <v>21.75</v>
      </c>
      <c r="K3392" s="74">
        <v>22.39</v>
      </c>
      <c r="L3392">
        <f t="shared" si="265"/>
        <v>4</v>
      </c>
      <c r="M3392">
        <f t="shared" si="266"/>
        <v>1987</v>
      </c>
      <c r="N3392">
        <f t="shared" si="267"/>
        <v>14.885</v>
      </c>
      <c r="O3392">
        <f t="shared" si="268"/>
        <v>22.07</v>
      </c>
      <c r="P3392" t="str">
        <f t="shared" si="269"/>
        <v>4_1987</v>
      </c>
    </row>
    <row r="3393" spans="1:16">
      <c r="A3393" s="35">
        <v>31881</v>
      </c>
      <c r="H3393" s="74">
        <v>14.85</v>
      </c>
      <c r="I3393" s="74">
        <v>14.92</v>
      </c>
      <c r="J3393" s="74">
        <v>21.72</v>
      </c>
      <c r="K3393" s="74">
        <v>22.53</v>
      </c>
      <c r="L3393">
        <f t="shared" si="265"/>
        <v>4</v>
      </c>
      <c r="M3393">
        <f t="shared" si="266"/>
        <v>1987</v>
      </c>
      <c r="N3393">
        <f t="shared" si="267"/>
        <v>14.885</v>
      </c>
      <c r="O3393">
        <f t="shared" si="268"/>
        <v>22.125</v>
      </c>
      <c r="P3393" t="str">
        <f t="shared" si="269"/>
        <v>4_1987</v>
      </c>
    </row>
    <row r="3394" spans="1:16">
      <c r="A3394" s="35">
        <v>31882</v>
      </c>
      <c r="H3394" s="74">
        <v>15.18</v>
      </c>
      <c r="I3394" s="74">
        <v>15.26</v>
      </c>
      <c r="J3394" s="74">
        <v>21.85</v>
      </c>
      <c r="K3394" s="74">
        <v>22.65</v>
      </c>
      <c r="L3394">
        <f t="shared" si="265"/>
        <v>4</v>
      </c>
      <c r="M3394">
        <f t="shared" si="266"/>
        <v>1987</v>
      </c>
      <c r="N3394">
        <f t="shared" si="267"/>
        <v>15.219999999999999</v>
      </c>
      <c r="O3394">
        <f t="shared" si="268"/>
        <v>22.25</v>
      </c>
      <c r="P3394" t="str">
        <f t="shared" si="269"/>
        <v>4_1987</v>
      </c>
    </row>
    <row r="3395" spans="1:16">
      <c r="A3395" s="35">
        <v>31883</v>
      </c>
      <c r="H3395" s="74">
        <v>15.18</v>
      </c>
      <c r="I3395" s="74">
        <v>15.26</v>
      </c>
      <c r="J3395" s="74">
        <v>21.78</v>
      </c>
      <c r="K3395" s="74">
        <v>22.67</v>
      </c>
      <c r="L3395">
        <f t="shared" si="265"/>
        <v>4</v>
      </c>
      <c r="M3395">
        <f t="shared" si="266"/>
        <v>1987</v>
      </c>
      <c r="N3395">
        <f t="shared" si="267"/>
        <v>15.219999999999999</v>
      </c>
      <c r="O3395">
        <f t="shared" si="268"/>
        <v>22.225000000000001</v>
      </c>
      <c r="P3395" t="str">
        <f t="shared" si="269"/>
        <v>4_1987</v>
      </c>
    </row>
    <row r="3396" spans="1:16">
      <c r="A3396" s="35">
        <v>31884</v>
      </c>
      <c r="H3396" s="68"/>
      <c r="I3396" s="68"/>
      <c r="J3396" s="68"/>
      <c r="K3396" s="68"/>
      <c r="L3396">
        <f t="shared" ref="L3396:L3459" si="270">+MONTH(A3396)</f>
        <v>4</v>
      </c>
      <c r="M3396">
        <f t="shared" ref="M3396:M3459" si="271">+YEAR(A3396)</f>
        <v>1987</v>
      </c>
      <c r="N3396" t="str">
        <f t="shared" ref="N3396:N3459" si="272">+IF(H3396="","",AVERAGE(H3396:I3396))</f>
        <v/>
      </c>
      <c r="O3396" t="str">
        <f t="shared" ref="O3396:O3459" si="273">+IF(J3396="","",AVERAGE(J3396:K3396))</f>
        <v/>
      </c>
      <c r="P3396" t="str">
        <f t="shared" ref="P3396:P3459" si="274">+L3396&amp;"_"&amp;M3396</f>
        <v>4_1987</v>
      </c>
    </row>
    <row r="3397" spans="1:16">
      <c r="A3397" s="35">
        <v>31885</v>
      </c>
      <c r="H3397" s="68"/>
      <c r="I3397" s="68"/>
      <c r="J3397" s="68"/>
      <c r="K3397" s="68"/>
      <c r="L3397">
        <f t="shared" si="270"/>
        <v>4</v>
      </c>
      <c r="M3397">
        <f t="shared" si="271"/>
        <v>1987</v>
      </c>
      <c r="N3397" t="str">
        <f t="shared" si="272"/>
        <v/>
      </c>
      <c r="O3397" t="str">
        <f t="shared" si="273"/>
        <v/>
      </c>
      <c r="P3397" t="str">
        <f t="shared" si="274"/>
        <v>4_1987</v>
      </c>
    </row>
    <row r="3398" spans="1:16">
      <c r="A3398" s="35">
        <v>31886</v>
      </c>
      <c r="H3398" s="68"/>
      <c r="I3398" s="68"/>
      <c r="J3398" s="68"/>
      <c r="K3398" s="68"/>
      <c r="L3398">
        <f t="shared" si="270"/>
        <v>4</v>
      </c>
      <c r="M3398">
        <f t="shared" si="271"/>
        <v>1987</v>
      </c>
      <c r="N3398" t="str">
        <f t="shared" si="272"/>
        <v/>
      </c>
      <c r="O3398" t="str">
        <f t="shared" si="273"/>
        <v/>
      </c>
      <c r="P3398" t="str">
        <f t="shared" si="274"/>
        <v>4_1987</v>
      </c>
    </row>
    <row r="3399" spans="1:16">
      <c r="A3399" s="35">
        <v>31887</v>
      </c>
      <c r="H3399" s="74">
        <v>15.18</v>
      </c>
      <c r="I3399" s="74">
        <v>15.26</v>
      </c>
      <c r="J3399" s="74">
        <v>21.78</v>
      </c>
      <c r="K3399" s="74">
        <v>22.5</v>
      </c>
      <c r="L3399">
        <f t="shared" si="270"/>
        <v>4</v>
      </c>
      <c r="M3399">
        <f t="shared" si="271"/>
        <v>1987</v>
      </c>
      <c r="N3399">
        <f t="shared" si="272"/>
        <v>15.219999999999999</v>
      </c>
      <c r="O3399">
        <f t="shared" si="273"/>
        <v>22.14</v>
      </c>
      <c r="P3399" t="str">
        <f t="shared" si="274"/>
        <v>4_1987</v>
      </c>
    </row>
    <row r="3400" spans="1:16">
      <c r="A3400" s="35">
        <v>31888</v>
      </c>
      <c r="H3400" s="74">
        <v>15.18</v>
      </c>
      <c r="I3400" s="74">
        <v>15.26</v>
      </c>
      <c r="J3400" s="74">
        <v>22.03</v>
      </c>
      <c r="K3400" s="74">
        <v>22.6</v>
      </c>
      <c r="L3400">
        <f t="shared" si="270"/>
        <v>4</v>
      </c>
      <c r="M3400">
        <f t="shared" si="271"/>
        <v>1987</v>
      </c>
      <c r="N3400">
        <f t="shared" si="272"/>
        <v>15.219999999999999</v>
      </c>
      <c r="O3400">
        <f t="shared" si="273"/>
        <v>22.315000000000001</v>
      </c>
      <c r="P3400" t="str">
        <f t="shared" si="274"/>
        <v>4_1987</v>
      </c>
    </row>
    <row r="3401" spans="1:16">
      <c r="A3401" s="35">
        <v>31889</v>
      </c>
      <c r="H3401" s="74">
        <v>15.18</v>
      </c>
      <c r="I3401" s="74">
        <v>15.26</v>
      </c>
      <c r="J3401" s="74">
        <v>21.85</v>
      </c>
      <c r="K3401" s="74">
        <v>22.67</v>
      </c>
      <c r="L3401">
        <f t="shared" si="270"/>
        <v>4</v>
      </c>
      <c r="M3401">
        <f t="shared" si="271"/>
        <v>1987</v>
      </c>
      <c r="N3401">
        <f t="shared" si="272"/>
        <v>15.219999999999999</v>
      </c>
      <c r="O3401">
        <f t="shared" si="273"/>
        <v>22.26</v>
      </c>
      <c r="P3401" t="str">
        <f t="shared" si="274"/>
        <v>4_1987</v>
      </c>
    </row>
    <row r="3402" spans="1:16">
      <c r="A3402" s="35">
        <v>31890</v>
      </c>
      <c r="H3402" s="74">
        <v>15.18</v>
      </c>
      <c r="I3402" s="74">
        <v>15.26</v>
      </c>
      <c r="J3402" s="74">
        <v>21.98</v>
      </c>
      <c r="K3402" s="74">
        <v>22.87</v>
      </c>
      <c r="L3402">
        <f t="shared" si="270"/>
        <v>4</v>
      </c>
      <c r="M3402">
        <f t="shared" si="271"/>
        <v>1987</v>
      </c>
      <c r="N3402">
        <f t="shared" si="272"/>
        <v>15.219999999999999</v>
      </c>
      <c r="O3402">
        <f t="shared" si="273"/>
        <v>22.425000000000001</v>
      </c>
      <c r="P3402" t="str">
        <f t="shared" si="274"/>
        <v>4_1987</v>
      </c>
    </row>
    <row r="3403" spans="1:16">
      <c r="A3403" s="35">
        <v>31891</v>
      </c>
      <c r="H3403" s="74">
        <v>15.18</v>
      </c>
      <c r="I3403" s="74">
        <v>15.26</v>
      </c>
      <c r="J3403" s="74">
        <v>22.1</v>
      </c>
      <c r="K3403" s="74">
        <v>23.22</v>
      </c>
      <c r="L3403">
        <f t="shared" si="270"/>
        <v>4</v>
      </c>
      <c r="M3403">
        <f t="shared" si="271"/>
        <v>1987</v>
      </c>
      <c r="N3403">
        <f t="shared" si="272"/>
        <v>15.219999999999999</v>
      </c>
      <c r="O3403">
        <f t="shared" si="273"/>
        <v>22.66</v>
      </c>
      <c r="P3403" t="str">
        <f t="shared" si="274"/>
        <v>4_1987</v>
      </c>
    </row>
    <row r="3404" spans="1:16">
      <c r="A3404" s="35">
        <v>31892</v>
      </c>
      <c r="H3404" s="68"/>
      <c r="I3404" s="68"/>
      <c r="J3404" s="68"/>
      <c r="K3404" s="68"/>
      <c r="L3404">
        <f t="shared" si="270"/>
        <v>4</v>
      </c>
      <c r="M3404">
        <f t="shared" si="271"/>
        <v>1987</v>
      </c>
      <c r="N3404" t="str">
        <f t="shared" si="272"/>
        <v/>
      </c>
      <c r="O3404" t="str">
        <f t="shared" si="273"/>
        <v/>
      </c>
      <c r="P3404" t="str">
        <f t="shared" si="274"/>
        <v>4_1987</v>
      </c>
    </row>
    <row r="3405" spans="1:16">
      <c r="A3405" s="35">
        <v>31893</v>
      </c>
      <c r="H3405" s="68"/>
      <c r="I3405" s="68"/>
      <c r="J3405" s="68"/>
      <c r="K3405" s="68"/>
      <c r="L3405">
        <f t="shared" si="270"/>
        <v>4</v>
      </c>
      <c r="M3405">
        <f t="shared" si="271"/>
        <v>1987</v>
      </c>
      <c r="N3405" t="str">
        <f t="shared" si="272"/>
        <v/>
      </c>
      <c r="O3405" t="str">
        <f t="shared" si="273"/>
        <v/>
      </c>
      <c r="P3405" t="str">
        <f t="shared" si="274"/>
        <v>4_1987</v>
      </c>
    </row>
    <row r="3406" spans="1:16">
      <c r="A3406" s="35">
        <v>31894</v>
      </c>
      <c r="H3406" s="74">
        <v>15.18</v>
      </c>
      <c r="I3406" s="74">
        <v>15.26</v>
      </c>
      <c r="J3406" s="74">
        <v>21.97</v>
      </c>
      <c r="K3406" s="74">
        <v>22.72</v>
      </c>
      <c r="L3406">
        <f t="shared" si="270"/>
        <v>4</v>
      </c>
      <c r="M3406">
        <f t="shared" si="271"/>
        <v>1987</v>
      </c>
      <c r="N3406">
        <f t="shared" si="272"/>
        <v>15.219999999999999</v>
      </c>
      <c r="O3406">
        <f t="shared" si="273"/>
        <v>22.344999999999999</v>
      </c>
      <c r="P3406" t="str">
        <f t="shared" si="274"/>
        <v>4_1987</v>
      </c>
    </row>
    <row r="3407" spans="1:16">
      <c r="A3407" s="35">
        <v>31895</v>
      </c>
      <c r="H3407" s="74">
        <v>15.18</v>
      </c>
      <c r="I3407" s="74">
        <v>15.26</v>
      </c>
      <c r="J3407" s="74">
        <v>22.14</v>
      </c>
      <c r="K3407" s="74">
        <v>23.59</v>
      </c>
      <c r="L3407">
        <f t="shared" si="270"/>
        <v>4</v>
      </c>
      <c r="M3407">
        <f t="shared" si="271"/>
        <v>1987</v>
      </c>
      <c r="N3407">
        <f t="shared" si="272"/>
        <v>15.219999999999999</v>
      </c>
      <c r="O3407">
        <f t="shared" si="273"/>
        <v>22.865000000000002</v>
      </c>
      <c r="P3407" t="str">
        <f t="shared" si="274"/>
        <v>4_1987</v>
      </c>
    </row>
    <row r="3408" spans="1:16">
      <c r="A3408" s="35">
        <v>31896</v>
      </c>
      <c r="H3408" s="74">
        <v>15.18</v>
      </c>
      <c r="I3408" s="74">
        <v>15.26</v>
      </c>
      <c r="J3408" s="74">
        <v>22.44</v>
      </c>
      <c r="K3408" s="74">
        <v>23.64</v>
      </c>
      <c r="L3408">
        <f t="shared" si="270"/>
        <v>4</v>
      </c>
      <c r="M3408">
        <f t="shared" si="271"/>
        <v>1987</v>
      </c>
      <c r="N3408">
        <f t="shared" si="272"/>
        <v>15.219999999999999</v>
      </c>
      <c r="O3408">
        <f t="shared" si="273"/>
        <v>23.04</v>
      </c>
      <c r="P3408" t="str">
        <f t="shared" si="274"/>
        <v>4_1987</v>
      </c>
    </row>
    <row r="3409" spans="1:16">
      <c r="A3409" s="35">
        <v>31897</v>
      </c>
      <c r="H3409" s="74">
        <v>15.18</v>
      </c>
      <c r="I3409" s="74">
        <v>15.26</v>
      </c>
      <c r="J3409" s="74">
        <v>22.73</v>
      </c>
      <c r="K3409" s="74">
        <v>23.42</v>
      </c>
      <c r="L3409">
        <f t="shared" si="270"/>
        <v>4</v>
      </c>
      <c r="M3409">
        <f t="shared" si="271"/>
        <v>1987</v>
      </c>
      <c r="N3409">
        <f t="shared" si="272"/>
        <v>15.219999999999999</v>
      </c>
      <c r="O3409">
        <f t="shared" si="273"/>
        <v>23.075000000000003</v>
      </c>
      <c r="P3409" t="str">
        <f t="shared" si="274"/>
        <v>4_1987</v>
      </c>
    </row>
    <row r="3410" spans="1:16">
      <c r="A3410" s="35">
        <v>31898</v>
      </c>
      <c r="H3410" s="68"/>
      <c r="I3410" s="68"/>
      <c r="J3410" s="73"/>
      <c r="K3410" s="73"/>
      <c r="L3410">
        <f t="shared" si="270"/>
        <v>5</v>
      </c>
      <c r="M3410">
        <f t="shared" si="271"/>
        <v>1987</v>
      </c>
      <c r="N3410" t="str">
        <f t="shared" si="272"/>
        <v/>
      </c>
      <c r="O3410" t="str">
        <f t="shared" si="273"/>
        <v/>
      </c>
      <c r="P3410" t="str">
        <f t="shared" si="274"/>
        <v>5_1987</v>
      </c>
    </row>
    <row r="3411" spans="1:16">
      <c r="A3411" s="35">
        <v>31899</v>
      </c>
      <c r="H3411" s="69"/>
      <c r="I3411" s="69"/>
      <c r="J3411" s="73"/>
      <c r="K3411" s="73"/>
      <c r="L3411">
        <f t="shared" si="270"/>
        <v>5</v>
      </c>
      <c r="M3411">
        <f t="shared" si="271"/>
        <v>1987</v>
      </c>
      <c r="N3411" t="str">
        <f t="shared" si="272"/>
        <v/>
      </c>
      <c r="O3411" t="str">
        <f t="shared" si="273"/>
        <v/>
      </c>
      <c r="P3411" t="str">
        <f t="shared" si="274"/>
        <v>5_1987</v>
      </c>
    </row>
    <row r="3412" spans="1:16">
      <c r="A3412" s="35">
        <v>31900</v>
      </c>
      <c r="H3412" s="71"/>
      <c r="I3412" s="71"/>
      <c r="J3412" s="73"/>
      <c r="K3412" s="73"/>
      <c r="L3412">
        <f t="shared" si="270"/>
        <v>5</v>
      </c>
      <c r="M3412">
        <f t="shared" si="271"/>
        <v>1987</v>
      </c>
      <c r="N3412" t="str">
        <f t="shared" si="272"/>
        <v/>
      </c>
      <c r="O3412" t="str">
        <f t="shared" si="273"/>
        <v/>
      </c>
      <c r="P3412" t="str">
        <f t="shared" si="274"/>
        <v>5_1987</v>
      </c>
    </row>
    <row r="3413" spans="1:16">
      <c r="A3413" s="35">
        <v>31901</v>
      </c>
      <c r="H3413" s="74">
        <v>15.18</v>
      </c>
      <c r="I3413" s="74">
        <v>15.26</v>
      </c>
      <c r="J3413" s="74">
        <v>22.49</v>
      </c>
      <c r="K3413" s="74">
        <v>23.92</v>
      </c>
      <c r="L3413">
        <f t="shared" si="270"/>
        <v>5</v>
      </c>
      <c r="M3413">
        <f t="shared" si="271"/>
        <v>1987</v>
      </c>
      <c r="N3413">
        <f t="shared" si="272"/>
        <v>15.219999999999999</v>
      </c>
      <c r="O3413">
        <f t="shared" si="273"/>
        <v>23.204999999999998</v>
      </c>
      <c r="P3413" t="str">
        <f t="shared" si="274"/>
        <v>5_1987</v>
      </c>
    </row>
    <row r="3414" spans="1:16">
      <c r="A3414" s="35">
        <v>31902</v>
      </c>
      <c r="H3414" s="74">
        <v>15.18</v>
      </c>
      <c r="I3414" s="74">
        <v>15.26</v>
      </c>
      <c r="J3414" s="74">
        <v>22.54</v>
      </c>
      <c r="K3414" s="74">
        <v>23.58</v>
      </c>
      <c r="L3414">
        <f t="shared" si="270"/>
        <v>5</v>
      </c>
      <c r="M3414">
        <f t="shared" si="271"/>
        <v>1987</v>
      </c>
      <c r="N3414">
        <f t="shared" si="272"/>
        <v>15.219999999999999</v>
      </c>
      <c r="O3414">
        <f t="shared" si="273"/>
        <v>23.06</v>
      </c>
      <c r="P3414" t="str">
        <f t="shared" si="274"/>
        <v>5_1987</v>
      </c>
    </row>
    <row r="3415" spans="1:16">
      <c r="A3415" s="35">
        <v>31903</v>
      </c>
      <c r="H3415" s="74">
        <v>15.18</v>
      </c>
      <c r="I3415" s="74">
        <v>15.26</v>
      </c>
      <c r="J3415" s="74">
        <v>22.48</v>
      </c>
      <c r="K3415" s="74">
        <v>24.37</v>
      </c>
      <c r="L3415">
        <f t="shared" si="270"/>
        <v>5</v>
      </c>
      <c r="M3415">
        <f t="shared" si="271"/>
        <v>1987</v>
      </c>
      <c r="N3415">
        <f t="shared" si="272"/>
        <v>15.219999999999999</v>
      </c>
      <c r="O3415">
        <f t="shared" si="273"/>
        <v>23.425000000000001</v>
      </c>
      <c r="P3415" t="str">
        <f t="shared" si="274"/>
        <v>5_1987</v>
      </c>
    </row>
    <row r="3416" spans="1:16">
      <c r="A3416" s="35">
        <v>31904</v>
      </c>
      <c r="H3416" s="74">
        <v>15.18</v>
      </c>
      <c r="I3416" s="74">
        <v>15.26</v>
      </c>
      <c r="J3416" s="74">
        <v>21.91</v>
      </c>
      <c r="K3416" s="74">
        <v>23.46</v>
      </c>
      <c r="L3416">
        <f t="shared" si="270"/>
        <v>5</v>
      </c>
      <c r="M3416">
        <f t="shared" si="271"/>
        <v>1987</v>
      </c>
      <c r="N3416">
        <f t="shared" si="272"/>
        <v>15.219999999999999</v>
      </c>
      <c r="O3416">
        <f t="shared" si="273"/>
        <v>22.685000000000002</v>
      </c>
      <c r="P3416" t="str">
        <f t="shared" si="274"/>
        <v>5_1987</v>
      </c>
    </row>
    <row r="3417" spans="1:16">
      <c r="A3417" s="35">
        <v>31905</v>
      </c>
      <c r="H3417" s="74">
        <v>15.18</v>
      </c>
      <c r="I3417" s="74">
        <v>15.26</v>
      </c>
      <c r="J3417" s="74">
        <v>22.47</v>
      </c>
      <c r="K3417" s="74">
        <v>24.12</v>
      </c>
      <c r="L3417">
        <f t="shared" si="270"/>
        <v>5</v>
      </c>
      <c r="M3417">
        <f t="shared" si="271"/>
        <v>1987</v>
      </c>
      <c r="N3417">
        <f t="shared" si="272"/>
        <v>15.219999999999999</v>
      </c>
      <c r="O3417">
        <f t="shared" si="273"/>
        <v>23.295000000000002</v>
      </c>
      <c r="P3417" t="str">
        <f t="shared" si="274"/>
        <v>5_1987</v>
      </c>
    </row>
    <row r="3418" spans="1:16">
      <c r="A3418" s="35">
        <v>31906</v>
      </c>
      <c r="H3418" s="68"/>
      <c r="I3418" s="68"/>
      <c r="J3418" s="68"/>
      <c r="K3418" s="68"/>
      <c r="L3418">
        <f t="shared" si="270"/>
        <v>5</v>
      </c>
      <c r="M3418">
        <f t="shared" si="271"/>
        <v>1987</v>
      </c>
      <c r="N3418" t="str">
        <f t="shared" si="272"/>
        <v/>
      </c>
      <c r="O3418" t="str">
        <f t="shared" si="273"/>
        <v/>
      </c>
      <c r="P3418" t="str">
        <f t="shared" si="274"/>
        <v>5_1987</v>
      </c>
    </row>
    <row r="3419" spans="1:16">
      <c r="A3419" s="35">
        <v>31907</v>
      </c>
      <c r="H3419" s="68"/>
      <c r="I3419" s="68"/>
      <c r="J3419" s="68"/>
      <c r="K3419" s="68"/>
      <c r="L3419">
        <f t="shared" si="270"/>
        <v>5</v>
      </c>
      <c r="M3419">
        <f t="shared" si="271"/>
        <v>1987</v>
      </c>
      <c r="N3419" t="str">
        <f t="shared" si="272"/>
        <v/>
      </c>
      <c r="O3419" t="str">
        <f t="shared" si="273"/>
        <v/>
      </c>
      <c r="P3419" t="str">
        <f t="shared" si="274"/>
        <v>5_1987</v>
      </c>
    </row>
    <row r="3420" spans="1:16">
      <c r="A3420" s="35">
        <v>31908</v>
      </c>
      <c r="H3420" s="74">
        <v>15.18</v>
      </c>
      <c r="I3420" s="74">
        <v>15.26</v>
      </c>
      <c r="J3420" s="74">
        <v>22.47</v>
      </c>
      <c r="K3420" s="74">
        <v>24.13</v>
      </c>
      <c r="L3420">
        <f t="shared" si="270"/>
        <v>5</v>
      </c>
      <c r="M3420">
        <f t="shared" si="271"/>
        <v>1987</v>
      </c>
      <c r="N3420">
        <f t="shared" si="272"/>
        <v>15.219999999999999</v>
      </c>
      <c r="O3420">
        <f t="shared" si="273"/>
        <v>23.299999999999997</v>
      </c>
      <c r="P3420" t="str">
        <f t="shared" si="274"/>
        <v>5_1987</v>
      </c>
    </row>
    <row r="3421" spans="1:16">
      <c r="A3421" s="35">
        <v>31909</v>
      </c>
      <c r="H3421" s="74">
        <v>15.18</v>
      </c>
      <c r="I3421" s="74">
        <v>15.26</v>
      </c>
      <c r="J3421" s="74">
        <v>22.48</v>
      </c>
      <c r="K3421" s="74">
        <v>24.19</v>
      </c>
      <c r="L3421">
        <f t="shared" si="270"/>
        <v>5</v>
      </c>
      <c r="M3421">
        <f t="shared" si="271"/>
        <v>1987</v>
      </c>
      <c r="N3421">
        <f t="shared" si="272"/>
        <v>15.219999999999999</v>
      </c>
      <c r="O3421">
        <f t="shared" si="273"/>
        <v>23.335000000000001</v>
      </c>
      <c r="P3421" t="str">
        <f t="shared" si="274"/>
        <v>5_1987</v>
      </c>
    </row>
    <row r="3422" spans="1:16">
      <c r="A3422" s="35">
        <v>31910</v>
      </c>
      <c r="H3422" s="74">
        <v>15.18</v>
      </c>
      <c r="I3422" s="74">
        <v>15.26</v>
      </c>
      <c r="J3422" s="74">
        <v>22.6</v>
      </c>
      <c r="K3422" s="74">
        <v>24.33</v>
      </c>
      <c r="L3422">
        <f t="shared" si="270"/>
        <v>5</v>
      </c>
      <c r="M3422">
        <f t="shared" si="271"/>
        <v>1987</v>
      </c>
      <c r="N3422">
        <f t="shared" si="272"/>
        <v>15.219999999999999</v>
      </c>
      <c r="O3422">
        <f t="shared" si="273"/>
        <v>23.465</v>
      </c>
      <c r="P3422" t="str">
        <f t="shared" si="274"/>
        <v>5_1987</v>
      </c>
    </row>
    <row r="3423" spans="1:16">
      <c r="A3423" s="35">
        <v>31911</v>
      </c>
      <c r="H3423" s="74">
        <v>15.51</v>
      </c>
      <c r="I3423" s="74">
        <v>15.59</v>
      </c>
      <c r="J3423" s="74">
        <v>22.77</v>
      </c>
      <c r="K3423" s="74">
        <v>24.69</v>
      </c>
      <c r="L3423">
        <f t="shared" si="270"/>
        <v>5</v>
      </c>
      <c r="M3423">
        <f t="shared" si="271"/>
        <v>1987</v>
      </c>
      <c r="N3423">
        <f t="shared" si="272"/>
        <v>15.55</v>
      </c>
      <c r="O3423">
        <f t="shared" si="273"/>
        <v>23.73</v>
      </c>
      <c r="P3423" t="str">
        <f t="shared" si="274"/>
        <v>5_1987</v>
      </c>
    </row>
    <row r="3424" spans="1:16">
      <c r="A3424" s="35">
        <v>31912</v>
      </c>
      <c r="H3424" s="74">
        <v>15.51</v>
      </c>
      <c r="I3424" s="74">
        <v>15.59</v>
      </c>
      <c r="J3424" s="74">
        <v>23.17</v>
      </c>
      <c r="K3424" s="74">
        <v>24.68</v>
      </c>
      <c r="L3424">
        <f t="shared" si="270"/>
        <v>5</v>
      </c>
      <c r="M3424">
        <f t="shared" si="271"/>
        <v>1987</v>
      </c>
      <c r="N3424">
        <f t="shared" si="272"/>
        <v>15.55</v>
      </c>
      <c r="O3424">
        <f t="shared" si="273"/>
        <v>23.925000000000001</v>
      </c>
      <c r="P3424" t="str">
        <f t="shared" si="274"/>
        <v>5_1987</v>
      </c>
    </row>
    <row r="3425" spans="1:16">
      <c r="A3425" s="35">
        <v>31913</v>
      </c>
      <c r="H3425" s="68"/>
      <c r="I3425" s="68"/>
      <c r="J3425" s="68"/>
      <c r="K3425" s="68"/>
      <c r="L3425">
        <f t="shared" si="270"/>
        <v>5</v>
      </c>
      <c r="M3425">
        <f t="shared" si="271"/>
        <v>1987</v>
      </c>
      <c r="N3425" t="str">
        <f t="shared" si="272"/>
        <v/>
      </c>
      <c r="O3425" t="str">
        <f t="shared" si="273"/>
        <v/>
      </c>
      <c r="P3425" t="str">
        <f t="shared" si="274"/>
        <v>5_1987</v>
      </c>
    </row>
    <row r="3426" spans="1:16">
      <c r="A3426" s="35">
        <v>31914</v>
      </c>
      <c r="H3426" s="68"/>
      <c r="I3426" s="68"/>
      <c r="J3426" s="68"/>
      <c r="K3426" s="68"/>
      <c r="L3426">
        <f t="shared" si="270"/>
        <v>5</v>
      </c>
      <c r="M3426">
        <f t="shared" si="271"/>
        <v>1987</v>
      </c>
      <c r="N3426" t="str">
        <f t="shared" si="272"/>
        <v/>
      </c>
      <c r="O3426" t="str">
        <f t="shared" si="273"/>
        <v/>
      </c>
      <c r="P3426" t="str">
        <f t="shared" si="274"/>
        <v>5_1987</v>
      </c>
    </row>
    <row r="3427" spans="1:16">
      <c r="A3427" s="35">
        <v>31915</v>
      </c>
      <c r="H3427" s="74">
        <v>15.51</v>
      </c>
      <c r="I3427" s="74">
        <v>15.59</v>
      </c>
      <c r="J3427" s="74">
        <v>22.75</v>
      </c>
      <c r="K3427" s="74">
        <v>24.82</v>
      </c>
      <c r="L3427">
        <f t="shared" si="270"/>
        <v>5</v>
      </c>
      <c r="M3427">
        <f t="shared" si="271"/>
        <v>1987</v>
      </c>
      <c r="N3427">
        <f t="shared" si="272"/>
        <v>15.55</v>
      </c>
      <c r="O3427">
        <f t="shared" si="273"/>
        <v>23.785</v>
      </c>
      <c r="P3427" t="str">
        <f t="shared" si="274"/>
        <v>5_1987</v>
      </c>
    </row>
    <row r="3428" spans="1:16">
      <c r="A3428" s="35">
        <v>31916</v>
      </c>
      <c r="H3428" s="74">
        <v>15.51</v>
      </c>
      <c r="I3428" s="74">
        <v>15.59</v>
      </c>
      <c r="J3428" s="74">
        <v>23.37</v>
      </c>
      <c r="K3428" s="74">
        <v>25.06</v>
      </c>
      <c r="L3428">
        <f t="shared" si="270"/>
        <v>5</v>
      </c>
      <c r="M3428">
        <f t="shared" si="271"/>
        <v>1987</v>
      </c>
      <c r="N3428">
        <f t="shared" si="272"/>
        <v>15.55</v>
      </c>
      <c r="O3428">
        <f t="shared" si="273"/>
        <v>24.215</v>
      </c>
      <c r="P3428" t="str">
        <f t="shared" si="274"/>
        <v>5_1987</v>
      </c>
    </row>
    <row r="3429" spans="1:16">
      <c r="A3429" s="35">
        <v>31917</v>
      </c>
      <c r="H3429" s="74">
        <v>15.51</v>
      </c>
      <c r="I3429" s="74">
        <v>15.59</v>
      </c>
      <c r="J3429" s="74">
        <v>23.12</v>
      </c>
      <c r="K3429" s="74">
        <v>25.09</v>
      </c>
      <c r="L3429">
        <f t="shared" si="270"/>
        <v>5</v>
      </c>
      <c r="M3429">
        <f t="shared" si="271"/>
        <v>1987</v>
      </c>
      <c r="N3429">
        <f t="shared" si="272"/>
        <v>15.55</v>
      </c>
      <c r="O3429">
        <f t="shared" si="273"/>
        <v>24.105</v>
      </c>
      <c r="P3429" t="str">
        <f t="shared" si="274"/>
        <v>5_1987</v>
      </c>
    </row>
    <row r="3430" spans="1:16">
      <c r="A3430" s="35">
        <v>31918</v>
      </c>
      <c r="H3430" s="74">
        <v>15.51</v>
      </c>
      <c r="I3430" s="74">
        <v>15.59</v>
      </c>
      <c r="J3430" s="74">
        <v>23.22</v>
      </c>
      <c r="K3430" s="74">
        <v>25.43</v>
      </c>
      <c r="L3430">
        <f t="shared" si="270"/>
        <v>5</v>
      </c>
      <c r="M3430">
        <f t="shared" si="271"/>
        <v>1987</v>
      </c>
      <c r="N3430">
        <f t="shared" si="272"/>
        <v>15.55</v>
      </c>
      <c r="O3430">
        <f t="shared" si="273"/>
        <v>24.324999999999999</v>
      </c>
      <c r="P3430" t="str">
        <f t="shared" si="274"/>
        <v>5_1987</v>
      </c>
    </row>
    <row r="3431" spans="1:16">
      <c r="A3431" s="35">
        <v>31919</v>
      </c>
      <c r="H3431" s="74">
        <v>15.51</v>
      </c>
      <c r="I3431" s="74">
        <v>15.59</v>
      </c>
      <c r="J3431" s="74">
        <v>23.4</v>
      </c>
      <c r="K3431" s="74">
        <v>25.59</v>
      </c>
      <c r="L3431">
        <f t="shared" si="270"/>
        <v>5</v>
      </c>
      <c r="M3431">
        <f t="shared" si="271"/>
        <v>1987</v>
      </c>
      <c r="N3431">
        <f t="shared" si="272"/>
        <v>15.55</v>
      </c>
      <c r="O3431">
        <f t="shared" si="273"/>
        <v>24.494999999999997</v>
      </c>
      <c r="P3431" t="str">
        <f t="shared" si="274"/>
        <v>5_1987</v>
      </c>
    </row>
    <row r="3432" spans="1:16">
      <c r="A3432" s="35">
        <v>31920</v>
      </c>
      <c r="H3432" s="68"/>
      <c r="I3432" s="68"/>
      <c r="J3432" s="68"/>
      <c r="K3432" s="68"/>
      <c r="L3432">
        <f t="shared" si="270"/>
        <v>5</v>
      </c>
      <c r="M3432">
        <f t="shared" si="271"/>
        <v>1987</v>
      </c>
      <c r="N3432" t="str">
        <f t="shared" si="272"/>
        <v/>
      </c>
      <c r="O3432" t="str">
        <f t="shared" si="273"/>
        <v/>
      </c>
      <c r="P3432" t="str">
        <f t="shared" si="274"/>
        <v>5_1987</v>
      </c>
    </row>
    <row r="3433" spans="1:16">
      <c r="A3433" s="35">
        <v>31921</v>
      </c>
      <c r="H3433" s="68"/>
      <c r="I3433" s="68"/>
      <c r="J3433" s="68"/>
      <c r="K3433" s="68"/>
      <c r="L3433">
        <f t="shared" si="270"/>
        <v>5</v>
      </c>
      <c r="M3433">
        <f t="shared" si="271"/>
        <v>1987</v>
      </c>
      <c r="N3433" t="str">
        <f t="shared" si="272"/>
        <v/>
      </c>
      <c r="O3433" t="str">
        <f t="shared" si="273"/>
        <v/>
      </c>
      <c r="P3433" t="str">
        <f t="shared" si="274"/>
        <v>5_1987</v>
      </c>
    </row>
    <row r="3434" spans="1:16">
      <c r="A3434" s="35">
        <v>31922</v>
      </c>
      <c r="H3434" s="74">
        <v>15.51</v>
      </c>
      <c r="I3434" s="74">
        <v>15.59</v>
      </c>
      <c r="J3434" s="74">
        <v>23.62</v>
      </c>
      <c r="K3434" s="74">
        <v>25.66</v>
      </c>
      <c r="L3434">
        <f t="shared" si="270"/>
        <v>5</v>
      </c>
      <c r="M3434">
        <f t="shared" si="271"/>
        <v>1987</v>
      </c>
      <c r="N3434">
        <f t="shared" si="272"/>
        <v>15.55</v>
      </c>
      <c r="O3434">
        <f t="shared" si="273"/>
        <v>24.64</v>
      </c>
      <c r="P3434" t="str">
        <f t="shared" si="274"/>
        <v>5_1987</v>
      </c>
    </row>
    <row r="3435" spans="1:16">
      <c r="A3435" s="35">
        <v>31923</v>
      </c>
      <c r="H3435" s="74">
        <v>15.51</v>
      </c>
      <c r="I3435" s="74">
        <v>15.59</v>
      </c>
      <c r="J3435" s="74">
        <v>23.51</v>
      </c>
      <c r="K3435" s="74">
        <v>25.95</v>
      </c>
      <c r="L3435">
        <f t="shared" si="270"/>
        <v>5</v>
      </c>
      <c r="M3435">
        <f t="shared" si="271"/>
        <v>1987</v>
      </c>
      <c r="N3435">
        <f t="shared" si="272"/>
        <v>15.55</v>
      </c>
      <c r="O3435">
        <f t="shared" si="273"/>
        <v>24.73</v>
      </c>
      <c r="P3435" t="str">
        <f t="shared" si="274"/>
        <v>5_1987</v>
      </c>
    </row>
    <row r="3436" spans="1:16">
      <c r="A3436" s="35">
        <v>31924</v>
      </c>
      <c r="H3436" s="74">
        <v>15.51</v>
      </c>
      <c r="I3436" s="74">
        <v>15.59</v>
      </c>
      <c r="J3436" s="74">
        <v>23.8</v>
      </c>
      <c r="K3436" s="74">
        <v>26.14</v>
      </c>
      <c r="L3436">
        <f t="shared" si="270"/>
        <v>5</v>
      </c>
      <c r="M3436">
        <f t="shared" si="271"/>
        <v>1987</v>
      </c>
      <c r="N3436">
        <f t="shared" si="272"/>
        <v>15.55</v>
      </c>
      <c r="O3436">
        <f t="shared" si="273"/>
        <v>24.97</v>
      </c>
      <c r="P3436" t="str">
        <f t="shared" si="274"/>
        <v>5_1987</v>
      </c>
    </row>
    <row r="3437" spans="1:16">
      <c r="A3437" s="35">
        <v>31925</v>
      </c>
      <c r="H3437" s="74">
        <v>15.51</v>
      </c>
      <c r="I3437" s="74">
        <v>15.59</v>
      </c>
      <c r="J3437" s="74">
        <v>24.27</v>
      </c>
      <c r="K3437" s="74">
        <v>26.53</v>
      </c>
      <c r="L3437">
        <f t="shared" si="270"/>
        <v>5</v>
      </c>
      <c r="M3437">
        <f t="shared" si="271"/>
        <v>1987</v>
      </c>
      <c r="N3437">
        <f t="shared" si="272"/>
        <v>15.55</v>
      </c>
      <c r="O3437">
        <f t="shared" si="273"/>
        <v>25.4</v>
      </c>
      <c r="P3437" t="str">
        <f t="shared" si="274"/>
        <v>5_1987</v>
      </c>
    </row>
    <row r="3438" spans="1:16">
      <c r="A3438" s="35">
        <v>31926</v>
      </c>
      <c r="H3438" s="74">
        <v>15.51</v>
      </c>
      <c r="I3438" s="74">
        <v>15.59</v>
      </c>
      <c r="J3438" s="74">
        <v>24.81</v>
      </c>
      <c r="K3438" s="74">
        <v>27.24</v>
      </c>
      <c r="L3438">
        <f t="shared" si="270"/>
        <v>5</v>
      </c>
      <c r="M3438">
        <f t="shared" si="271"/>
        <v>1987</v>
      </c>
      <c r="N3438">
        <f t="shared" si="272"/>
        <v>15.55</v>
      </c>
      <c r="O3438">
        <f t="shared" si="273"/>
        <v>26.024999999999999</v>
      </c>
      <c r="P3438" t="str">
        <f t="shared" si="274"/>
        <v>5_1987</v>
      </c>
    </row>
    <row r="3439" spans="1:16">
      <c r="A3439" s="35">
        <v>31927</v>
      </c>
      <c r="H3439" s="69"/>
      <c r="I3439" s="69"/>
      <c r="J3439" s="73"/>
      <c r="K3439" s="73"/>
      <c r="L3439">
        <f t="shared" si="270"/>
        <v>5</v>
      </c>
      <c r="M3439">
        <f t="shared" si="271"/>
        <v>1987</v>
      </c>
      <c r="N3439" t="str">
        <f t="shared" si="272"/>
        <v/>
      </c>
      <c r="O3439" t="str">
        <f t="shared" si="273"/>
        <v/>
      </c>
      <c r="P3439" t="str">
        <f t="shared" si="274"/>
        <v>5_1987</v>
      </c>
    </row>
    <row r="3440" spans="1:16">
      <c r="A3440" s="35">
        <v>31928</v>
      </c>
      <c r="H3440" s="71"/>
      <c r="I3440" s="71"/>
      <c r="J3440" s="73"/>
      <c r="K3440" s="73"/>
      <c r="L3440">
        <f t="shared" si="270"/>
        <v>5</v>
      </c>
      <c r="M3440">
        <f t="shared" si="271"/>
        <v>1987</v>
      </c>
      <c r="N3440" t="str">
        <f t="shared" si="272"/>
        <v/>
      </c>
      <c r="O3440" t="str">
        <f t="shared" si="273"/>
        <v/>
      </c>
      <c r="P3440" t="str">
        <f t="shared" si="274"/>
        <v>5_1987</v>
      </c>
    </row>
    <row r="3441" spans="1:16">
      <c r="A3441" s="35">
        <v>31929</v>
      </c>
      <c r="H3441" s="74">
        <v>15.51</v>
      </c>
      <c r="I3441" s="74">
        <v>15.59</v>
      </c>
      <c r="J3441" s="74">
        <v>24.19</v>
      </c>
      <c r="K3441" s="74">
        <v>25.11</v>
      </c>
      <c r="L3441">
        <f t="shared" si="270"/>
        <v>6</v>
      </c>
      <c r="M3441">
        <f t="shared" si="271"/>
        <v>1987</v>
      </c>
      <c r="N3441">
        <f t="shared" si="272"/>
        <v>15.55</v>
      </c>
      <c r="O3441">
        <f t="shared" si="273"/>
        <v>24.65</v>
      </c>
      <c r="P3441" t="str">
        <f t="shared" si="274"/>
        <v>6_1987</v>
      </c>
    </row>
    <row r="3442" spans="1:16">
      <c r="A3442" s="35">
        <v>31930</v>
      </c>
      <c r="H3442" s="74">
        <v>15.51</v>
      </c>
      <c r="I3442" s="74">
        <v>15.59</v>
      </c>
      <c r="J3442" s="74">
        <v>24.35</v>
      </c>
      <c r="K3442" s="74">
        <v>25</v>
      </c>
      <c r="L3442">
        <f t="shared" si="270"/>
        <v>6</v>
      </c>
      <c r="M3442">
        <f t="shared" si="271"/>
        <v>1987</v>
      </c>
      <c r="N3442">
        <f t="shared" si="272"/>
        <v>15.55</v>
      </c>
      <c r="O3442">
        <f t="shared" si="273"/>
        <v>24.675000000000001</v>
      </c>
      <c r="P3442" t="str">
        <f t="shared" si="274"/>
        <v>6_1987</v>
      </c>
    </row>
    <row r="3443" spans="1:16">
      <c r="A3443" s="35">
        <v>31931</v>
      </c>
      <c r="H3443" s="74">
        <v>15.51</v>
      </c>
      <c r="I3443" s="74">
        <v>15.59</v>
      </c>
      <c r="J3443" s="74">
        <v>24.38</v>
      </c>
      <c r="K3443" s="74">
        <v>25</v>
      </c>
      <c r="L3443">
        <f t="shared" si="270"/>
        <v>6</v>
      </c>
      <c r="M3443">
        <f t="shared" si="271"/>
        <v>1987</v>
      </c>
      <c r="N3443">
        <f t="shared" si="272"/>
        <v>15.55</v>
      </c>
      <c r="O3443">
        <f t="shared" si="273"/>
        <v>24.689999999999998</v>
      </c>
      <c r="P3443" t="str">
        <f t="shared" si="274"/>
        <v>6_1987</v>
      </c>
    </row>
    <row r="3444" spans="1:16">
      <c r="A3444" s="35">
        <v>31932</v>
      </c>
      <c r="H3444" s="74">
        <v>15.51</v>
      </c>
      <c r="I3444" s="74">
        <v>15.59</v>
      </c>
      <c r="J3444" s="74">
        <v>24.09</v>
      </c>
      <c r="K3444" s="74">
        <v>24.99</v>
      </c>
      <c r="L3444">
        <f t="shared" si="270"/>
        <v>6</v>
      </c>
      <c r="M3444">
        <f t="shared" si="271"/>
        <v>1987</v>
      </c>
      <c r="N3444">
        <f t="shared" si="272"/>
        <v>15.55</v>
      </c>
      <c r="O3444">
        <f t="shared" si="273"/>
        <v>24.54</v>
      </c>
      <c r="P3444" t="str">
        <f t="shared" si="274"/>
        <v>6_1987</v>
      </c>
    </row>
    <row r="3445" spans="1:16">
      <c r="A3445" s="35">
        <v>31933</v>
      </c>
      <c r="H3445" s="74">
        <v>15.51</v>
      </c>
      <c r="I3445" s="74">
        <v>15.59</v>
      </c>
      <c r="J3445" s="74">
        <v>24.15</v>
      </c>
      <c r="K3445" s="74">
        <v>25</v>
      </c>
      <c r="L3445">
        <f t="shared" si="270"/>
        <v>6</v>
      </c>
      <c r="M3445">
        <f t="shared" si="271"/>
        <v>1987</v>
      </c>
      <c r="N3445">
        <f t="shared" si="272"/>
        <v>15.55</v>
      </c>
      <c r="O3445">
        <f t="shared" si="273"/>
        <v>24.574999999999999</v>
      </c>
      <c r="P3445" t="str">
        <f t="shared" si="274"/>
        <v>6_1987</v>
      </c>
    </row>
    <row r="3446" spans="1:16">
      <c r="A3446" s="35">
        <v>31934</v>
      </c>
      <c r="H3446" s="68"/>
      <c r="I3446" s="68"/>
      <c r="J3446" s="68"/>
      <c r="K3446" s="68"/>
      <c r="L3446">
        <f t="shared" si="270"/>
        <v>6</v>
      </c>
      <c r="M3446">
        <f t="shared" si="271"/>
        <v>1987</v>
      </c>
      <c r="N3446" t="str">
        <f t="shared" si="272"/>
        <v/>
      </c>
      <c r="O3446" t="str">
        <f t="shared" si="273"/>
        <v/>
      </c>
      <c r="P3446" t="str">
        <f t="shared" si="274"/>
        <v>6_1987</v>
      </c>
    </row>
    <row r="3447" spans="1:16">
      <c r="A3447" s="35">
        <v>31935</v>
      </c>
      <c r="H3447" s="68"/>
      <c r="I3447" s="68"/>
      <c r="J3447" s="68"/>
      <c r="K3447" s="68"/>
      <c r="L3447">
        <f t="shared" si="270"/>
        <v>6</v>
      </c>
      <c r="M3447">
        <f t="shared" si="271"/>
        <v>1987</v>
      </c>
      <c r="N3447" t="str">
        <f t="shared" si="272"/>
        <v/>
      </c>
      <c r="O3447" t="str">
        <f t="shared" si="273"/>
        <v/>
      </c>
      <c r="P3447" t="str">
        <f t="shared" si="274"/>
        <v>6_1987</v>
      </c>
    </row>
    <row r="3448" spans="1:16">
      <c r="A3448" s="35">
        <v>31936</v>
      </c>
      <c r="H3448" s="74">
        <v>15.85</v>
      </c>
      <c r="I3448" s="74">
        <v>15.93</v>
      </c>
      <c r="J3448" s="74">
        <v>24.16</v>
      </c>
      <c r="K3448" s="74">
        <v>25</v>
      </c>
      <c r="L3448">
        <f t="shared" si="270"/>
        <v>6</v>
      </c>
      <c r="M3448">
        <f t="shared" si="271"/>
        <v>1987</v>
      </c>
      <c r="N3448">
        <f t="shared" si="272"/>
        <v>15.89</v>
      </c>
      <c r="O3448">
        <f t="shared" si="273"/>
        <v>24.58</v>
      </c>
      <c r="P3448" t="str">
        <f t="shared" si="274"/>
        <v>6_1987</v>
      </c>
    </row>
    <row r="3449" spans="1:16">
      <c r="A3449" s="35">
        <v>31937</v>
      </c>
      <c r="H3449" s="74">
        <v>15.85</v>
      </c>
      <c r="I3449" s="74">
        <v>15.93</v>
      </c>
      <c r="J3449" s="74">
        <v>24.22</v>
      </c>
      <c r="K3449" s="74">
        <v>25</v>
      </c>
      <c r="L3449">
        <f t="shared" si="270"/>
        <v>6</v>
      </c>
      <c r="M3449">
        <f t="shared" si="271"/>
        <v>1987</v>
      </c>
      <c r="N3449">
        <f t="shared" si="272"/>
        <v>15.89</v>
      </c>
      <c r="O3449">
        <f t="shared" si="273"/>
        <v>24.61</v>
      </c>
      <c r="P3449" t="str">
        <f t="shared" si="274"/>
        <v>6_1987</v>
      </c>
    </row>
    <row r="3450" spans="1:16">
      <c r="A3450" s="35">
        <v>31938</v>
      </c>
      <c r="H3450" s="74">
        <v>15.85</v>
      </c>
      <c r="I3450" s="74">
        <v>15.93</v>
      </c>
      <c r="J3450" s="74">
        <v>24.26</v>
      </c>
      <c r="K3450" s="74">
        <v>24.97</v>
      </c>
      <c r="L3450">
        <f t="shared" si="270"/>
        <v>6</v>
      </c>
      <c r="M3450">
        <f t="shared" si="271"/>
        <v>1987</v>
      </c>
      <c r="N3450">
        <f t="shared" si="272"/>
        <v>15.89</v>
      </c>
      <c r="O3450">
        <f t="shared" si="273"/>
        <v>24.615000000000002</v>
      </c>
      <c r="P3450" t="str">
        <f t="shared" si="274"/>
        <v>6_1987</v>
      </c>
    </row>
    <row r="3451" spans="1:16">
      <c r="A3451" s="35">
        <v>31939</v>
      </c>
      <c r="H3451" s="74">
        <v>15.85</v>
      </c>
      <c r="I3451" s="74">
        <v>15.93</v>
      </c>
      <c r="J3451" s="74">
        <v>24.3</v>
      </c>
      <c r="K3451" s="74">
        <v>25</v>
      </c>
      <c r="L3451">
        <f t="shared" si="270"/>
        <v>6</v>
      </c>
      <c r="M3451">
        <f t="shared" si="271"/>
        <v>1987</v>
      </c>
      <c r="N3451">
        <f t="shared" si="272"/>
        <v>15.89</v>
      </c>
      <c r="O3451">
        <f t="shared" si="273"/>
        <v>24.65</v>
      </c>
      <c r="P3451" t="str">
        <f t="shared" si="274"/>
        <v>6_1987</v>
      </c>
    </row>
    <row r="3452" spans="1:16">
      <c r="A3452" s="35">
        <v>31940</v>
      </c>
      <c r="H3452" s="74">
        <v>15.85</v>
      </c>
      <c r="I3452" s="74">
        <v>15.93</v>
      </c>
      <c r="J3452" s="74">
        <v>24.15</v>
      </c>
      <c r="K3452" s="74">
        <v>24.99</v>
      </c>
      <c r="L3452">
        <f t="shared" si="270"/>
        <v>6</v>
      </c>
      <c r="M3452">
        <f t="shared" si="271"/>
        <v>1987</v>
      </c>
      <c r="N3452">
        <f t="shared" si="272"/>
        <v>15.89</v>
      </c>
      <c r="O3452">
        <f t="shared" si="273"/>
        <v>24.57</v>
      </c>
      <c r="P3452" t="str">
        <f t="shared" si="274"/>
        <v>6_1987</v>
      </c>
    </row>
    <row r="3453" spans="1:16">
      <c r="A3453" s="35">
        <v>31941</v>
      </c>
      <c r="H3453" s="68"/>
      <c r="I3453" s="68"/>
      <c r="J3453" s="68"/>
      <c r="K3453" s="68"/>
      <c r="L3453">
        <f t="shared" si="270"/>
        <v>6</v>
      </c>
      <c r="M3453">
        <f t="shared" si="271"/>
        <v>1987</v>
      </c>
      <c r="N3453" t="str">
        <f t="shared" si="272"/>
        <v/>
      </c>
      <c r="O3453" t="str">
        <f t="shared" si="273"/>
        <v/>
      </c>
      <c r="P3453" t="str">
        <f t="shared" si="274"/>
        <v>6_1987</v>
      </c>
    </row>
    <row r="3454" spans="1:16">
      <c r="A3454" s="35">
        <v>31942</v>
      </c>
      <c r="H3454" s="68"/>
      <c r="I3454" s="68"/>
      <c r="J3454" s="68"/>
      <c r="K3454" s="68"/>
      <c r="L3454">
        <f t="shared" si="270"/>
        <v>6</v>
      </c>
      <c r="M3454">
        <f t="shared" si="271"/>
        <v>1987</v>
      </c>
      <c r="N3454" t="str">
        <f t="shared" si="272"/>
        <v/>
      </c>
      <c r="O3454" t="str">
        <f t="shared" si="273"/>
        <v/>
      </c>
      <c r="P3454" t="str">
        <f t="shared" si="274"/>
        <v>6_1987</v>
      </c>
    </row>
    <row r="3455" spans="1:16">
      <c r="A3455" s="35">
        <v>31943</v>
      </c>
      <c r="H3455" s="74">
        <v>15.85</v>
      </c>
      <c r="I3455" s="74">
        <v>15.93</v>
      </c>
      <c r="J3455" s="74">
        <v>24.14</v>
      </c>
      <c r="K3455" s="74">
        <v>25</v>
      </c>
      <c r="L3455">
        <f t="shared" si="270"/>
        <v>6</v>
      </c>
      <c r="M3455">
        <f t="shared" si="271"/>
        <v>1987</v>
      </c>
      <c r="N3455">
        <f t="shared" si="272"/>
        <v>15.89</v>
      </c>
      <c r="O3455">
        <f t="shared" si="273"/>
        <v>24.57</v>
      </c>
      <c r="P3455" t="str">
        <f t="shared" si="274"/>
        <v>6_1987</v>
      </c>
    </row>
    <row r="3456" spans="1:16">
      <c r="A3456" s="35">
        <v>31944</v>
      </c>
      <c r="H3456" s="74">
        <v>15.85</v>
      </c>
      <c r="I3456" s="74">
        <v>15.93</v>
      </c>
      <c r="J3456" s="74">
        <v>23.87</v>
      </c>
      <c r="K3456" s="74">
        <v>25</v>
      </c>
      <c r="L3456">
        <f t="shared" si="270"/>
        <v>6</v>
      </c>
      <c r="M3456">
        <f t="shared" si="271"/>
        <v>1987</v>
      </c>
      <c r="N3456">
        <f t="shared" si="272"/>
        <v>15.89</v>
      </c>
      <c r="O3456">
        <f t="shared" si="273"/>
        <v>24.435000000000002</v>
      </c>
      <c r="P3456" t="str">
        <f t="shared" si="274"/>
        <v>6_1987</v>
      </c>
    </row>
    <row r="3457" spans="1:16">
      <c r="A3457" s="35">
        <v>31945</v>
      </c>
      <c r="H3457" s="74">
        <v>15.85</v>
      </c>
      <c r="I3457" s="74">
        <v>15.93</v>
      </c>
      <c r="J3457" s="74">
        <v>24.67</v>
      </c>
      <c r="K3457" s="74">
        <v>25.98</v>
      </c>
      <c r="L3457">
        <f t="shared" si="270"/>
        <v>6</v>
      </c>
      <c r="M3457">
        <f t="shared" si="271"/>
        <v>1987</v>
      </c>
      <c r="N3457">
        <f t="shared" si="272"/>
        <v>15.89</v>
      </c>
      <c r="O3457">
        <f t="shared" si="273"/>
        <v>25.325000000000003</v>
      </c>
      <c r="P3457" t="str">
        <f t="shared" si="274"/>
        <v>6_1987</v>
      </c>
    </row>
    <row r="3458" spans="1:16">
      <c r="A3458" s="35">
        <v>31946</v>
      </c>
      <c r="H3458" s="74">
        <v>15.85</v>
      </c>
      <c r="I3458" s="74">
        <v>15.93</v>
      </c>
      <c r="J3458" s="74">
        <v>25.27</v>
      </c>
      <c r="K3458" s="74">
        <v>27.83</v>
      </c>
      <c r="L3458">
        <f t="shared" si="270"/>
        <v>6</v>
      </c>
      <c r="M3458">
        <f t="shared" si="271"/>
        <v>1987</v>
      </c>
      <c r="N3458">
        <f t="shared" si="272"/>
        <v>15.89</v>
      </c>
      <c r="O3458">
        <f t="shared" si="273"/>
        <v>26.549999999999997</v>
      </c>
      <c r="P3458" t="str">
        <f t="shared" si="274"/>
        <v>6_1987</v>
      </c>
    </row>
    <row r="3459" spans="1:16">
      <c r="A3459" s="35">
        <v>31947</v>
      </c>
      <c r="H3459" s="74">
        <v>15.85</v>
      </c>
      <c r="I3459" s="74">
        <v>15.93</v>
      </c>
      <c r="J3459" s="74">
        <v>26.29</v>
      </c>
      <c r="K3459" s="74">
        <v>28.6</v>
      </c>
      <c r="L3459">
        <f t="shared" si="270"/>
        <v>6</v>
      </c>
      <c r="M3459">
        <f t="shared" si="271"/>
        <v>1987</v>
      </c>
      <c r="N3459">
        <f t="shared" si="272"/>
        <v>15.89</v>
      </c>
      <c r="O3459">
        <f t="shared" si="273"/>
        <v>27.445</v>
      </c>
      <c r="P3459" t="str">
        <f t="shared" si="274"/>
        <v>6_1987</v>
      </c>
    </row>
    <row r="3460" spans="1:16">
      <c r="A3460" s="35">
        <v>31948</v>
      </c>
      <c r="H3460" s="68"/>
      <c r="I3460" s="68"/>
      <c r="J3460" s="68"/>
      <c r="K3460" s="68"/>
      <c r="L3460">
        <f t="shared" ref="L3460:L3523" si="275">+MONTH(A3460)</f>
        <v>6</v>
      </c>
      <c r="M3460">
        <f t="shared" ref="M3460:M3523" si="276">+YEAR(A3460)</f>
        <v>1987</v>
      </c>
      <c r="N3460" t="str">
        <f t="shared" ref="N3460:N3523" si="277">+IF(H3460="","",AVERAGE(H3460:I3460))</f>
        <v/>
      </c>
      <c r="O3460" t="str">
        <f t="shared" ref="O3460:O3523" si="278">+IF(J3460="","",AVERAGE(J3460:K3460))</f>
        <v/>
      </c>
      <c r="P3460" t="str">
        <f t="shared" ref="P3460:P3523" si="279">+L3460&amp;"_"&amp;M3460</f>
        <v>6_1987</v>
      </c>
    </row>
    <row r="3461" spans="1:16">
      <c r="A3461" s="35">
        <v>31949</v>
      </c>
      <c r="H3461" s="68"/>
      <c r="I3461" s="68"/>
      <c r="J3461" s="68"/>
      <c r="K3461" s="68"/>
      <c r="L3461">
        <f t="shared" si="275"/>
        <v>6</v>
      </c>
      <c r="M3461">
        <f t="shared" si="276"/>
        <v>1987</v>
      </c>
      <c r="N3461" t="str">
        <f t="shared" si="277"/>
        <v/>
      </c>
      <c r="O3461" t="str">
        <f t="shared" si="278"/>
        <v/>
      </c>
      <c r="P3461" t="str">
        <f t="shared" si="279"/>
        <v>6_1987</v>
      </c>
    </row>
    <row r="3462" spans="1:16">
      <c r="A3462" s="35">
        <v>31950</v>
      </c>
      <c r="H3462" s="74">
        <v>15.85</v>
      </c>
      <c r="I3462" s="74">
        <v>15.93</v>
      </c>
      <c r="J3462" s="74">
        <v>27.14</v>
      </c>
      <c r="K3462" s="74">
        <v>29.24</v>
      </c>
      <c r="L3462">
        <f t="shared" si="275"/>
        <v>6</v>
      </c>
      <c r="M3462">
        <f t="shared" si="276"/>
        <v>1987</v>
      </c>
      <c r="N3462">
        <f t="shared" si="277"/>
        <v>15.89</v>
      </c>
      <c r="O3462">
        <f t="shared" si="278"/>
        <v>28.189999999999998</v>
      </c>
      <c r="P3462" t="str">
        <f t="shared" si="279"/>
        <v>6_1987</v>
      </c>
    </row>
    <row r="3463" spans="1:16">
      <c r="A3463" s="35">
        <v>31951</v>
      </c>
      <c r="H3463" s="74">
        <v>15.85</v>
      </c>
      <c r="I3463" s="74">
        <v>15.93</v>
      </c>
      <c r="J3463" s="74">
        <v>28.07</v>
      </c>
      <c r="K3463" s="74">
        <v>29.54</v>
      </c>
      <c r="L3463">
        <f t="shared" si="275"/>
        <v>6</v>
      </c>
      <c r="M3463">
        <f t="shared" si="276"/>
        <v>1987</v>
      </c>
      <c r="N3463">
        <f t="shared" si="277"/>
        <v>15.89</v>
      </c>
      <c r="O3463">
        <f t="shared" si="278"/>
        <v>28.805</v>
      </c>
      <c r="P3463" t="str">
        <f t="shared" si="279"/>
        <v>6_1987</v>
      </c>
    </row>
    <row r="3464" spans="1:16">
      <c r="A3464" s="35">
        <v>31952</v>
      </c>
      <c r="H3464" s="74">
        <v>15.85</v>
      </c>
      <c r="I3464" s="74">
        <v>15.93</v>
      </c>
      <c r="J3464" s="74">
        <v>27.3</v>
      </c>
      <c r="K3464" s="74">
        <v>29.55</v>
      </c>
      <c r="L3464">
        <f t="shared" si="275"/>
        <v>6</v>
      </c>
      <c r="M3464">
        <f t="shared" si="276"/>
        <v>1987</v>
      </c>
      <c r="N3464">
        <f t="shared" si="277"/>
        <v>15.89</v>
      </c>
      <c r="O3464">
        <f t="shared" si="278"/>
        <v>28.425000000000001</v>
      </c>
      <c r="P3464" t="str">
        <f t="shared" si="279"/>
        <v>6_1987</v>
      </c>
    </row>
    <row r="3465" spans="1:16">
      <c r="A3465" s="35">
        <v>31953</v>
      </c>
      <c r="H3465" s="74">
        <v>15.85</v>
      </c>
      <c r="I3465" s="74">
        <v>15.93</v>
      </c>
      <c r="J3465" s="74">
        <v>28.14</v>
      </c>
      <c r="K3465" s="74">
        <v>29.65</v>
      </c>
      <c r="L3465">
        <f t="shared" si="275"/>
        <v>6</v>
      </c>
      <c r="M3465">
        <f t="shared" si="276"/>
        <v>1987</v>
      </c>
      <c r="N3465">
        <f t="shared" si="277"/>
        <v>15.89</v>
      </c>
      <c r="O3465">
        <f t="shared" si="278"/>
        <v>28.895</v>
      </c>
      <c r="P3465" t="str">
        <f t="shared" si="279"/>
        <v>6_1987</v>
      </c>
    </row>
    <row r="3466" spans="1:16">
      <c r="A3466" s="35">
        <v>31954</v>
      </c>
      <c r="H3466" s="74">
        <v>15.85</v>
      </c>
      <c r="I3466" s="74">
        <v>15.93</v>
      </c>
      <c r="J3466" s="74">
        <v>27.92</v>
      </c>
      <c r="K3466" s="74">
        <v>30.18</v>
      </c>
      <c r="L3466">
        <f t="shared" si="275"/>
        <v>6</v>
      </c>
      <c r="M3466">
        <f t="shared" si="276"/>
        <v>1987</v>
      </c>
      <c r="N3466">
        <f t="shared" si="277"/>
        <v>15.89</v>
      </c>
      <c r="O3466">
        <f t="shared" si="278"/>
        <v>29.05</v>
      </c>
      <c r="P3466" t="str">
        <f t="shared" si="279"/>
        <v>6_1987</v>
      </c>
    </row>
    <row r="3467" spans="1:16">
      <c r="A3467" s="35">
        <v>31955</v>
      </c>
      <c r="H3467" s="69"/>
      <c r="I3467" s="69"/>
      <c r="J3467" s="73"/>
      <c r="K3467" s="73"/>
      <c r="L3467">
        <f t="shared" si="275"/>
        <v>6</v>
      </c>
      <c r="M3467">
        <f t="shared" si="276"/>
        <v>1987</v>
      </c>
      <c r="N3467" t="str">
        <f t="shared" si="277"/>
        <v/>
      </c>
      <c r="O3467" t="str">
        <f t="shared" si="278"/>
        <v/>
      </c>
      <c r="P3467" t="str">
        <f t="shared" si="279"/>
        <v>6_1987</v>
      </c>
    </row>
    <row r="3468" spans="1:16">
      <c r="A3468" s="35">
        <v>31956</v>
      </c>
      <c r="H3468" s="71"/>
      <c r="I3468" s="71"/>
      <c r="J3468" s="73"/>
      <c r="K3468" s="73"/>
      <c r="L3468">
        <f t="shared" si="275"/>
        <v>6</v>
      </c>
      <c r="M3468">
        <f t="shared" si="276"/>
        <v>1987</v>
      </c>
      <c r="N3468" t="str">
        <f t="shared" si="277"/>
        <v/>
      </c>
      <c r="O3468" t="str">
        <f t="shared" si="278"/>
        <v/>
      </c>
      <c r="P3468" t="str">
        <f t="shared" si="279"/>
        <v>6_1987</v>
      </c>
    </row>
    <row r="3469" spans="1:16">
      <c r="A3469" s="35">
        <v>31957</v>
      </c>
      <c r="H3469" s="71"/>
      <c r="I3469" s="71"/>
      <c r="J3469" s="73"/>
      <c r="K3469" s="73"/>
      <c r="L3469">
        <f t="shared" si="275"/>
        <v>6</v>
      </c>
      <c r="M3469">
        <f t="shared" si="276"/>
        <v>1987</v>
      </c>
      <c r="N3469" t="str">
        <f t="shared" si="277"/>
        <v/>
      </c>
      <c r="O3469" t="str">
        <f t="shared" si="278"/>
        <v/>
      </c>
      <c r="P3469" t="str">
        <f t="shared" si="279"/>
        <v>6_1987</v>
      </c>
    </row>
    <row r="3470" spans="1:16">
      <c r="A3470" s="35">
        <v>31958</v>
      </c>
      <c r="H3470" s="71"/>
      <c r="I3470" s="71"/>
      <c r="J3470" s="73"/>
      <c r="K3470" s="73"/>
      <c r="L3470">
        <f t="shared" si="275"/>
        <v>6</v>
      </c>
      <c r="M3470">
        <f t="shared" si="276"/>
        <v>1987</v>
      </c>
      <c r="N3470" t="str">
        <f t="shared" si="277"/>
        <v/>
      </c>
      <c r="O3470" t="str">
        <f t="shared" si="278"/>
        <v/>
      </c>
      <c r="P3470" t="str">
        <f t="shared" si="279"/>
        <v>6_1987</v>
      </c>
    </row>
    <row r="3471" spans="1:16">
      <c r="A3471" s="35">
        <v>31959</v>
      </c>
      <c r="H3471" s="74">
        <v>15.85</v>
      </c>
      <c r="I3471" s="74">
        <v>15.93</v>
      </c>
      <c r="J3471" s="74">
        <v>28.9</v>
      </c>
      <c r="K3471" s="74">
        <v>31.26</v>
      </c>
      <c r="L3471">
        <f t="shared" si="275"/>
        <v>7</v>
      </c>
      <c r="M3471">
        <f t="shared" si="276"/>
        <v>1987</v>
      </c>
      <c r="N3471">
        <f t="shared" si="277"/>
        <v>15.89</v>
      </c>
      <c r="O3471">
        <f t="shared" si="278"/>
        <v>30.08</v>
      </c>
      <c r="P3471" t="str">
        <f t="shared" si="279"/>
        <v>7_1987</v>
      </c>
    </row>
    <row r="3472" spans="1:16">
      <c r="A3472" s="35">
        <v>31960</v>
      </c>
      <c r="H3472" s="74">
        <v>15.85</v>
      </c>
      <c r="I3472" s="74">
        <v>15.93</v>
      </c>
      <c r="J3472" s="74">
        <v>28.04</v>
      </c>
      <c r="K3472" s="74">
        <v>31.51</v>
      </c>
      <c r="L3472">
        <f t="shared" si="275"/>
        <v>7</v>
      </c>
      <c r="M3472">
        <f t="shared" si="276"/>
        <v>1987</v>
      </c>
      <c r="N3472">
        <f t="shared" si="277"/>
        <v>15.89</v>
      </c>
      <c r="O3472">
        <f t="shared" si="278"/>
        <v>29.774999999999999</v>
      </c>
      <c r="P3472" t="str">
        <f t="shared" si="279"/>
        <v>7_1987</v>
      </c>
    </row>
    <row r="3473" spans="1:16">
      <c r="A3473" s="35">
        <v>31961</v>
      </c>
      <c r="H3473" s="74">
        <v>15.85</v>
      </c>
      <c r="I3473" s="74">
        <v>15.93</v>
      </c>
      <c r="J3473" s="74">
        <v>29.23</v>
      </c>
      <c r="K3473" s="74">
        <v>32.479999999999997</v>
      </c>
      <c r="L3473">
        <f t="shared" si="275"/>
        <v>7</v>
      </c>
      <c r="M3473">
        <f t="shared" si="276"/>
        <v>1987</v>
      </c>
      <c r="N3473">
        <f t="shared" si="277"/>
        <v>15.89</v>
      </c>
      <c r="O3473">
        <f t="shared" si="278"/>
        <v>30.854999999999997</v>
      </c>
      <c r="P3473" t="str">
        <f t="shared" si="279"/>
        <v>7_1987</v>
      </c>
    </row>
    <row r="3474" spans="1:16">
      <c r="A3474" s="35">
        <v>31962</v>
      </c>
      <c r="H3474" s="68"/>
      <c r="I3474" s="68"/>
      <c r="J3474" s="68"/>
      <c r="K3474" s="68"/>
      <c r="L3474">
        <f t="shared" si="275"/>
        <v>7</v>
      </c>
      <c r="M3474">
        <f t="shared" si="276"/>
        <v>1987</v>
      </c>
      <c r="N3474" t="str">
        <f t="shared" si="277"/>
        <v/>
      </c>
      <c r="O3474" t="str">
        <f t="shared" si="278"/>
        <v/>
      </c>
      <c r="P3474" t="str">
        <f t="shared" si="279"/>
        <v>7_1987</v>
      </c>
    </row>
    <row r="3475" spans="1:16">
      <c r="A3475" s="35">
        <v>31963</v>
      </c>
      <c r="H3475" s="68"/>
      <c r="I3475" s="68"/>
      <c r="J3475" s="68"/>
      <c r="K3475" s="68"/>
      <c r="L3475">
        <f t="shared" si="275"/>
        <v>7</v>
      </c>
      <c r="M3475">
        <f t="shared" si="276"/>
        <v>1987</v>
      </c>
      <c r="N3475" t="str">
        <f t="shared" si="277"/>
        <v/>
      </c>
      <c r="O3475" t="str">
        <f t="shared" si="278"/>
        <v/>
      </c>
      <c r="P3475" t="str">
        <f t="shared" si="279"/>
        <v>7_1987</v>
      </c>
    </row>
    <row r="3476" spans="1:16">
      <c r="A3476" s="35">
        <v>31964</v>
      </c>
      <c r="H3476" s="74">
        <v>15.85</v>
      </c>
      <c r="I3476" s="74">
        <v>15.93</v>
      </c>
      <c r="J3476" s="74">
        <v>29.58</v>
      </c>
      <c r="K3476" s="74">
        <v>32.409999999999997</v>
      </c>
      <c r="L3476">
        <f t="shared" si="275"/>
        <v>7</v>
      </c>
      <c r="M3476">
        <f t="shared" si="276"/>
        <v>1987</v>
      </c>
      <c r="N3476">
        <f t="shared" si="277"/>
        <v>15.89</v>
      </c>
      <c r="O3476">
        <f t="shared" si="278"/>
        <v>30.994999999999997</v>
      </c>
      <c r="P3476" t="str">
        <f t="shared" si="279"/>
        <v>7_1987</v>
      </c>
    </row>
    <row r="3477" spans="1:16">
      <c r="A3477" s="35">
        <v>31965</v>
      </c>
      <c r="H3477" s="74">
        <v>15.85</v>
      </c>
      <c r="I3477" s="74">
        <v>15.93</v>
      </c>
      <c r="J3477" s="74">
        <v>30.71</v>
      </c>
      <c r="K3477" s="74">
        <v>32.44</v>
      </c>
      <c r="L3477">
        <f t="shared" si="275"/>
        <v>7</v>
      </c>
      <c r="M3477">
        <f t="shared" si="276"/>
        <v>1987</v>
      </c>
      <c r="N3477">
        <f t="shared" si="277"/>
        <v>15.89</v>
      </c>
      <c r="O3477">
        <f t="shared" si="278"/>
        <v>31.574999999999999</v>
      </c>
      <c r="P3477" t="str">
        <f t="shared" si="279"/>
        <v>7_1987</v>
      </c>
    </row>
    <row r="3478" spans="1:16">
      <c r="A3478" s="35">
        <v>31966</v>
      </c>
      <c r="H3478" s="74">
        <v>15.85</v>
      </c>
      <c r="I3478" s="74">
        <v>15.93</v>
      </c>
      <c r="J3478" s="74">
        <v>30.14</v>
      </c>
      <c r="K3478" s="74">
        <v>32.9</v>
      </c>
      <c r="L3478">
        <f t="shared" si="275"/>
        <v>7</v>
      </c>
      <c r="M3478">
        <f t="shared" si="276"/>
        <v>1987</v>
      </c>
      <c r="N3478">
        <f t="shared" si="277"/>
        <v>15.89</v>
      </c>
      <c r="O3478">
        <f t="shared" si="278"/>
        <v>31.52</v>
      </c>
      <c r="P3478" t="str">
        <f t="shared" si="279"/>
        <v>7_1987</v>
      </c>
    </row>
    <row r="3479" spans="1:16">
      <c r="A3479" s="35">
        <v>31967</v>
      </c>
      <c r="H3479" s="74">
        <v>15.85</v>
      </c>
      <c r="I3479" s="74">
        <v>15.93</v>
      </c>
      <c r="J3479" s="74">
        <v>29.47</v>
      </c>
      <c r="K3479" s="74">
        <v>32.32</v>
      </c>
      <c r="L3479">
        <f t="shared" si="275"/>
        <v>7</v>
      </c>
      <c r="M3479">
        <f t="shared" si="276"/>
        <v>1987</v>
      </c>
      <c r="N3479">
        <f t="shared" si="277"/>
        <v>15.89</v>
      </c>
      <c r="O3479">
        <f t="shared" si="278"/>
        <v>30.895</v>
      </c>
      <c r="P3479" t="str">
        <f t="shared" si="279"/>
        <v>7_1987</v>
      </c>
    </row>
    <row r="3480" spans="1:16">
      <c r="A3480" s="35">
        <v>31968</v>
      </c>
      <c r="H3480" s="74">
        <v>15.85</v>
      </c>
      <c r="I3480" s="74">
        <v>15.93</v>
      </c>
      <c r="J3480" s="74">
        <v>29.88</v>
      </c>
      <c r="K3480" s="74">
        <v>33.22</v>
      </c>
      <c r="L3480">
        <f t="shared" si="275"/>
        <v>7</v>
      </c>
      <c r="M3480">
        <f t="shared" si="276"/>
        <v>1987</v>
      </c>
      <c r="N3480">
        <f t="shared" si="277"/>
        <v>15.89</v>
      </c>
      <c r="O3480">
        <f t="shared" si="278"/>
        <v>31.549999999999997</v>
      </c>
      <c r="P3480" t="str">
        <f t="shared" si="279"/>
        <v>7_1987</v>
      </c>
    </row>
    <row r="3481" spans="1:16">
      <c r="A3481" s="35">
        <v>31969</v>
      </c>
      <c r="H3481" s="68"/>
      <c r="I3481" s="68"/>
      <c r="J3481" s="68"/>
      <c r="K3481" s="68"/>
      <c r="L3481">
        <f t="shared" si="275"/>
        <v>7</v>
      </c>
      <c r="M3481">
        <f t="shared" si="276"/>
        <v>1987</v>
      </c>
      <c r="N3481" t="str">
        <f t="shared" si="277"/>
        <v/>
      </c>
      <c r="O3481" t="str">
        <f t="shared" si="278"/>
        <v/>
      </c>
      <c r="P3481" t="str">
        <f t="shared" si="279"/>
        <v>7_1987</v>
      </c>
    </row>
    <row r="3482" spans="1:16">
      <c r="A3482" s="35">
        <v>31970</v>
      </c>
      <c r="H3482" s="68"/>
      <c r="I3482" s="68"/>
      <c r="J3482" s="68"/>
      <c r="K3482" s="68"/>
      <c r="L3482">
        <f t="shared" si="275"/>
        <v>7</v>
      </c>
      <c r="M3482">
        <f t="shared" si="276"/>
        <v>1987</v>
      </c>
      <c r="N3482" t="str">
        <f t="shared" si="277"/>
        <v/>
      </c>
      <c r="O3482" t="str">
        <f t="shared" si="278"/>
        <v/>
      </c>
      <c r="P3482" t="str">
        <f t="shared" si="279"/>
        <v>7_1987</v>
      </c>
    </row>
    <row r="3483" spans="1:16">
      <c r="A3483" s="35">
        <v>31971</v>
      </c>
      <c r="H3483" s="74">
        <v>15.85</v>
      </c>
      <c r="I3483" s="74">
        <v>15.93</v>
      </c>
      <c r="J3483" s="74">
        <v>32.01</v>
      </c>
      <c r="K3483" s="74">
        <v>33.61</v>
      </c>
      <c r="L3483">
        <f t="shared" si="275"/>
        <v>7</v>
      </c>
      <c r="M3483">
        <f t="shared" si="276"/>
        <v>1987</v>
      </c>
      <c r="N3483">
        <f t="shared" si="277"/>
        <v>15.89</v>
      </c>
      <c r="O3483">
        <f t="shared" si="278"/>
        <v>32.81</v>
      </c>
      <c r="P3483" t="str">
        <f t="shared" si="279"/>
        <v>7_1987</v>
      </c>
    </row>
    <row r="3484" spans="1:16">
      <c r="A3484" s="35">
        <v>31972</v>
      </c>
      <c r="H3484" s="74">
        <v>15.85</v>
      </c>
      <c r="I3484" s="74">
        <v>15.93</v>
      </c>
      <c r="J3484" s="74">
        <v>31.47</v>
      </c>
      <c r="K3484" s="74">
        <v>33.99</v>
      </c>
      <c r="L3484">
        <f t="shared" si="275"/>
        <v>7</v>
      </c>
      <c r="M3484">
        <f t="shared" si="276"/>
        <v>1987</v>
      </c>
      <c r="N3484">
        <f t="shared" si="277"/>
        <v>15.89</v>
      </c>
      <c r="O3484">
        <f t="shared" si="278"/>
        <v>32.730000000000004</v>
      </c>
      <c r="P3484" t="str">
        <f t="shared" si="279"/>
        <v>7_1987</v>
      </c>
    </row>
    <row r="3485" spans="1:16">
      <c r="A3485" s="35">
        <v>31973</v>
      </c>
      <c r="H3485" s="74">
        <v>15.85</v>
      </c>
      <c r="I3485" s="74">
        <v>15.93</v>
      </c>
      <c r="J3485" s="74">
        <v>31.87</v>
      </c>
      <c r="K3485" s="74">
        <v>34.97</v>
      </c>
      <c r="L3485">
        <f t="shared" si="275"/>
        <v>7</v>
      </c>
      <c r="M3485">
        <f t="shared" si="276"/>
        <v>1987</v>
      </c>
      <c r="N3485">
        <f t="shared" si="277"/>
        <v>15.89</v>
      </c>
      <c r="O3485">
        <f t="shared" si="278"/>
        <v>33.42</v>
      </c>
      <c r="P3485" t="str">
        <f t="shared" si="279"/>
        <v>7_1987</v>
      </c>
    </row>
    <row r="3486" spans="1:16">
      <c r="A3486" s="35">
        <v>31974</v>
      </c>
      <c r="H3486" s="74">
        <v>15.85</v>
      </c>
      <c r="I3486" s="74">
        <v>15.93</v>
      </c>
      <c r="J3486" s="74">
        <v>33.72</v>
      </c>
      <c r="K3486" s="74">
        <v>36.17</v>
      </c>
      <c r="L3486">
        <f t="shared" si="275"/>
        <v>7</v>
      </c>
      <c r="M3486">
        <f t="shared" si="276"/>
        <v>1987</v>
      </c>
      <c r="N3486">
        <f t="shared" si="277"/>
        <v>15.89</v>
      </c>
      <c r="O3486">
        <f t="shared" si="278"/>
        <v>34.945</v>
      </c>
      <c r="P3486" t="str">
        <f t="shared" si="279"/>
        <v>7_1987</v>
      </c>
    </row>
    <row r="3487" spans="1:16">
      <c r="A3487" s="35">
        <v>31975</v>
      </c>
      <c r="H3487" s="74">
        <v>15.85</v>
      </c>
      <c r="I3487" s="74">
        <v>15.93</v>
      </c>
      <c r="J3487" s="74">
        <v>37.15</v>
      </c>
      <c r="K3487" s="74">
        <v>41.22</v>
      </c>
      <c r="L3487">
        <f t="shared" si="275"/>
        <v>7</v>
      </c>
      <c r="M3487">
        <f t="shared" si="276"/>
        <v>1987</v>
      </c>
      <c r="N3487">
        <f t="shared" si="277"/>
        <v>15.89</v>
      </c>
      <c r="O3487">
        <f t="shared" si="278"/>
        <v>39.185000000000002</v>
      </c>
      <c r="P3487" t="str">
        <f t="shared" si="279"/>
        <v>7_1987</v>
      </c>
    </row>
    <row r="3488" spans="1:16">
      <c r="A3488" s="35">
        <v>31976</v>
      </c>
      <c r="H3488" s="68"/>
      <c r="I3488" s="68"/>
      <c r="J3488" s="68"/>
      <c r="K3488" s="68"/>
      <c r="L3488">
        <f t="shared" si="275"/>
        <v>7</v>
      </c>
      <c r="M3488">
        <f t="shared" si="276"/>
        <v>1987</v>
      </c>
      <c r="N3488" t="str">
        <f t="shared" si="277"/>
        <v/>
      </c>
      <c r="O3488" t="str">
        <f t="shared" si="278"/>
        <v/>
      </c>
      <c r="P3488" t="str">
        <f t="shared" si="279"/>
        <v>7_1987</v>
      </c>
    </row>
    <row r="3489" spans="1:16">
      <c r="A3489" s="35">
        <v>31977</v>
      </c>
      <c r="H3489" s="68"/>
      <c r="I3489" s="68"/>
      <c r="J3489" s="68"/>
      <c r="K3489" s="68"/>
      <c r="L3489">
        <f t="shared" si="275"/>
        <v>7</v>
      </c>
      <c r="M3489">
        <f t="shared" si="276"/>
        <v>1987</v>
      </c>
      <c r="N3489" t="str">
        <f t="shared" si="277"/>
        <v/>
      </c>
      <c r="O3489" t="str">
        <f t="shared" si="278"/>
        <v/>
      </c>
      <c r="P3489" t="str">
        <f t="shared" si="279"/>
        <v>7_1987</v>
      </c>
    </row>
    <row r="3490" spans="1:16">
      <c r="A3490" s="35">
        <v>31978</v>
      </c>
      <c r="H3490" s="74">
        <v>15.85</v>
      </c>
      <c r="I3490" s="74">
        <v>15.93</v>
      </c>
      <c r="J3490" s="74">
        <v>36.39</v>
      </c>
      <c r="K3490" s="74">
        <v>41.63</v>
      </c>
      <c r="L3490">
        <f t="shared" si="275"/>
        <v>7</v>
      </c>
      <c r="M3490">
        <f t="shared" si="276"/>
        <v>1987</v>
      </c>
      <c r="N3490">
        <f t="shared" si="277"/>
        <v>15.89</v>
      </c>
      <c r="O3490">
        <f t="shared" si="278"/>
        <v>39.010000000000005</v>
      </c>
      <c r="P3490" t="str">
        <f t="shared" si="279"/>
        <v>7_1987</v>
      </c>
    </row>
    <row r="3491" spans="1:16">
      <c r="A3491" s="35">
        <v>31979</v>
      </c>
      <c r="H3491" s="74">
        <v>15.85</v>
      </c>
      <c r="I3491" s="74">
        <v>15.93</v>
      </c>
      <c r="J3491" s="74">
        <v>38.31</v>
      </c>
      <c r="K3491" s="74">
        <v>40.909999999999997</v>
      </c>
      <c r="L3491">
        <f t="shared" si="275"/>
        <v>7</v>
      </c>
      <c r="M3491">
        <f t="shared" si="276"/>
        <v>1987</v>
      </c>
      <c r="N3491">
        <f t="shared" si="277"/>
        <v>15.89</v>
      </c>
      <c r="O3491">
        <f t="shared" si="278"/>
        <v>39.61</v>
      </c>
      <c r="P3491" t="str">
        <f t="shared" si="279"/>
        <v>7_1987</v>
      </c>
    </row>
    <row r="3492" spans="1:16">
      <c r="A3492" s="35">
        <v>31980</v>
      </c>
      <c r="H3492" s="74">
        <v>15.85</v>
      </c>
      <c r="I3492" s="74">
        <v>15.93</v>
      </c>
      <c r="J3492" s="74">
        <v>36.92</v>
      </c>
      <c r="K3492" s="74">
        <v>40.32</v>
      </c>
      <c r="L3492">
        <f t="shared" si="275"/>
        <v>7</v>
      </c>
      <c r="M3492">
        <f t="shared" si="276"/>
        <v>1987</v>
      </c>
      <c r="N3492">
        <f t="shared" si="277"/>
        <v>15.89</v>
      </c>
      <c r="O3492">
        <f t="shared" si="278"/>
        <v>38.620000000000005</v>
      </c>
      <c r="P3492" t="str">
        <f t="shared" si="279"/>
        <v>7_1987</v>
      </c>
    </row>
    <row r="3493" spans="1:16">
      <c r="A3493" s="35">
        <v>31981</v>
      </c>
      <c r="H3493" s="74">
        <v>15.85</v>
      </c>
      <c r="I3493" s="74">
        <v>15.93</v>
      </c>
      <c r="J3493" s="74">
        <v>36.86</v>
      </c>
      <c r="K3493" s="74">
        <v>40.340000000000003</v>
      </c>
      <c r="L3493">
        <f t="shared" si="275"/>
        <v>7</v>
      </c>
      <c r="M3493">
        <f t="shared" si="276"/>
        <v>1987</v>
      </c>
      <c r="N3493">
        <f t="shared" si="277"/>
        <v>15.89</v>
      </c>
      <c r="O3493">
        <f t="shared" si="278"/>
        <v>38.6</v>
      </c>
      <c r="P3493" t="str">
        <f t="shared" si="279"/>
        <v>7_1987</v>
      </c>
    </row>
    <row r="3494" spans="1:16">
      <c r="A3494" s="35">
        <v>31982</v>
      </c>
      <c r="H3494" s="74">
        <v>15.85</v>
      </c>
      <c r="I3494" s="74">
        <v>15.93</v>
      </c>
      <c r="J3494" s="74">
        <v>36.85</v>
      </c>
      <c r="K3494" s="74">
        <v>40.53</v>
      </c>
      <c r="L3494">
        <f t="shared" si="275"/>
        <v>7</v>
      </c>
      <c r="M3494">
        <f t="shared" si="276"/>
        <v>1987</v>
      </c>
      <c r="N3494">
        <f t="shared" si="277"/>
        <v>15.89</v>
      </c>
      <c r="O3494">
        <f t="shared" si="278"/>
        <v>38.69</v>
      </c>
      <c r="P3494" t="str">
        <f t="shared" si="279"/>
        <v>7_1987</v>
      </c>
    </row>
    <row r="3495" spans="1:16">
      <c r="A3495" s="35">
        <v>31983</v>
      </c>
      <c r="H3495" s="69"/>
      <c r="I3495" s="69"/>
      <c r="J3495" s="73"/>
      <c r="K3495" s="73"/>
      <c r="L3495">
        <f t="shared" si="275"/>
        <v>7</v>
      </c>
      <c r="M3495">
        <f t="shared" si="276"/>
        <v>1987</v>
      </c>
      <c r="N3495" t="str">
        <f t="shared" si="277"/>
        <v/>
      </c>
      <c r="O3495" t="str">
        <f t="shared" si="278"/>
        <v/>
      </c>
      <c r="P3495" t="str">
        <f t="shared" si="279"/>
        <v>7_1987</v>
      </c>
    </row>
    <row r="3496" spans="1:16">
      <c r="A3496" s="35">
        <v>31984</v>
      </c>
      <c r="H3496" s="71"/>
      <c r="I3496" s="71"/>
      <c r="J3496" s="73"/>
      <c r="K3496" s="73"/>
      <c r="L3496">
        <f t="shared" si="275"/>
        <v>7</v>
      </c>
      <c r="M3496">
        <f t="shared" si="276"/>
        <v>1987</v>
      </c>
      <c r="N3496" t="str">
        <f t="shared" si="277"/>
        <v/>
      </c>
      <c r="O3496" t="str">
        <f t="shared" si="278"/>
        <v/>
      </c>
      <c r="P3496" t="str">
        <f t="shared" si="279"/>
        <v>7_1987</v>
      </c>
    </row>
    <row r="3497" spans="1:16">
      <c r="A3497" s="35">
        <v>31985</v>
      </c>
      <c r="H3497" s="71"/>
      <c r="I3497" s="71"/>
      <c r="J3497" s="73"/>
      <c r="K3497" s="73"/>
      <c r="L3497">
        <f t="shared" si="275"/>
        <v>7</v>
      </c>
      <c r="M3497">
        <f t="shared" si="276"/>
        <v>1987</v>
      </c>
      <c r="N3497" t="str">
        <f t="shared" si="277"/>
        <v/>
      </c>
      <c r="O3497" t="str">
        <f t="shared" si="278"/>
        <v/>
      </c>
      <c r="P3497" t="str">
        <f t="shared" si="279"/>
        <v>7_1987</v>
      </c>
    </row>
    <row r="3498" spans="1:16">
      <c r="A3498" s="35">
        <v>31986</v>
      </c>
      <c r="H3498" s="71"/>
      <c r="I3498" s="71"/>
      <c r="J3498" s="73"/>
      <c r="K3498" s="73"/>
      <c r="L3498">
        <f t="shared" si="275"/>
        <v>7</v>
      </c>
      <c r="M3498">
        <f t="shared" si="276"/>
        <v>1987</v>
      </c>
      <c r="N3498" t="str">
        <f t="shared" si="277"/>
        <v/>
      </c>
      <c r="O3498" t="str">
        <f t="shared" si="278"/>
        <v/>
      </c>
      <c r="P3498" t="str">
        <f t="shared" si="279"/>
        <v>7_1987</v>
      </c>
    </row>
    <row r="3499" spans="1:16">
      <c r="A3499" s="35">
        <v>31987</v>
      </c>
      <c r="H3499" s="71"/>
      <c r="I3499" s="71"/>
      <c r="J3499" s="73"/>
      <c r="K3499" s="73"/>
      <c r="L3499">
        <f t="shared" si="275"/>
        <v>7</v>
      </c>
      <c r="M3499">
        <f t="shared" si="276"/>
        <v>1987</v>
      </c>
      <c r="N3499" t="str">
        <f t="shared" si="277"/>
        <v/>
      </c>
      <c r="O3499" t="str">
        <f t="shared" si="278"/>
        <v/>
      </c>
      <c r="P3499" t="str">
        <f t="shared" si="279"/>
        <v>7_1987</v>
      </c>
    </row>
    <row r="3500" spans="1:16">
      <c r="A3500" s="35">
        <v>31988</v>
      </c>
      <c r="H3500" s="69"/>
      <c r="I3500" s="69"/>
      <c r="J3500" s="73"/>
      <c r="K3500" s="73"/>
      <c r="L3500">
        <f t="shared" si="275"/>
        <v>7</v>
      </c>
      <c r="M3500">
        <f t="shared" si="276"/>
        <v>1987</v>
      </c>
      <c r="N3500" t="str">
        <f t="shared" si="277"/>
        <v/>
      </c>
      <c r="O3500" t="str">
        <f t="shared" si="278"/>
        <v/>
      </c>
      <c r="P3500" t="str">
        <f t="shared" si="279"/>
        <v>7_1987</v>
      </c>
    </row>
    <row r="3501" spans="1:16">
      <c r="A3501" s="35">
        <v>31989</v>
      </c>
      <c r="H3501" s="69"/>
      <c r="I3501" s="69"/>
      <c r="J3501" s="73"/>
      <c r="K3501" s="73"/>
      <c r="L3501">
        <f t="shared" si="275"/>
        <v>7</v>
      </c>
      <c r="M3501">
        <f t="shared" si="276"/>
        <v>1987</v>
      </c>
      <c r="N3501" t="str">
        <f t="shared" si="277"/>
        <v/>
      </c>
      <c r="O3501" t="str">
        <f t="shared" si="278"/>
        <v/>
      </c>
      <c r="P3501" t="str">
        <f t="shared" si="279"/>
        <v>7_1987</v>
      </c>
    </row>
    <row r="3502" spans="1:16">
      <c r="A3502" s="35">
        <v>31990</v>
      </c>
      <c r="H3502" s="74"/>
      <c r="I3502" s="74"/>
      <c r="J3502" s="75"/>
      <c r="K3502" s="75"/>
      <c r="L3502">
        <f t="shared" si="275"/>
        <v>8</v>
      </c>
      <c r="M3502">
        <f t="shared" si="276"/>
        <v>1987</v>
      </c>
      <c r="N3502" t="str">
        <f t="shared" si="277"/>
        <v/>
      </c>
      <c r="O3502" t="str">
        <f t="shared" si="278"/>
        <v/>
      </c>
      <c r="P3502" t="str">
        <f t="shared" si="279"/>
        <v>8_1987</v>
      </c>
    </row>
    <row r="3503" spans="1:16">
      <c r="A3503" s="35">
        <v>31991</v>
      </c>
      <c r="H3503" s="74">
        <v>15.85</v>
      </c>
      <c r="I3503" s="74">
        <v>15.93</v>
      </c>
      <c r="J3503" s="75"/>
      <c r="K3503" s="75"/>
      <c r="L3503">
        <f t="shared" si="275"/>
        <v>8</v>
      </c>
      <c r="M3503">
        <f t="shared" si="276"/>
        <v>1987</v>
      </c>
      <c r="N3503">
        <f t="shared" si="277"/>
        <v>15.89</v>
      </c>
      <c r="O3503" t="str">
        <f t="shared" si="278"/>
        <v/>
      </c>
      <c r="P3503" t="str">
        <f t="shared" si="279"/>
        <v>8_1987</v>
      </c>
    </row>
    <row r="3504" spans="1:16">
      <c r="A3504" s="35">
        <v>31992</v>
      </c>
      <c r="H3504" s="74">
        <v>15.85</v>
      </c>
      <c r="I3504" s="74">
        <v>15.93</v>
      </c>
      <c r="J3504" s="75"/>
      <c r="K3504" s="74">
        <v>37</v>
      </c>
      <c r="L3504">
        <f t="shared" si="275"/>
        <v>8</v>
      </c>
      <c r="M3504">
        <f t="shared" si="276"/>
        <v>1987</v>
      </c>
      <c r="N3504">
        <f t="shared" si="277"/>
        <v>15.89</v>
      </c>
      <c r="O3504" t="str">
        <f t="shared" si="278"/>
        <v/>
      </c>
      <c r="P3504" t="str">
        <f t="shared" si="279"/>
        <v>8_1987</v>
      </c>
    </row>
    <row r="3505" spans="1:16">
      <c r="A3505" s="35">
        <v>31993</v>
      </c>
      <c r="H3505" s="74">
        <v>15.85</v>
      </c>
      <c r="I3505" s="74">
        <v>15.93</v>
      </c>
      <c r="J3505" s="75"/>
      <c r="K3505" s="74">
        <v>37</v>
      </c>
      <c r="L3505">
        <f t="shared" si="275"/>
        <v>8</v>
      </c>
      <c r="M3505">
        <f t="shared" si="276"/>
        <v>1987</v>
      </c>
      <c r="N3505">
        <f t="shared" si="277"/>
        <v>15.89</v>
      </c>
      <c r="O3505" t="str">
        <f t="shared" si="278"/>
        <v/>
      </c>
      <c r="P3505" t="str">
        <f t="shared" si="279"/>
        <v>8_1987</v>
      </c>
    </row>
    <row r="3506" spans="1:16">
      <c r="A3506" s="35">
        <v>31994</v>
      </c>
      <c r="H3506" s="74">
        <v>15.85</v>
      </c>
      <c r="I3506" s="74">
        <v>15.93</v>
      </c>
      <c r="J3506" s="75"/>
      <c r="K3506" s="74">
        <v>37</v>
      </c>
      <c r="L3506">
        <f t="shared" si="275"/>
        <v>8</v>
      </c>
      <c r="M3506">
        <f t="shared" si="276"/>
        <v>1987</v>
      </c>
      <c r="N3506">
        <f t="shared" si="277"/>
        <v>15.89</v>
      </c>
      <c r="O3506" t="str">
        <f t="shared" si="278"/>
        <v/>
      </c>
      <c r="P3506" t="str">
        <f t="shared" si="279"/>
        <v>8_1987</v>
      </c>
    </row>
    <row r="3507" spans="1:16">
      <c r="A3507" s="35">
        <v>31995</v>
      </c>
      <c r="H3507" s="74">
        <v>15.85</v>
      </c>
      <c r="I3507" s="74">
        <v>15.93</v>
      </c>
      <c r="J3507" s="75"/>
      <c r="K3507" s="74">
        <v>37</v>
      </c>
      <c r="L3507">
        <f t="shared" si="275"/>
        <v>8</v>
      </c>
      <c r="M3507">
        <f t="shared" si="276"/>
        <v>1987</v>
      </c>
      <c r="N3507">
        <f t="shared" si="277"/>
        <v>15.89</v>
      </c>
      <c r="O3507" t="str">
        <f t="shared" si="278"/>
        <v/>
      </c>
      <c r="P3507" t="str">
        <f t="shared" si="279"/>
        <v>8_1987</v>
      </c>
    </row>
    <row r="3508" spans="1:16">
      <c r="A3508" s="35">
        <v>31996</v>
      </c>
      <c r="H3508" s="68"/>
      <c r="I3508" s="68"/>
      <c r="J3508" s="75"/>
      <c r="K3508" s="68"/>
      <c r="L3508">
        <f t="shared" si="275"/>
        <v>8</v>
      </c>
      <c r="M3508">
        <f t="shared" si="276"/>
        <v>1987</v>
      </c>
      <c r="N3508" t="str">
        <f t="shared" si="277"/>
        <v/>
      </c>
      <c r="O3508" t="str">
        <f t="shared" si="278"/>
        <v/>
      </c>
      <c r="P3508" t="str">
        <f t="shared" si="279"/>
        <v>8_1987</v>
      </c>
    </row>
    <row r="3509" spans="1:16">
      <c r="A3509" s="35">
        <v>31997</v>
      </c>
      <c r="H3509" s="68"/>
      <c r="I3509" s="68"/>
      <c r="J3509" s="75"/>
      <c r="K3509" s="68"/>
      <c r="L3509">
        <f t="shared" si="275"/>
        <v>8</v>
      </c>
      <c r="M3509">
        <f t="shared" si="276"/>
        <v>1987</v>
      </c>
      <c r="N3509" t="str">
        <f t="shared" si="277"/>
        <v/>
      </c>
      <c r="O3509" t="str">
        <f t="shared" si="278"/>
        <v/>
      </c>
      <c r="P3509" t="str">
        <f t="shared" si="279"/>
        <v>8_1987</v>
      </c>
    </row>
    <row r="3510" spans="1:16">
      <c r="A3510" s="35">
        <v>31998</v>
      </c>
      <c r="H3510" s="74">
        <v>15.85</v>
      </c>
      <c r="I3510" s="74">
        <v>15.93</v>
      </c>
      <c r="J3510" s="75"/>
      <c r="K3510" s="74">
        <v>37</v>
      </c>
      <c r="L3510">
        <f t="shared" si="275"/>
        <v>8</v>
      </c>
      <c r="M3510">
        <f t="shared" si="276"/>
        <v>1987</v>
      </c>
      <c r="N3510">
        <f t="shared" si="277"/>
        <v>15.89</v>
      </c>
      <c r="O3510" t="str">
        <f t="shared" si="278"/>
        <v/>
      </c>
      <c r="P3510" t="str">
        <f t="shared" si="279"/>
        <v>8_1987</v>
      </c>
    </row>
    <row r="3511" spans="1:16">
      <c r="A3511" s="35">
        <v>31999</v>
      </c>
      <c r="H3511" s="74">
        <v>15.85</v>
      </c>
      <c r="I3511" s="74">
        <v>15.93</v>
      </c>
      <c r="J3511" s="75"/>
      <c r="K3511" s="74">
        <v>37</v>
      </c>
      <c r="L3511">
        <f t="shared" si="275"/>
        <v>8</v>
      </c>
      <c r="M3511">
        <f t="shared" si="276"/>
        <v>1987</v>
      </c>
      <c r="N3511">
        <f t="shared" si="277"/>
        <v>15.89</v>
      </c>
      <c r="O3511" t="str">
        <f t="shared" si="278"/>
        <v/>
      </c>
      <c r="P3511" t="str">
        <f t="shared" si="279"/>
        <v>8_1987</v>
      </c>
    </row>
    <row r="3512" spans="1:16">
      <c r="A3512" s="35">
        <v>32000</v>
      </c>
      <c r="H3512" s="74">
        <v>15.85</v>
      </c>
      <c r="I3512" s="74">
        <v>15.93</v>
      </c>
      <c r="J3512" s="75"/>
      <c r="K3512" s="74">
        <v>37</v>
      </c>
      <c r="L3512">
        <f t="shared" si="275"/>
        <v>8</v>
      </c>
      <c r="M3512">
        <f t="shared" si="276"/>
        <v>1987</v>
      </c>
      <c r="N3512">
        <f t="shared" si="277"/>
        <v>15.89</v>
      </c>
      <c r="O3512" t="str">
        <f t="shared" si="278"/>
        <v/>
      </c>
      <c r="P3512" t="str">
        <f t="shared" si="279"/>
        <v>8_1987</v>
      </c>
    </row>
    <row r="3513" spans="1:16">
      <c r="A3513" s="35">
        <v>32001</v>
      </c>
      <c r="H3513" s="74">
        <v>15.85</v>
      </c>
      <c r="I3513" s="74">
        <v>15.93</v>
      </c>
      <c r="J3513" s="75"/>
      <c r="K3513" s="74">
        <v>37</v>
      </c>
      <c r="L3513">
        <f t="shared" si="275"/>
        <v>8</v>
      </c>
      <c r="M3513">
        <f t="shared" si="276"/>
        <v>1987</v>
      </c>
      <c r="N3513">
        <f t="shared" si="277"/>
        <v>15.89</v>
      </c>
      <c r="O3513" t="str">
        <f t="shared" si="278"/>
        <v/>
      </c>
      <c r="P3513" t="str">
        <f t="shared" si="279"/>
        <v>8_1987</v>
      </c>
    </row>
    <row r="3514" spans="1:16">
      <c r="A3514" s="35">
        <v>32002</v>
      </c>
      <c r="H3514" s="74">
        <v>15.85</v>
      </c>
      <c r="I3514" s="74">
        <v>15.93</v>
      </c>
      <c r="J3514" s="75"/>
      <c r="K3514" s="74">
        <v>37</v>
      </c>
      <c r="L3514">
        <f t="shared" si="275"/>
        <v>8</v>
      </c>
      <c r="M3514">
        <f t="shared" si="276"/>
        <v>1987</v>
      </c>
      <c r="N3514">
        <f t="shared" si="277"/>
        <v>15.89</v>
      </c>
      <c r="O3514" t="str">
        <f t="shared" si="278"/>
        <v/>
      </c>
      <c r="P3514" t="str">
        <f t="shared" si="279"/>
        <v>8_1987</v>
      </c>
    </row>
    <row r="3515" spans="1:16">
      <c r="A3515" s="35">
        <v>32003</v>
      </c>
      <c r="H3515" s="68"/>
      <c r="I3515" s="68"/>
      <c r="J3515" s="37"/>
      <c r="K3515" s="37"/>
      <c r="L3515">
        <f t="shared" si="275"/>
        <v>8</v>
      </c>
      <c r="M3515">
        <f t="shared" si="276"/>
        <v>1987</v>
      </c>
      <c r="N3515" t="str">
        <f t="shared" si="277"/>
        <v/>
      </c>
      <c r="O3515" t="str">
        <f t="shared" si="278"/>
        <v/>
      </c>
      <c r="P3515" t="str">
        <f t="shared" si="279"/>
        <v>8_1987</v>
      </c>
    </row>
    <row r="3516" spans="1:16">
      <c r="A3516" s="35">
        <v>32004</v>
      </c>
      <c r="H3516" s="68"/>
      <c r="I3516" s="68"/>
      <c r="J3516" s="37"/>
      <c r="K3516" s="37"/>
      <c r="L3516">
        <f t="shared" si="275"/>
        <v>8</v>
      </c>
      <c r="M3516">
        <f t="shared" si="276"/>
        <v>1987</v>
      </c>
      <c r="N3516" t="str">
        <f t="shared" si="277"/>
        <v/>
      </c>
      <c r="O3516" t="str">
        <f t="shared" si="278"/>
        <v/>
      </c>
      <c r="P3516" t="str">
        <f t="shared" si="279"/>
        <v>8_1987</v>
      </c>
    </row>
    <row r="3517" spans="1:16">
      <c r="A3517" s="35">
        <v>32005</v>
      </c>
      <c r="H3517" s="74">
        <v>15.85</v>
      </c>
      <c r="I3517" s="74">
        <v>15.93</v>
      </c>
      <c r="J3517" s="37"/>
      <c r="K3517" s="37"/>
      <c r="L3517">
        <f t="shared" si="275"/>
        <v>8</v>
      </c>
      <c r="M3517">
        <f t="shared" si="276"/>
        <v>1987</v>
      </c>
      <c r="N3517">
        <f t="shared" si="277"/>
        <v>15.89</v>
      </c>
      <c r="O3517" t="str">
        <f t="shared" si="278"/>
        <v/>
      </c>
      <c r="P3517" t="str">
        <f t="shared" si="279"/>
        <v>8_1987</v>
      </c>
    </row>
    <row r="3518" spans="1:16">
      <c r="A3518" s="35">
        <v>32006</v>
      </c>
      <c r="H3518" s="74">
        <v>15.85</v>
      </c>
      <c r="I3518" s="74">
        <v>15.93</v>
      </c>
      <c r="J3518" s="37"/>
      <c r="K3518" s="37"/>
      <c r="L3518">
        <f t="shared" si="275"/>
        <v>8</v>
      </c>
      <c r="M3518">
        <f t="shared" si="276"/>
        <v>1987</v>
      </c>
      <c r="N3518">
        <f t="shared" si="277"/>
        <v>15.89</v>
      </c>
      <c r="O3518" t="str">
        <f t="shared" si="278"/>
        <v/>
      </c>
      <c r="P3518" t="str">
        <f t="shared" si="279"/>
        <v>8_1987</v>
      </c>
    </row>
    <row r="3519" spans="1:16">
      <c r="A3519" s="35">
        <v>32007</v>
      </c>
      <c r="H3519" s="74">
        <v>15.85</v>
      </c>
      <c r="I3519" s="74">
        <v>15.93</v>
      </c>
      <c r="J3519" s="37"/>
      <c r="K3519" s="37"/>
      <c r="L3519">
        <f t="shared" si="275"/>
        <v>8</v>
      </c>
      <c r="M3519">
        <f t="shared" si="276"/>
        <v>1987</v>
      </c>
      <c r="N3519">
        <f t="shared" si="277"/>
        <v>15.89</v>
      </c>
      <c r="O3519" t="str">
        <f t="shared" si="278"/>
        <v/>
      </c>
      <c r="P3519" t="str">
        <f t="shared" si="279"/>
        <v>8_1987</v>
      </c>
    </row>
    <row r="3520" spans="1:16">
      <c r="A3520" s="35">
        <v>32008</v>
      </c>
      <c r="H3520" s="74">
        <v>15.85</v>
      </c>
      <c r="I3520" s="74">
        <v>15.93</v>
      </c>
      <c r="J3520" s="37"/>
      <c r="K3520" s="37"/>
      <c r="L3520">
        <f t="shared" si="275"/>
        <v>8</v>
      </c>
      <c r="M3520">
        <f t="shared" si="276"/>
        <v>1987</v>
      </c>
      <c r="N3520">
        <f t="shared" si="277"/>
        <v>15.89</v>
      </c>
      <c r="O3520" t="str">
        <f t="shared" si="278"/>
        <v/>
      </c>
      <c r="P3520" t="str">
        <f t="shared" si="279"/>
        <v>8_1987</v>
      </c>
    </row>
    <row r="3521" spans="1:16">
      <c r="A3521" s="35">
        <v>32009</v>
      </c>
      <c r="H3521" s="74">
        <v>15.85</v>
      </c>
      <c r="I3521" s="74">
        <v>15.93</v>
      </c>
      <c r="J3521" s="37"/>
      <c r="K3521" s="37"/>
      <c r="L3521">
        <f t="shared" si="275"/>
        <v>8</v>
      </c>
      <c r="M3521">
        <f t="shared" si="276"/>
        <v>1987</v>
      </c>
      <c r="N3521">
        <f t="shared" si="277"/>
        <v>15.89</v>
      </c>
      <c r="O3521" t="str">
        <f t="shared" si="278"/>
        <v/>
      </c>
      <c r="P3521" t="str">
        <f t="shared" si="279"/>
        <v>8_1987</v>
      </c>
    </row>
    <row r="3522" spans="1:16">
      <c r="A3522" s="35">
        <v>32010</v>
      </c>
      <c r="H3522" s="68"/>
      <c r="I3522" s="68"/>
      <c r="J3522" s="37"/>
      <c r="K3522" s="37"/>
      <c r="L3522">
        <f t="shared" si="275"/>
        <v>8</v>
      </c>
      <c r="M3522">
        <f t="shared" si="276"/>
        <v>1987</v>
      </c>
      <c r="N3522" t="str">
        <f t="shared" si="277"/>
        <v/>
      </c>
      <c r="O3522" t="str">
        <f t="shared" si="278"/>
        <v/>
      </c>
      <c r="P3522" t="str">
        <f t="shared" si="279"/>
        <v>8_1987</v>
      </c>
    </row>
    <row r="3523" spans="1:16">
      <c r="A3523" s="35">
        <v>32011</v>
      </c>
      <c r="H3523" s="68"/>
      <c r="I3523" s="68"/>
      <c r="J3523" s="37"/>
      <c r="K3523" s="37"/>
      <c r="L3523">
        <f t="shared" si="275"/>
        <v>8</v>
      </c>
      <c r="M3523">
        <f t="shared" si="276"/>
        <v>1987</v>
      </c>
      <c r="N3523" t="str">
        <f t="shared" si="277"/>
        <v/>
      </c>
      <c r="O3523" t="str">
        <f t="shared" si="278"/>
        <v/>
      </c>
      <c r="P3523" t="str">
        <f t="shared" si="279"/>
        <v>8_1987</v>
      </c>
    </row>
    <row r="3524" spans="1:16">
      <c r="A3524" s="35">
        <v>32012</v>
      </c>
      <c r="H3524" s="74">
        <v>15.85</v>
      </c>
      <c r="I3524" s="74">
        <v>15.93</v>
      </c>
      <c r="J3524" s="37"/>
      <c r="K3524" s="37"/>
      <c r="L3524">
        <f t="shared" ref="L3524:L3587" si="280">+MONTH(A3524)</f>
        <v>8</v>
      </c>
      <c r="M3524">
        <f t="shared" ref="M3524:M3587" si="281">+YEAR(A3524)</f>
        <v>1987</v>
      </c>
      <c r="N3524">
        <f t="shared" ref="N3524:N3587" si="282">+IF(H3524="","",AVERAGE(H3524:I3524))</f>
        <v>15.89</v>
      </c>
      <c r="O3524" t="str">
        <f t="shared" ref="O3524:O3587" si="283">+IF(J3524="","",AVERAGE(J3524:K3524))</f>
        <v/>
      </c>
      <c r="P3524" t="str">
        <f t="shared" ref="P3524:P3587" si="284">+L3524&amp;"_"&amp;M3524</f>
        <v>8_1987</v>
      </c>
    </row>
    <row r="3525" spans="1:16">
      <c r="A3525" s="35">
        <v>32013</v>
      </c>
      <c r="H3525" s="74">
        <v>15.85</v>
      </c>
      <c r="I3525" s="74">
        <v>15.93</v>
      </c>
      <c r="J3525" s="37"/>
      <c r="K3525" s="37"/>
      <c r="L3525">
        <f t="shared" si="280"/>
        <v>8</v>
      </c>
      <c r="M3525">
        <f t="shared" si="281"/>
        <v>1987</v>
      </c>
      <c r="N3525">
        <f t="shared" si="282"/>
        <v>15.89</v>
      </c>
      <c r="O3525" t="str">
        <f t="shared" si="283"/>
        <v/>
      </c>
      <c r="P3525" t="str">
        <f t="shared" si="284"/>
        <v>8_1987</v>
      </c>
    </row>
    <row r="3526" spans="1:16">
      <c r="A3526" s="35">
        <v>32014</v>
      </c>
      <c r="H3526" s="74">
        <v>15.85</v>
      </c>
      <c r="I3526" s="74">
        <v>15.93</v>
      </c>
      <c r="J3526" s="37"/>
      <c r="K3526" s="37"/>
      <c r="L3526">
        <f t="shared" si="280"/>
        <v>8</v>
      </c>
      <c r="M3526">
        <f t="shared" si="281"/>
        <v>1987</v>
      </c>
      <c r="N3526">
        <f t="shared" si="282"/>
        <v>15.89</v>
      </c>
      <c r="O3526" t="str">
        <f t="shared" si="283"/>
        <v/>
      </c>
      <c r="P3526" t="str">
        <f t="shared" si="284"/>
        <v>8_1987</v>
      </c>
    </row>
    <row r="3527" spans="1:16">
      <c r="A3527" s="35">
        <v>32015</v>
      </c>
      <c r="H3527" s="74">
        <v>15.85</v>
      </c>
      <c r="I3527" s="74">
        <v>15.93</v>
      </c>
      <c r="J3527" s="37"/>
      <c r="K3527" s="37"/>
      <c r="L3527">
        <f t="shared" si="280"/>
        <v>8</v>
      </c>
      <c r="M3527">
        <f t="shared" si="281"/>
        <v>1987</v>
      </c>
      <c r="N3527">
        <f t="shared" si="282"/>
        <v>15.89</v>
      </c>
      <c r="O3527" t="str">
        <f t="shared" si="283"/>
        <v/>
      </c>
      <c r="P3527" t="str">
        <f t="shared" si="284"/>
        <v>8_1987</v>
      </c>
    </row>
    <row r="3528" spans="1:16">
      <c r="A3528" s="35">
        <v>32016</v>
      </c>
      <c r="H3528" s="74">
        <v>15.85</v>
      </c>
      <c r="I3528" s="74">
        <v>15.93</v>
      </c>
      <c r="J3528" s="37"/>
      <c r="K3528" s="37"/>
      <c r="L3528">
        <f t="shared" si="280"/>
        <v>8</v>
      </c>
      <c r="M3528">
        <f t="shared" si="281"/>
        <v>1987</v>
      </c>
      <c r="N3528">
        <f t="shared" si="282"/>
        <v>15.89</v>
      </c>
      <c r="O3528" t="str">
        <f t="shared" si="283"/>
        <v/>
      </c>
      <c r="P3528" t="str">
        <f t="shared" si="284"/>
        <v>8_1987</v>
      </c>
    </row>
    <row r="3529" spans="1:16">
      <c r="A3529" s="35">
        <v>32017</v>
      </c>
      <c r="H3529" s="68"/>
      <c r="I3529" s="68"/>
      <c r="J3529" s="37"/>
      <c r="K3529" s="37"/>
      <c r="L3529">
        <f t="shared" si="280"/>
        <v>8</v>
      </c>
      <c r="M3529">
        <f t="shared" si="281"/>
        <v>1987</v>
      </c>
      <c r="N3529" t="str">
        <f t="shared" si="282"/>
        <v/>
      </c>
      <c r="O3529" t="str">
        <f t="shared" si="283"/>
        <v/>
      </c>
      <c r="P3529" t="str">
        <f t="shared" si="284"/>
        <v>8_1987</v>
      </c>
    </row>
    <row r="3530" spans="1:16">
      <c r="A3530" s="35">
        <v>32018</v>
      </c>
      <c r="H3530" s="68"/>
      <c r="I3530" s="68"/>
      <c r="J3530" s="37"/>
      <c r="K3530" s="37"/>
      <c r="L3530">
        <f t="shared" si="280"/>
        <v>8</v>
      </c>
      <c r="M3530">
        <f t="shared" si="281"/>
        <v>1987</v>
      </c>
      <c r="N3530" t="str">
        <f t="shared" si="282"/>
        <v/>
      </c>
      <c r="O3530" t="str">
        <f t="shared" si="283"/>
        <v/>
      </c>
      <c r="P3530" t="str">
        <f t="shared" si="284"/>
        <v>8_1987</v>
      </c>
    </row>
    <row r="3531" spans="1:16">
      <c r="A3531" s="35">
        <v>32019</v>
      </c>
      <c r="H3531" s="74">
        <v>15.85</v>
      </c>
      <c r="I3531" s="74">
        <v>15.93</v>
      </c>
      <c r="J3531" s="37"/>
      <c r="K3531" s="37"/>
      <c r="L3531">
        <f t="shared" si="280"/>
        <v>8</v>
      </c>
      <c r="M3531">
        <f t="shared" si="281"/>
        <v>1987</v>
      </c>
      <c r="N3531">
        <f t="shared" si="282"/>
        <v>15.89</v>
      </c>
      <c r="O3531" t="str">
        <f t="shared" si="283"/>
        <v/>
      </c>
      <c r="P3531" t="str">
        <f t="shared" si="284"/>
        <v>8_1987</v>
      </c>
    </row>
    <row r="3532" spans="1:16">
      <c r="A3532" s="35">
        <v>32020</v>
      </c>
      <c r="H3532" s="68"/>
      <c r="I3532" s="68"/>
      <c r="J3532" s="37"/>
      <c r="K3532" s="37"/>
      <c r="L3532">
        <f t="shared" si="280"/>
        <v>8</v>
      </c>
      <c r="M3532">
        <f t="shared" si="281"/>
        <v>1987</v>
      </c>
      <c r="N3532" t="str">
        <f t="shared" si="282"/>
        <v/>
      </c>
      <c r="O3532" t="str">
        <f t="shared" si="283"/>
        <v/>
      </c>
      <c r="P3532" t="str">
        <f t="shared" si="284"/>
        <v>8_1987</v>
      </c>
    </row>
    <row r="3533" spans="1:16">
      <c r="A3533" s="35">
        <v>32021</v>
      </c>
      <c r="H3533" s="74">
        <v>15.85</v>
      </c>
      <c r="I3533" s="74">
        <v>15.93</v>
      </c>
      <c r="J3533" s="37"/>
      <c r="K3533" s="37"/>
      <c r="L3533">
        <f t="shared" si="280"/>
        <v>9</v>
      </c>
      <c r="M3533">
        <f t="shared" si="281"/>
        <v>1987</v>
      </c>
      <c r="N3533">
        <f t="shared" si="282"/>
        <v>15.89</v>
      </c>
      <c r="O3533" t="str">
        <f t="shared" si="283"/>
        <v/>
      </c>
      <c r="P3533" t="str">
        <f t="shared" si="284"/>
        <v>9_1987</v>
      </c>
    </row>
    <row r="3534" spans="1:16">
      <c r="A3534" s="35">
        <v>32022</v>
      </c>
      <c r="H3534" s="74">
        <v>15.85</v>
      </c>
      <c r="I3534" s="74">
        <v>15.93</v>
      </c>
      <c r="J3534" s="37"/>
      <c r="K3534" s="37"/>
      <c r="L3534">
        <f t="shared" si="280"/>
        <v>9</v>
      </c>
      <c r="M3534">
        <f t="shared" si="281"/>
        <v>1987</v>
      </c>
      <c r="N3534">
        <f t="shared" si="282"/>
        <v>15.89</v>
      </c>
      <c r="O3534" t="str">
        <f t="shared" si="283"/>
        <v/>
      </c>
      <c r="P3534" t="str">
        <f t="shared" si="284"/>
        <v>9_1987</v>
      </c>
    </row>
    <row r="3535" spans="1:16">
      <c r="A3535" s="35">
        <v>32023</v>
      </c>
      <c r="H3535" s="74">
        <v>15.85</v>
      </c>
      <c r="I3535" s="74">
        <v>15.93</v>
      </c>
      <c r="J3535" s="37"/>
      <c r="K3535" s="37"/>
      <c r="L3535">
        <f t="shared" si="280"/>
        <v>9</v>
      </c>
      <c r="M3535">
        <f t="shared" si="281"/>
        <v>1987</v>
      </c>
      <c r="N3535">
        <f t="shared" si="282"/>
        <v>15.89</v>
      </c>
      <c r="O3535" t="str">
        <f t="shared" si="283"/>
        <v/>
      </c>
      <c r="P3535" t="str">
        <f t="shared" si="284"/>
        <v>9_1987</v>
      </c>
    </row>
    <row r="3536" spans="1:16">
      <c r="A3536" s="35">
        <v>32024</v>
      </c>
      <c r="H3536" s="74">
        <v>15.85</v>
      </c>
      <c r="I3536" s="74">
        <v>15.93</v>
      </c>
      <c r="J3536" s="37"/>
      <c r="K3536" s="37"/>
      <c r="L3536">
        <f t="shared" si="280"/>
        <v>9</v>
      </c>
      <c r="M3536">
        <f t="shared" si="281"/>
        <v>1987</v>
      </c>
      <c r="N3536">
        <f t="shared" si="282"/>
        <v>15.89</v>
      </c>
      <c r="O3536" t="str">
        <f t="shared" si="283"/>
        <v/>
      </c>
      <c r="P3536" t="str">
        <f t="shared" si="284"/>
        <v>9_1987</v>
      </c>
    </row>
    <row r="3537" spans="1:16">
      <c r="A3537" s="35">
        <v>32025</v>
      </c>
      <c r="H3537" s="68"/>
      <c r="I3537" s="68"/>
      <c r="J3537" s="37"/>
      <c r="K3537" s="37"/>
      <c r="L3537">
        <f t="shared" si="280"/>
        <v>9</v>
      </c>
      <c r="M3537">
        <f t="shared" si="281"/>
        <v>1987</v>
      </c>
      <c r="N3537" t="str">
        <f t="shared" si="282"/>
        <v/>
      </c>
      <c r="O3537" t="str">
        <f t="shared" si="283"/>
        <v/>
      </c>
      <c r="P3537" t="str">
        <f t="shared" si="284"/>
        <v>9_1987</v>
      </c>
    </row>
    <row r="3538" spans="1:16">
      <c r="A3538" s="35">
        <v>32026</v>
      </c>
      <c r="H3538" s="68"/>
      <c r="I3538" s="68"/>
      <c r="J3538" s="37"/>
      <c r="K3538" s="37"/>
      <c r="L3538">
        <f t="shared" si="280"/>
        <v>9</v>
      </c>
      <c r="M3538">
        <f t="shared" si="281"/>
        <v>1987</v>
      </c>
      <c r="N3538" t="str">
        <f t="shared" si="282"/>
        <v/>
      </c>
      <c r="O3538" t="str">
        <f t="shared" si="283"/>
        <v/>
      </c>
      <c r="P3538" t="str">
        <f t="shared" si="284"/>
        <v>9_1987</v>
      </c>
    </row>
    <row r="3539" spans="1:16">
      <c r="A3539" s="35">
        <v>32027</v>
      </c>
      <c r="H3539" s="74">
        <v>15.85</v>
      </c>
      <c r="I3539" s="74">
        <v>15.93</v>
      </c>
      <c r="J3539" s="37"/>
      <c r="K3539" s="37"/>
      <c r="L3539">
        <f t="shared" si="280"/>
        <v>9</v>
      </c>
      <c r="M3539">
        <f t="shared" si="281"/>
        <v>1987</v>
      </c>
      <c r="N3539">
        <f t="shared" si="282"/>
        <v>15.89</v>
      </c>
      <c r="O3539" t="str">
        <f t="shared" si="283"/>
        <v/>
      </c>
      <c r="P3539" t="str">
        <f t="shared" si="284"/>
        <v>9_1987</v>
      </c>
    </row>
    <row r="3540" spans="1:16">
      <c r="A3540" s="35">
        <v>32028</v>
      </c>
      <c r="H3540" s="74">
        <v>15.85</v>
      </c>
      <c r="I3540" s="74">
        <v>15.93</v>
      </c>
      <c r="J3540" s="37"/>
      <c r="K3540" s="37"/>
      <c r="L3540">
        <f t="shared" si="280"/>
        <v>9</v>
      </c>
      <c r="M3540">
        <f t="shared" si="281"/>
        <v>1987</v>
      </c>
      <c r="N3540">
        <f t="shared" si="282"/>
        <v>15.89</v>
      </c>
      <c r="O3540" t="str">
        <f t="shared" si="283"/>
        <v/>
      </c>
      <c r="P3540" t="str">
        <f t="shared" si="284"/>
        <v>9_1987</v>
      </c>
    </row>
    <row r="3541" spans="1:16">
      <c r="A3541" s="35">
        <v>32029</v>
      </c>
      <c r="H3541" s="74">
        <v>15.85</v>
      </c>
      <c r="I3541" s="74">
        <v>15.93</v>
      </c>
      <c r="J3541" s="37"/>
      <c r="K3541" s="37"/>
      <c r="L3541">
        <f t="shared" si="280"/>
        <v>9</v>
      </c>
      <c r="M3541">
        <f t="shared" si="281"/>
        <v>1987</v>
      </c>
      <c r="N3541">
        <f t="shared" si="282"/>
        <v>15.89</v>
      </c>
      <c r="O3541" t="str">
        <f t="shared" si="283"/>
        <v/>
      </c>
      <c r="P3541" t="str">
        <f t="shared" si="284"/>
        <v>9_1987</v>
      </c>
    </row>
    <row r="3542" spans="1:16">
      <c r="A3542" s="35">
        <v>32030</v>
      </c>
      <c r="H3542" s="74">
        <v>15.85</v>
      </c>
      <c r="I3542" s="74">
        <v>15.93</v>
      </c>
      <c r="J3542" s="37"/>
      <c r="K3542" s="37"/>
      <c r="L3542">
        <f t="shared" si="280"/>
        <v>9</v>
      </c>
      <c r="M3542">
        <f t="shared" si="281"/>
        <v>1987</v>
      </c>
      <c r="N3542">
        <f t="shared" si="282"/>
        <v>15.89</v>
      </c>
      <c r="O3542" t="str">
        <f t="shared" si="283"/>
        <v/>
      </c>
      <c r="P3542" t="str">
        <f t="shared" si="284"/>
        <v>9_1987</v>
      </c>
    </row>
    <row r="3543" spans="1:16">
      <c r="A3543" s="35">
        <v>32031</v>
      </c>
      <c r="H3543" s="74">
        <v>15.85</v>
      </c>
      <c r="I3543" s="74">
        <v>15.93</v>
      </c>
      <c r="J3543" s="37"/>
      <c r="K3543" s="37"/>
      <c r="L3543">
        <f t="shared" si="280"/>
        <v>9</v>
      </c>
      <c r="M3543">
        <f t="shared" si="281"/>
        <v>1987</v>
      </c>
      <c r="N3543">
        <f t="shared" si="282"/>
        <v>15.89</v>
      </c>
      <c r="O3543" t="str">
        <f t="shared" si="283"/>
        <v/>
      </c>
      <c r="P3543" t="str">
        <f t="shared" si="284"/>
        <v>9_1987</v>
      </c>
    </row>
    <row r="3544" spans="1:16">
      <c r="A3544" s="35">
        <v>32032</v>
      </c>
      <c r="H3544" s="68"/>
      <c r="I3544" s="68"/>
      <c r="J3544" s="37"/>
      <c r="K3544" s="37"/>
      <c r="L3544">
        <f t="shared" si="280"/>
        <v>9</v>
      </c>
      <c r="M3544">
        <f t="shared" si="281"/>
        <v>1987</v>
      </c>
      <c r="N3544" t="str">
        <f t="shared" si="282"/>
        <v/>
      </c>
      <c r="O3544" t="str">
        <f t="shared" si="283"/>
        <v/>
      </c>
      <c r="P3544" t="str">
        <f t="shared" si="284"/>
        <v>9_1987</v>
      </c>
    </row>
    <row r="3545" spans="1:16">
      <c r="A3545" s="35">
        <v>32033</v>
      </c>
      <c r="H3545" s="68"/>
      <c r="I3545" s="68"/>
      <c r="J3545" s="37"/>
      <c r="K3545" s="37"/>
      <c r="L3545">
        <f t="shared" si="280"/>
        <v>9</v>
      </c>
      <c r="M3545">
        <f t="shared" si="281"/>
        <v>1987</v>
      </c>
      <c r="N3545" t="str">
        <f t="shared" si="282"/>
        <v/>
      </c>
      <c r="O3545" t="str">
        <f t="shared" si="283"/>
        <v/>
      </c>
      <c r="P3545" t="str">
        <f t="shared" si="284"/>
        <v>9_1987</v>
      </c>
    </row>
    <row r="3546" spans="1:16">
      <c r="A3546" s="35">
        <v>32034</v>
      </c>
      <c r="H3546" s="74">
        <v>15.85</v>
      </c>
      <c r="I3546" s="74">
        <v>15.93</v>
      </c>
      <c r="J3546" s="37"/>
      <c r="K3546" s="37"/>
      <c r="L3546">
        <f t="shared" si="280"/>
        <v>9</v>
      </c>
      <c r="M3546">
        <f t="shared" si="281"/>
        <v>1987</v>
      </c>
      <c r="N3546">
        <f t="shared" si="282"/>
        <v>15.89</v>
      </c>
      <c r="O3546" t="str">
        <f t="shared" si="283"/>
        <v/>
      </c>
      <c r="P3546" t="str">
        <f t="shared" si="284"/>
        <v>9_1987</v>
      </c>
    </row>
    <row r="3547" spans="1:16">
      <c r="A3547" s="35">
        <v>32035</v>
      </c>
      <c r="H3547" s="74">
        <v>15.85</v>
      </c>
      <c r="I3547" s="74">
        <v>15.93</v>
      </c>
      <c r="J3547" s="37"/>
      <c r="K3547" s="37"/>
      <c r="L3547">
        <f t="shared" si="280"/>
        <v>9</v>
      </c>
      <c r="M3547">
        <f t="shared" si="281"/>
        <v>1987</v>
      </c>
      <c r="N3547">
        <f t="shared" si="282"/>
        <v>15.89</v>
      </c>
      <c r="O3547" t="str">
        <f t="shared" si="283"/>
        <v/>
      </c>
      <c r="P3547" t="str">
        <f t="shared" si="284"/>
        <v>9_1987</v>
      </c>
    </row>
    <row r="3548" spans="1:16">
      <c r="A3548" s="35">
        <v>32036</v>
      </c>
      <c r="H3548" s="74">
        <v>15.85</v>
      </c>
      <c r="I3548" s="74">
        <v>15.93</v>
      </c>
      <c r="J3548" s="37"/>
      <c r="K3548" s="37"/>
      <c r="L3548">
        <f t="shared" si="280"/>
        <v>9</v>
      </c>
      <c r="M3548">
        <f t="shared" si="281"/>
        <v>1987</v>
      </c>
      <c r="N3548">
        <f t="shared" si="282"/>
        <v>15.89</v>
      </c>
      <c r="O3548" t="str">
        <f t="shared" si="283"/>
        <v/>
      </c>
      <c r="P3548" t="str">
        <f t="shared" si="284"/>
        <v>9_1987</v>
      </c>
    </row>
    <row r="3549" spans="1:16">
      <c r="A3549" s="35">
        <v>32037</v>
      </c>
      <c r="H3549" s="74">
        <v>15.85</v>
      </c>
      <c r="I3549" s="74">
        <v>15.93</v>
      </c>
      <c r="J3549" s="37"/>
      <c r="K3549" s="37"/>
      <c r="L3549">
        <f t="shared" si="280"/>
        <v>9</v>
      </c>
      <c r="M3549">
        <f t="shared" si="281"/>
        <v>1987</v>
      </c>
      <c r="N3549">
        <f t="shared" si="282"/>
        <v>15.89</v>
      </c>
      <c r="O3549" t="str">
        <f t="shared" si="283"/>
        <v/>
      </c>
      <c r="P3549" t="str">
        <f t="shared" si="284"/>
        <v>9_1987</v>
      </c>
    </row>
    <row r="3550" spans="1:16">
      <c r="A3550" s="35">
        <v>32038</v>
      </c>
      <c r="H3550" s="74">
        <v>15.85</v>
      </c>
      <c r="I3550" s="74">
        <v>15.93</v>
      </c>
      <c r="J3550" s="37"/>
      <c r="K3550" s="37"/>
      <c r="L3550">
        <f t="shared" si="280"/>
        <v>9</v>
      </c>
      <c r="M3550">
        <f t="shared" si="281"/>
        <v>1987</v>
      </c>
      <c r="N3550">
        <f t="shared" si="282"/>
        <v>15.89</v>
      </c>
      <c r="O3550" t="str">
        <f t="shared" si="283"/>
        <v/>
      </c>
      <c r="P3550" t="str">
        <f t="shared" si="284"/>
        <v>9_1987</v>
      </c>
    </row>
    <row r="3551" spans="1:16">
      <c r="A3551" s="35">
        <v>32039</v>
      </c>
      <c r="H3551" s="68"/>
      <c r="I3551" s="68"/>
      <c r="J3551" s="37"/>
      <c r="K3551" s="37"/>
      <c r="L3551">
        <f t="shared" si="280"/>
        <v>9</v>
      </c>
      <c r="M3551">
        <f t="shared" si="281"/>
        <v>1987</v>
      </c>
      <c r="N3551" t="str">
        <f t="shared" si="282"/>
        <v/>
      </c>
      <c r="O3551" t="str">
        <f t="shared" si="283"/>
        <v/>
      </c>
      <c r="P3551" t="str">
        <f t="shared" si="284"/>
        <v>9_1987</v>
      </c>
    </row>
    <row r="3552" spans="1:16">
      <c r="A3552" s="35">
        <v>32040</v>
      </c>
      <c r="H3552" s="68"/>
      <c r="I3552" s="68"/>
      <c r="J3552" s="37"/>
      <c r="K3552" s="37"/>
      <c r="L3552">
        <f t="shared" si="280"/>
        <v>9</v>
      </c>
      <c r="M3552">
        <f t="shared" si="281"/>
        <v>1987</v>
      </c>
      <c r="N3552" t="str">
        <f t="shared" si="282"/>
        <v/>
      </c>
      <c r="O3552" t="str">
        <f t="shared" si="283"/>
        <v/>
      </c>
      <c r="P3552" t="str">
        <f t="shared" si="284"/>
        <v>9_1987</v>
      </c>
    </row>
    <row r="3553" spans="1:16">
      <c r="A3553" s="35">
        <v>32041</v>
      </c>
      <c r="H3553" s="74">
        <v>15.85</v>
      </c>
      <c r="I3553" s="74">
        <v>15.93</v>
      </c>
      <c r="J3553" s="37"/>
      <c r="K3553" s="37"/>
      <c r="L3553">
        <f t="shared" si="280"/>
        <v>9</v>
      </c>
      <c r="M3553">
        <f t="shared" si="281"/>
        <v>1987</v>
      </c>
      <c r="N3553">
        <f t="shared" si="282"/>
        <v>15.89</v>
      </c>
      <c r="O3553" t="str">
        <f t="shared" si="283"/>
        <v/>
      </c>
      <c r="P3553" t="str">
        <f t="shared" si="284"/>
        <v>9_1987</v>
      </c>
    </row>
    <row r="3554" spans="1:16">
      <c r="A3554" s="35">
        <v>32042</v>
      </c>
      <c r="H3554" s="74">
        <v>15.85</v>
      </c>
      <c r="I3554" s="74">
        <v>15.93</v>
      </c>
      <c r="J3554" s="37"/>
      <c r="K3554" s="37"/>
      <c r="L3554">
        <f t="shared" si="280"/>
        <v>9</v>
      </c>
      <c r="M3554">
        <f t="shared" si="281"/>
        <v>1987</v>
      </c>
      <c r="N3554">
        <f t="shared" si="282"/>
        <v>15.89</v>
      </c>
      <c r="O3554" t="str">
        <f t="shared" si="283"/>
        <v/>
      </c>
      <c r="P3554" t="str">
        <f t="shared" si="284"/>
        <v>9_1987</v>
      </c>
    </row>
    <row r="3555" spans="1:16">
      <c r="A3555" s="35">
        <v>32043</v>
      </c>
      <c r="H3555" s="74">
        <v>15.85</v>
      </c>
      <c r="I3555" s="74">
        <v>15.93</v>
      </c>
      <c r="J3555" s="37"/>
      <c r="K3555" s="37"/>
      <c r="L3555">
        <f t="shared" si="280"/>
        <v>9</v>
      </c>
      <c r="M3555">
        <f t="shared" si="281"/>
        <v>1987</v>
      </c>
      <c r="N3555">
        <f t="shared" si="282"/>
        <v>15.89</v>
      </c>
      <c r="O3555" t="str">
        <f t="shared" si="283"/>
        <v/>
      </c>
      <c r="P3555" t="str">
        <f t="shared" si="284"/>
        <v>9_1987</v>
      </c>
    </row>
    <row r="3556" spans="1:16">
      <c r="A3556" s="35">
        <v>32044</v>
      </c>
      <c r="H3556" s="74">
        <v>15.85</v>
      </c>
      <c r="I3556" s="74">
        <v>15.93</v>
      </c>
      <c r="J3556" s="37"/>
      <c r="K3556" s="37"/>
      <c r="L3556">
        <f t="shared" si="280"/>
        <v>9</v>
      </c>
      <c r="M3556">
        <f t="shared" si="281"/>
        <v>1987</v>
      </c>
      <c r="N3556">
        <f t="shared" si="282"/>
        <v>15.89</v>
      </c>
      <c r="O3556" t="str">
        <f t="shared" si="283"/>
        <v/>
      </c>
      <c r="P3556" t="str">
        <f t="shared" si="284"/>
        <v>9_1987</v>
      </c>
    </row>
    <row r="3557" spans="1:16">
      <c r="A3557" s="35">
        <v>32045</v>
      </c>
      <c r="H3557" s="74">
        <v>15.85</v>
      </c>
      <c r="I3557" s="74">
        <v>15.93</v>
      </c>
      <c r="J3557" s="37"/>
      <c r="K3557" s="37"/>
      <c r="L3557">
        <f t="shared" si="280"/>
        <v>9</v>
      </c>
      <c r="M3557">
        <f t="shared" si="281"/>
        <v>1987</v>
      </c>
      <c r="N3557">
        <f t="shared" si="282"/>
        <v>15.89</v>
      </c>
      <c r="O3557" t="str">
        <f t="shared" si="283"/>
        <v/>
      </c>
      <c r="P3557" t="str">
        <f t="shared" si="284"/>
        <v>9_1987</v>
      </c>
    </row>
    <row r="3558" spans="1:16">
      <c r="A3558" s="35">
        <v>32046</v>
      </c>
      <c r="H3558" s="68"/>
      <c r="I3558" s="68"/>
      <c r="J3558" s="37"/>
      <c r="K3558" s="37"/>
      <c r="L3558">
        <f t="shared" si="280"/>
        <v>9</v>
      </c>
      <c r="M3558">
        <f t="shared" si="281"/>
        <v>1987</v>
      </c>
      <c r="N3558" t="str">
        <f t="shared" si="282"/>
        <v/>
      </c>
      <c r="O3558" t="str">
        <f t="shared" si="283"/>
        <v/>
      </c>
      <c r="P3558" t="str">
        <f t="shared" si="284"/>
        <v>9_1987</v>
      </c>
    </row>
    <row r="3559" spans="1:16">
      <c r="A3559" s="35">
        <v>32047</v>
      </c>
      <c r="H3559" s="68"/>
      <c r="I3559" s="68"/>
      <c r="J3559" s="37"/>
      <c r="K3559" s="37"/>
      <c r="L3559">
        <f t="shared" si="280"/>
        <v>9</v>
      </c>
      <c r="M3559">
        <f t="shared" si="281"/>
        <v>1987</v>
      </c>
      <c r="N3559" t="str">
        <f t="shared" si="282"/>
        <v/>
      </c>
      <c r="O3559" t="str">
        <f t="shared" si="283"/>
        <v/>
      </c>
      <c r="P3559" t="str">
        <f t="shared" si="284"/>
        <v>9_1987</v>
      </c>
    </row>
    <row r="3560" spans="1:16">
      <c r="A3560" s="35">
        <v>32048</v>
      </c>
      <c r="H3560" s="74">
        <v>15.85</v>
      </c>
      <c r="I3560" s="74">
        <v>15.93</v>
      </c>
      <c r="J3560" s="37"/>
      <c r="K3560" s="37"/>
      <c r="L3560">
        <f t="shared" si="280"/>
        <v>9</v>
      </c>
      <c r="M3560">
        <f t="shared" si="281"/>
        <v>1987</v>
      </c>
      <c r="N3560">
        <f t="shared" si="282"/>
        <v>15.89</v>
      </c>
      <c r="O3560" t="str">
        <f t="shared" si="283"/>
        <v/>
      </c>
      <c r="P3560" t="str">
        <f t="shared" si="284"/>
        <v>9_1987</v>
      </c>
    </row>
    <row r="3561" spans="1:16">
      <c r="A3561" s="35">
        <v>32049</v>
      </c>
      <c r="H3561" s="74">
        <v>15.85</v>
      </c>
      <c r="I3561" s="74">
        <v>15.93</v>
      </c>
      <c r="J3561" s="37"/>
      <c r="K3561" s="37"/>
      <c r="L3561">
        <f t="shared" si="280"/>
        <v>9</v>
      </c>
      <c r="M3561">
        <f t="shared" si="281"/>
        <v>1987</v>
      </c>
      <c r="N3561">
        <f t="shared" si="282"/>
        <v>15.89</v>
      </c>
      <c r="O3561" t="str">
        <f t="shared" si="283"/>
        <v/>
      </c>
      <c r="P3561" t="str">
        <f t="shared" si="284"/>
        <v>9_1987</v>
      </c>
    </row>
    <row r="3562" spans="1:16">
      <c r="A3562" s="35">
        <v>32050</v>
      </c>
      <c r="H3562" s="74">
        <v>15.85</v>
      </c>
      <c r="I3562" s="74">
        <v>15.93</v>
      </c>
      <c r="J3562" s="37"/>
      <c r="K3562" s="37"/>
      <c r="L3562">
        <f t="shared" si="280"/>
        <v>9</v>
      </c>
      <c r="M3562">
        <f t="shared" si="281"/>
        <v>1987</v>
      </c>
      <c r="N3562">
        <f t="shared" si="282"/>
        <v>15.89</v>
      </c>
      <c r="O3562" t="str">
        <f t="shared" si="283"/>
        <v/>
      </c>
      <c r="P3562" t="str">
        <f t="shared" si="284"/>
        <v>9_1987</v>
      </c>
    </row>
    <row r="3563" spans="1:16">
      <c r="A3563" s="35">
        <v>32051</v>
      </c>
      <c r="H3563" s="74">
        <v>15.85</v>
      </c>
      <c r="I3563" s="74">
        <v>15.93</v>
      </c>
      <c r="J3563" s="37"/>
      <c r="K3563" s="37"/>
      <c r="L3563">
        <f t="shared" si="280"/>
        <v>10</v>
      </c>
      <c r="M3563">
        <f t="shared" si="281"/>
        <v>1987</v>
      </c>
      <c r="N3563">
        <f t="shared" si="282"/>
        <v>15.89</v>
      </c>
      <c r="O3563" t="str">
        <f t="shared" si="283"/>
        <v/>
      </c>
      <c r="P3563" t="str">
        <f t="shared" si="284"/>
        <v>10_1987</v>
      </c>
    </row>
    <row r="3564" spans="1:16">
      <c r="A3564" s="35">
        <v>32052</v>
      </c>
      <c r="H3564" s="74">
        <v>15.85</v>
      </c>
      <c r="I3564" s="74">
        <v>15.93</v>
      </c>
      <c r="J3564" s="37"/>
      <c r="K3564" s="37"/>
      <c r="L3564">
        <f t="shared" si="280"/>
        <v>10</v>
      </c>
      <c r="M3564">
        <f t="shared" si="281"/>
        <v>1987</v>
      </c>
      <c r="N3564">
        <f t="shared" si="282"/>
        <v>15.89</v>
      </c>
      <c r="O3564" t="str">
        <f t="shared" si="283"/>
        <v/>
      </c>
      <c r="P3564" t="str">
        <f t="shared" si="284"/>
        <v>10_1987</v>
      </c>
    </row>
    <row r="3565" spans="1:16">
      <c r="A3565" s="35">
        <v>32053</v>
      </c>
      <c r="H3565" s="68"/>
      <c r="I3565" s="68"/>
      <c r="J3565" s="37"/>
      <c r="K3565" s="37"/>
      <c r="L3565">
        <f t="shared" si="280"/>
        <v>10</v>
      </c>
      <c r="M3565">
        <f t="shared" si="281"/>
        <v>1987</v>
      </c>
      <c r="N3565" t="str">
        <f t="shared" si="282"/>
        <v/>
      </c>
      <c r="O3565" t="str">
        <f t="shared" si="283"/>
        <v/>
      </c>
      <c r="P3565" t="str">
        <f t="shared" si="284"/>
        <v>10_1987</v>
      </c>
    </row>
    <row r="3566" spans="1:16">
      <c r="A3566" s="35">
        <v>32054</v>
      </c>
      <c r="H3566" s="68"/>
      <c r="I3566" s="68"/>
      <c r="J3566" s="37"/>
      <c r="K3566" s="37"/>
      <c r="L3566">
        <f t="shared" si="280"/>
        <v>10</v>
      </c>
      <c r="M3566">
        <f t="shared" si="281"/>
        <v>1987</v>
      </c>
      <c r="N3566" t="str">
        <f t="shared" si="282"/>
        <v/>
      </c>
      <c r="O3566" t="str">
        <f t="shared" si="283"/>
        <v/>
      </c>
      <c r="P3566" t="str">
        <f t="shared" si="284"/>
        <v>10_1987</v>
      </c>
    </row>
    <row r="3567" spans="1:16">
      <c r="A3567" s="35">
        <v>32055</v>
      </c>
      <c r="H3567" s="74">
        <v>15.85</v>
      </c>
      <c r="I3567" s="74">
        <v>15.93</v>
      </c>
      <c r="J3567" s="37"/>
      <c r="K3567" s="37"/>
      <c r="L3567">
        <f t="shared" si="280"/>
        <v>10</v>
      </c>
      <c r="M3567">
        <f t="shared" si="281"/>
        <v>1987</v>
      </c>
      <c r="N3567">
        <f t="shared" si="282"/>
        <v>15.89</v>
      </c>
      <c r="O3567" t="str">
        <f t="shared" si="283"/>
        <v/>
      </c>
      <c r="P3567" t="str">
        <f t="shared" si="284"/>
        <v>10_1987</v>
      </c>
    </row>
    <row r="3568" spans="1:16">
      <c r="A3568" s="35">
        <v>32056</v>
      </c>
      <c r="H3568" s="74">
        <v>15.85</v>
      </c>
      <c r="I3568" s="74">
        <v>15.93</v>
      </c>
      <c r="J3568" s="37"/>
      <c r="K3568" s="37"/>
      <c r="L3568">
        <f t="shared" si="280"/>
        <v>10</v>
      </c>
      <c r="M3568">
        <f t="shared" si="281"/>
        <v>1987</v>
      </c>
      <c r="N3568">
        <f t="shared" si="282"/>
        <v>15.89</v>
      </c>
      <c r="O3568" t="str">
        <f t="shared" si="283"/>
        <v/>
      </c>
      <c r="P3568" t="str">
        <f t="shared" si="284"/>
        <v>10_1987</v>
      </c>
    </row>
    <row r="3569" spans="1:16">
      <c r="A3569" s="35">
        <v>32057</v>
      </c>
      <c r="H3569" s="74">
        <v>15.85</v>
      </c>
      <c r="I3569" s="74">
        <v>15.93</v>
      </c>
      <c r="J3569" s="37"/>
      <c r="K3569" s="37"/>
      <c r="L3569">
        <f t="shared" si="280"/>
        <v>10</v>
      </c>
      <c r="M3569">
        <f t="shared" si="281"/>
        <v>1987</v>
      </c>
      <c r="N3569">
        <f t="shared" si="282"/>
        <v>15.89</v>
      </c>
      <c r="O3569" t="str">
        <f t="shared" si="283"/>
        <v/>
      </c>
      <c r="P3569" t="str">
        <f t="shared" si="284"/>
        <v>10_1987</v>
      </c>
    </row>
    <row r="3570" spans="1:16">
      <c r="A3570" s="35">
        <v>32058</v>
      </c>
      <c r="H3570" s="68"/>
      <c r="I3570" s="68"/>
      <c r="J3570" s="37"/>
      <c r="K3570" s="37"/>
      <c r="L3570">
        <f t="shared" si="280"/>
        <v>10</v>
      </c>
      <c r="M3570">
        <f t="shared" si="281"/>
        <v>1987</v>
      </c>
      <c r="N3570" t="str">
        <f t="shared" si="282"/>
        <v/>
      </c>
      <c r="O3570" t="str">
        <f t="shared" si="283"/>
        <v/>
      </c>
      <c r="P3570" t="str">
        <f t="shared" si="284"/>
        <v>10_1987</v>
      </c>
    </row>
    <row r="3571" spans="1:16">
      <c r="A3571" s="35">
        <v>32059</v>
      </c>
      <c r="H3571" s="74">
        <v>15.85</v>
      </c>
      <c r="I3571" s="74">
        <v>15.93</v>
      </c>
      <c r="J3571" s="37"/>
      <c r="K3571" s="37"/>
      <c r="L3571">
        <f t="shared" si="280"/>
        <v>10</v>
      </c>
      <c r="M3571">
        <f t="shared" si="281"/>
        <v>1987</v>
      </c>
      <c r="N3571">
        <f t="shared" si="282"/>
        <v>15.89</v>
      </c>
      <c r="O3571" t="str">
        <f t="shared" si="283"/>
        <v/>
      </c>
      <c r="P3571" t="str">
        <f t="shared" si="284"/>
        <v>10_1987</v>
      </c>
    </row>
    <row r="3572" spans="1:16">
      <c r="A3572" s="35">
        <v>32060</v>
      </c>
      <c r="H3572" s="68"/>
      <c r="I3572" s="68"/>
      <c r="J3572" s="37"/>
      <c r="K3572" s="37"/>
      <c r="L3572">
        <f t="shared" si="280"/>
        <v>10</v>
      </c>
      <c r="M3572">
        <f t="shared" si="281"/>
        <v>1987</v>
      </c>
      <c r="N3572" t="str">
        <f t="shared" si="282"/>
        <v/>
      </c>
      <c r="O3572" t="str">
        <f t="shared" si="283"/>
        <v/>
      </c>
      <c r="P3572" t="str">
        <f t="shared" si="284"/>
        <v>10_1987</v>
      </c>
    </row>
    <row r="3573" spans="1:16">
      <c r="A3573" s="35">
        <v>32061</v>
      </c>
      <c r="H3573" s="68"/>
      <c r="I3573" s="68"/>
      <c r="J3573" s="37"/>
      <c r="K3573" s="37"/>
      <c r="L3573">
        <f t="shared" si="280"/>
        <v>10</v>
      </c>
      <c r="M3573">
        <f t="shared" si="281"/>
        <v>1987</v>
      </c>
      <c r="N3573" t="str">
        <f t="shared" si="282"/>
        <v/>
      </c>
      <c r="O3573" t="str">
        <f t="shared" si="283"/>
        <v/>
      </c>
      <c r="P3573" t="str">
        <f t="shared" si="284"/>
        <v>10_1987</v>
      </c>
    </row>
    <row r="3574" spans="1:16">
      <c r="A3574" s="35">
        <v>32062</v>
      </c>
      <c r="H3574" s="74">
        <v>15.85</v>
      </c>
      <c r="I3574" s="74">
        <v>15.93</v>
      </c>
      <c r="J3574" s="37"/>
      <c r="K3574" s="37"/>
      <c r="L3574">
        <f t="shared" si="280"/>
        <v>10</v>
      </c>
      <c r="M3574">
        <f t="shared" si="281"/>
        <v>1987</v>
      </c>
      <c r="N3574">
        <f t="shared" si="282"/>
        <v>15.89</v>
      </c>
      <c r="O3574" t="str">
        <f t="shared" si="283"/>
        <v/>
      </c>
      <c r="P3574" t="str">
        <f t="shared" si="284"/>
        <v>10_1987</v>
      </c>
    </row>
    <row r="3575" spans="1:16">
      <c r="A3575" s="35">
        <v>32063</v>
      </c>
      <c r="H3575" s="74">
        <v>15.85</v>
      </c>
      <c r="I3575" s="74">
        <v>15.93</v>
      </c>
      <c r="J3575" s="37"/>
      <c r="K3575" s="37"/>
      <c r="L3575">
        <f t="shared" si="280"/>
        <v>10</v>
      </c>
      <c r="M3575">
        <f t="shared" si="281"/>
        <v>1987</v>
      </c>
      <c r="N3575">
        <f t="shared" si="282"/>
        <v>15.89</v>
      </c>
      <c r="O3575" t="str">
        <f t="shared" si="283"/>
        <v/>
      </c>
      <c r="P3575" t="str">
        <f t="shared" si="284"/>
        <v>10_1987</v>
      </c>
    </row>
    <row r="3576" spans="1:16">
      <c r="A3576" s="35">
        <v>32064</v>
      </c>
      <c r="H3576" s="74">
        <v>15.85</v>
      </c>
      <c r="I3576" s="74">
        <v>15.93</v>
      </c>
      <c r="J3576" s="37"/>
      <c r="K3576" s="37"/>
      <c r="L3576">
        <f t="shared" si="280"/>
        <v>10</v>
      </c>
      <c r="M3576">
        <f t="shared" si="281"/>
        <v>1987</v>
      </c>
      <c r="N3576">
        <f t="shared" si="282"/>
        <v>15.89</v>
      </c>
      <c r="O3576" t="str">
        <f t="shared" si="283"/>
        <v/>
      </c>
      <c r="P3576" t="str">
        <f t="shared" si="284"/>
        <v>10_1987</v>
      </c>
    </row>
    <row r="3577" spans="1:16">
      <c r="A3577" s="35">
        <v>32065</v>
      </c>
      <c r="H3577" s="74">
        <v>15.85</v>
      </c>
      <c r="I3577" s="74">
        <v>15.93</v>
      </c>
      <c r="J3577" s="37"/>
      <c r="K3577" s="37"/>
      <c r="L3577">
        <f t="shared" si="280"/>
        <v>10</v>
      </c>
      <c r="M3577">
        <f t="shared" si="281"/>
        <v>1987</v>
      </c>
      <c r="N3577">
        <f t="shared" si="282"/>
        <v>15.89</v>
      </c>
      <c r="O3577" t="str">
        <f t="shared" si="283"/>
        <v/>
      </c>
      <c r="P3577" t="str">
        <f t="shared" si="284"/>
        <v>10_1987</v>
      </c>
    </row>
    <row r="3578" spans="1:16">
      <c r="A3578" s="35">
        <v>32066</v>
      </c>
      <c r="H3578" s="74">
        <v>15.85</v>
      </c>
      <c r="I3578" s="74">
        <v>15.93</v>
      </c>
      <c r="J3578" s="37"/>
      <c r="K3578" s="37"/>
      <c r="L3578">
        <f t="shared" si="280"/>
        <v>10</v>
      </c>
      <c r="M3578">
        <f t="shared" si="281"/>
        <v>1987</v>
      </c>
      <c r="N3578">
        <f t="shared" si="282"/>
        <v>15.89</v>
      </c>
      <c r="O3578" t="str">
        <f t="shared" si="283"/>
        <v/>
      </c>
      <c r="P3578" t="str">
        <f t="shared" si="284"/>
        <v>10_1987</v>
      </c>
    </row>
    <row r="3579" spans="1:16">
      <c r="A3579" s="35">
        <v>32067</v>
      </c>
      <c r="H3579" s="68"/>
      <c r="I3579" s="68"/>
      <c r="J3579" s="37"/>
      <c r="K3579" s="37"/>
      <c r="L3579">
        <f t="shared" si="280"/>
        <v>10</v>
      </c>
      <c r="M3579">
        <f t="shared" si="281"/>
        <v>1987</v>
      </c>
      <c r="N3579" t="str">
        <f t="shared" si="282"/>
        <v/>
      </c>
      <c r="O3579" t="str">
        <f t="shared" si="283"/>
        <v/>
      </c>
      <c r="P3579" t="str">
        <f t="shared" si="284"/>
        <v>10_1987</v>
      </c>
    </row>
    <row r="3580" spans="1:16">
      <c r="A3580" s="35">
        <v>32068</v>
      </c>
      <c r="H3580" s="68"/>
      <c r="I3580" s="68"/>
      <c r="J3580" s="37"/>
      <c r="K3580" s="37"/>
      <c r="L3580">
        <f t="shared" si="280"/>
        <v>10</v>
      </c>
      <c r="M3580">
        <f t="shared" si="281"/>
        <v>1987</v>
      </c>
      <c r="N3580" t="str">
        <f t="shared" si="282"/>
        <v/>
      </c>
      <c r="O3580" t="str">
        <f t="shared" si="283"/>
        <v/>
      </c>
      <c r="P3580" t="str">
        <f t="shared" si="284"/>
        <v>10_1987</v>
      </c>
    </row>
    <row r="3581" spans="1:16">
      <c r="A3581" s="35">
        <v>32069</v>
      </c>
      <c r="H3581" s="74">
        <v>15.85</v>
      </c>
      <c r="I3581" s="74">
        <v>15.93</v>
      </c>
      <c r="J3581" s="37"/>
      <c r="K3581" s="37"/>
      <c r="L3581">
        <f t="shared" si="280"/>
        <v>10</v>
      </c>
      <c r="M3581">
        <f t="shared" si="281"/>
        <v>1987</v>
      </c>
      <c r="N3581">
        <f t="shared" si="282"/>
        <v>15.89</v>
      </c>
      <c r="O3581" t="str">
        <f t="shared" si="283"/>
        <v/>
      </c>
      <c r="P3581" t="str">
        <f t="shared" si="284"/>
        <v>10_1987</v>
      </c>
    </row>
    <row r="3582" spans="1:16">
      <c r="A3582" s="35">
        <v>32070</v>
      </c>
      <c r="H3582" s="74">
        <v>15.85</v>
      </c>
      <c r="I3582" s="74">
        <v>15.93</v>
      </c>
      <c r="J3582" s="37"/>
      <c r="K3582" s="37"/>
      <c r="L3582">
        <f t="shared" si="280"/>
        <v>10</v>
      </c>
      <c r="M3582">
        <f t="shared" si="281"/>
        <v>1987</v>
      </c>
      <c r="N3582">
        <f t="shared" si="282"/>
        <v>15.89</v>
      </c>
      <c r="O3582" t="str">
        <f t="shared" si="283"/>
        <v/>
      </c>
      <c r="P3582" t="str">
        <f t="shared" si="284"/>
        <v>10_1987</v>
      </c>
    </row>
    <row r="3583" spans="1:16">
      <c r="A3583" s="35">
        <v>32071</v>
      </c>
      <c r="H3583" s="74">
        <v>15.85</v>
      </c>
      <c r="I3583" s="74">
        <v>15.93</v>
      </c>
      <c r="J3583" s="37"/>
      <c r="K3583" s="37"/>
      <c r="L3583">
        <f t="shared" si="280"/>
        <v>10</v>
      </c>
      <c r="M3583">
        <f t="shared" si="281"/>
        <v>1987</v>
      </c>
      <c r="N3583">
        <f t="shared" si="282"/>
        <v>15.89</v>
      </c>
      <c r="O3583" t="str">
        <f t="shared" si="283"/>
        <v/>
      </c>
      <c r="P3583" t="str">
        <f t="shared" si="284"/>
        <v>10_1987</v>
      </c>
    </row>
    <row r="3584" spans="1:16">
      <c r="A3584" s="35">
        <v>32072</v>
      </c>
      <c r="H3584" s="74">
        <v>15.85</v>
      </c>
      <c r="I3584" s="74">
        <v>15.93</v>
      </c>
      <c r="J3584" s="37"/>
      <c r="K3584" s="37"/>
      <c r="L3584">
        <f t="shared" si="280"/>
        <v>10</v>
      </c>
      <c r="M3584">
        <f t="shared" si="281"/>
        <v>1987</v>
      </c>
      <c r="N3584">
        <f t="shared" si="282"/>
        <v>15.89</v>
      </c>
      <c r="O3584" t="str">
        <f t="shared" si="283"/>
        <v/>
      </c>
      <c r="P3584" t="str">
        <f t="shared" si="284"/>
        <v>10_1987</v>
      </c>
    </row>
    <row r="3585" spans="1:16">
      <c r="A3585" s="35">
        <v>32073</v>
      </c>
      <c r="H3585" s="74">
        <v>15.85</v>
      </c>
      <c r="I3585" s="74">
        <v>15.93</v>
      </c>
      <c r="J3585" s="37"/>
      <c r="K3585" s="37"/>
      <c r="L3585">
        <f t="shared" si="280"/>
        <v>10</v>
      </c>
      <c r="M3585">
        <f t="shared" si="281"/>
        <v>1987</v>
      </c>
      <c r="N3585">
        <f t="shared" si="282"/>
        <v>15.89</v>
      </c>
      <c r="O3585" t="str">
        <f t="shared" si="283"/>
        <v/>
      </c>
      <c r="P3585" t="str">
        <f t="shared" si="284"/>
        <v>10_1987</v>
      </c>
    </row>
    <row r="3586" spans="1:16">
      <c r="A3586" s="35">
        <v>32074</v>
      </c>
      <c r="H3586" s="68"/>
      <c r="I3586" s="68"/>
      <c r="J3586" s="37"/>
      <c r="K3586" s="37"/>
      <c r="L3586">
        <f t="shared" si="280"/>
        <v>10</v>
      </c>
      <c r="M3586">
        <f t="shared" si="281"/>
        <v>1987</v>
      </c>
      <c r="N3586" t="str">
        <f t="shared" si="282"/>
        <v/>
      </c>
      <c r="O3586" t="str">
        <f t="shared" si="283"/>
        <v/>
      </c>
      <c r="P3586" t="str">
        <f t="shared" si="284"/>
        <v>10_1987</v>
      </c>
    </row>
    <row r="3587" spans="1:16">
      <c r="A3587" s="35">
        <v>32075</v>
      </c>
      <c r="H3587" s="68"/>
      <c r="I3587" s="68"/>
      <c r="J3587" s="37"/>
      <c r="K3587" s="37"/>
      <c r="L3587">
        <f t="shared" si="280"/>
        <v>10</v>
      </c>
      <c r="M3587">
        <f t="shared" si="281"/>
        <v>1987</v>
      </c>
      <c r="N3587" t="str">
        <f t="shared" si="282"/>
        <v/>
      </c>
      <c r="O3587" t="str">
        <f t="shared" si="283"/>
        <v/>
      </c>
      <c r="P3587" t="str">
        <f t="shared" si="284"/>
        <v>10_1987</v>
      </c>
    </row>
    <row r="3588" spans="1:16">
      <c r="A3588" s="35">
        <v>32076</v>
      </c>
      <c r="H3588" s="74">
        <v>20</v>
      </c>
      <c r="I3588" s="74">
        <v>20</v>
      </c>
      <c r="J3588" s="37"/>
      <c r="K3588" s="37"/>
      <c r="L3588">
        <f t="shared" ref="L3588:L3651" si="285">+MONTH(A3588)</f>
        <v>10</v>
      </c>
      <c r="M3588">
        <f t="shared" ref="M3588:M3651" si="286">+YEAR(A3588)</f>
        <v>1987</v>
      </c>
      <c r="N3588">
        <f t="shared" ref="N3588:N3651" si="287">+IF(H3588="","",AVERAGE(H3588:I3588))</f>
        <v>20</v>
      </c>
      <c r="O3588" t="str">
        <f t="shared" ref="O3588:O3651" si="288">+IF(J3588="","",AVERAGE(J3588:K3588))</f>
        <v/>
      </c>
      <c r="P3588" t="str">
        <f t="shared" ref="P3588:P3651" si="289">+L3588&amp;"_"&amp;M3588</f>
        <v>10_1987</v>
      </c>
    </row>
    <row r="3589" spans="1:16">
      <c r="A3589" s="35">
        <v>32077</v>
      </c>
      <c r="H3589" s="74">
        <v>20</v>
      </c>
      <c r="I3589" s="74">
        <v>20</v>
      </c>
      <c r="J3589" s="37"/>
      <c r="K3589" s="37"/>
      <c r="L3589">
        <f t="shared" si="285"/>
        <v>10</v>
      </c>
      <c r="M3589">
        <f t="shared" si="286"/>
        <v>1987</v>
      </c>
      <c r="N3589">
        <f t="shared" si="287"/>
        <v>20</v>
      </c>
      <c r="O3589" t="str">
        <f t="shared" si="288"/>
        <v/>
      </c>
      <c r="P3589" t="str">
        <f t="shared" si="289"/>
        <v>10_1987</v>
      </c>
    </row>
    <row r="3590" spans="1:16">
      <c r="A3590" s="35">
        <v>32078</v>
      </c>
      <c r="H3590" s="74">
        <v>20</v>
      </c>
      <c r="I3590" s="74">
        <v>20</v>
      </c>
      <c r="J3590" s="37"/>
      <c r="K3590" s="37"/>
      <c r="L3590">
        <f t="shared" si="285"/>
        <v>10</v>
      </c>
      <c r="M3590">
        <f t="shared" si="286"/>
        <v>1987</v>
      </c>
      <c r="N3590">
        <f t="shared" si="287"/>
        <v>20</v>
      </c>
      <c r="O3590" t="str">
        <f t="shared" si="288"/>
        <v/>
      </c>
      <c r="P3590" t="str">
        <f t="shared" si="289"/>
        <v>10_1987</v>
      </c>
    </row>
    <row r="3591" spans="1:16">
      <c r="A3591" s="35">
        <v>32079</v>
      </c>
      <c r="H3591" s="74">
        <v>20</v>
      </c>
      <c r="I3591" s="74">
        <v>20</v>
      </c>
      <c r="J3591" s="37"/>
      <c r="K3591" s="37"/>
      <c r="L3591">
        <f t="shared" si="285"/>
        <v>10</v>
      </c>
      <c r="M3591">
        <f t="shared" si="286"/>
        <v>1987</v>
      </c>
      <c r="N3591">
        <f t="shared" si="287"/>
        <v>20</v>
      </c>
      <c r="O3591" t="str">
        <f t="shared" si="288"/>
        <v/>
      </c>
      <c r="P3591" t="str">
        <f t="shared" si="289"/>
        <v>10_1987</v>
      </c>
    </row>
    <row r="3592" spans="1:16">
      <c r="A3592" s="35">
        <v>32080</v>
      </c>
      <c r="H3592" s="74">
        <v>20</v>
      </c>
      <c r="I3592" s="74">
        <v>20</v>
      </c>
      <c r="J3592" s="37"/>
      <c r="K3592" s="37"/>
      <c r="L3592">
        <f t="shared" si="285"/>
        <v>10</v>
      </c>
      <c r="M3592">
        <f t="shared" si="286"/>
        <v>1987</v>
      </c>
      <c r="N3592">
        <f t="shared" si="287"/>
        <v>20</v>
      </c>
      <c r="O3592" t="str">
        <f t="shared" si="288"/>
        <v/>
      </c>
      <c r="P3592" t="str">
        <f t="shared" si="289"/>
        <v>10_1987</v>
      </c>
    </row>
    <row r="3593" spans="1:16">
      <c r="A3593" s="35">
        <v>32081</v>
      </c>
      <c r="H3593" s="74"/>
      <c r="I3593" s="74"/>
      <c r="J3593" s="37"/>
      <c r="K3593" s="37"/>
      <c r="L3593">
        <f t="shared" si="285"/>
        <v>10</v>
      </c>
      <c r="M3593">
        <f t="shared" si="286"/>
        <v>1987</v>
      </c>
      <c r="N3593" t="str">
        <f t="shared" si="287"/>
        <v/>
      </c>
      <c r="O3593" t="str">
        <f t="shared" si="288"/>
        <v/>
      </c>
      <c r="P3593" t="str">
        <f t="shared" si="289"/>
        <v>10_1987</v>
      </c>
    </row>
    <row r="3594" spans="1:16">
      <c r="A3594" s="35">
        <v>32082</v>
      </c>
      <c r="H3594" s="68"/>
      <c r="I3594" s="68"/>
      <c r="J3594" s="37"/>
      <c r="K3594" s="37"/>
      <c r="L3594">
        <f t="shared" si="285"/>
        <v>11</v>
      </c>
      <c r="M3594">
        <f t="shared" si="286"/>
        <v>1987</v>
      </c>
      <c r="N3594" t="str">
        <f t="shared" si="287"/>
        <v/>
      </c>
      <c r="O3594" t="str">
        <f t="shared" si="288"/>
        <v/>
      </c>
      <c r="P3594" t="str">
        <f t="shared" si="289"/>
        <v>11_1987</v>
      </c>
    </row>
    <row r="3595" spans="1:16">
      <c r="A3595" s="35">
        <v>32083</v>
      </c>
      <c r="H3595" s="74">
        <v>20</v>
      </c>
      <c r="I3595" s="74">
        <v>20</v>
      </c>
      <c r="J3595" s="37"/>
      <c r="K3595" s="37"/>
      <c r="L3595">
        <f t="shared" si="285"/>
        <v>11</v>
      </c>
      <c r="M3595">
        <f t="shared" si="286"/>
        <v>1987</v>
      </c>
      <c r="N3595">
        <f t="shared" si="287"/>
        <v>20</v>
      </c>
      <c r="O3595" t="str">
        <f t="shared" si="288"/>
        <v/>
      </c>
      <c r="P3595" t="str">
        <f t="shared" si="289"/>
        <v>11_1987</v>
      </c>
    </row>
    <row r="3596" spans="1:16">
      <c r="A3596" s="35">
        <v>32084</v>
      </c>
      <c r="H3596" s="74">
        <v>20</v>
      </c>
      <c r="I3596" s="74">
        <v>20</v>
      </c>
      <c r="J3596" s="37"/>
      <c r="K3596" s="37"/>
      <c r="L3596">
        <f t="shared" si="285"/>
        <v>11</v>
      </c>
      <c r="M3596">
        <f t="shared" si="286"/>
        <v>1987</v>
      </c>
      <c r="N3596">
        <f t="shared" si="287"/>
        <v>20</v>
      </c>
      <c r="O3596" t="str">
        <f t="shared" si="288"/>
        <v/>
      </c>
      <c r="P3596" t="str">
        <f t="shared" si="289"/>
        <v>11_1987</v>
      </c>
    </row>
    <row r="3597" spans="1:16">
      <c r="A3597" s="35">
        <v>32085</v>
      </c>
      <c r="H3597" s="74">
        <v>20</v>
      </c>
      <c r="I3597" s="74">
        <v>20</v>
      </c>
      <c r="J3597" s="37"/>
      <c r="K3597" s="37"/>
      <c r="L3597">
        <f t="shared" si="285"/>
        <v>11</v>
      </c>
      <c r="M3597">
        <f t="shared" si="286"/>
        <v>1987</v>
      </c>
      <c r="N3597">
        <f t="shared" si="287"/>
        <v>20</v>
      </c>
      <c r="O3597" t="str">
        <f t="shared" si="288"/>
        <v/>
      </c>
      <c r="P3597" t="str">
        <f t="shared" si="289"/>
        <v>11_1987</v>
      </c>
    </row>
    <row r="3598" spans="1:16">
      <c r="A3598" s="35">
        <v>32086</v>
      </c>
      <c r="H3598" s="74">
        <v>20</v>
      </c>
      <c r="I3598" s="74">
        <v>20</v>
      </c>
      <c r="J3598" s="37"/>
      <c r="K3598" s="37"/>
      <c r="L3598">
        <f t="shared" si="285"/>
        <v>11</v>
      </c>
      <c r="M3598">
        <f t="shared" si="286"/>
        <v>1987</v>
      </c>
      <c r="N3598">
        <f t="shared" si="287"/>
        <v>20</v>
      </c>
      <c r="O3598" t="str">
        <f t="shared" si="288"/>
        <v/>
      </c>
      <c r="P3598" t="str">
        <f t="shared" si="289"/>
        <v>11_1987</v>
      </c>
    </row>
    <row r="3599" spans="1:16">
      <c r="A3599" s="35">
        <v>32087</v>
      </c>
      <c r="H3599" s="74">
        <v>20</v>
      </c>
      <c r="I3599" s="74">
        <v>20</v>
      </c>
      <c r="J3599" s="37"/>
      <c r="K3599" s="37"/>
      <c r="L3599">
        <f t="shared" si="285"/>
        <v>11</v>
      </c>
      <c r="M3599">
        <f t="shared" si="286"/>
        <v>1987</v>
      </c>
      <c r="N3599">
        <f t="shared" si="287"/>
        <v>20</v>
      </c>
      <c r="O3599" t="str">
        <f t="shared" si="288"/>
        <v/>
      </c>
      <c r="P3599" t="str">
        <f t="shared" si="289"/>
        <v>11_1987</v>
      </c>
    </row>
    <row r="3600" spans="1:16">
      <c r="A3600" s="35">
        <v>32088</v>
      </c>
      <c r="H3600" s="68"/>
      <c r="I3600" s="68"/>
      <c r="J3600" s="37"/>
      <c r="K3600" s="37"/>
      <c r="L3600">
        <f t="shared" si="285"/>
        <v>11</v>
      </c>
      <c r="M3600">
        <f t="shared" si="286"/>
        <v>1987</v>
      </c>
      <c r="N3600" t="str">
        <f t="shared" si="287"/>
        <v/>
      </c>
      <c r="O3600" t="str">
        <f t="shared" si="288"/>
        <v/>
      </c>
      <c r="P3600" t="str">
        <f t="shared" si="289"/>
        <v>11_1987</v>
      </c>
    </row>
    <row r="3601" spans="1:16">
      <c r="A3601" s="35">
        <v>32089</v>
      </c>
      <c r="H3601" s="68"/>
      <c r="I3601" s="68"/>
      <c r="J3601" s="37"/>
      <c r="K3601" s="37"/>
      <c r="L3601">
        <f t="shared" si="285"/>
        <v>11</v>
      </c>
      <c r="M3601">
        <f t="shared" si="286"/>
        <v>1987</v>
      </c>
      <c r="N3601" t="str">
        <f t="shared" si="287"/>
        <v/>
      </c>
      <c r="O3601" t="str">
        <f t="shared" si="288"/>
        <v/>
      </c>
      <c r="P3601" t="str">
        <f t="shared" si="289"/>
        <v>11_1987</v>
      </c>
    </row>
    <row r="3602" spans="1:16">
      <c r="A3602" s="35">
        <v>32090</v>
      </c>
      <c r="H3602" s="74">
        <v>20</v>
      </c>
      <c r="I3602" s="74">
        <v>20</v>
      </c>
      <c r="J3602" s="37"/>
      <c r="K3602" s="37"/>
      <c r="L3602">
        <f t="shared" si="285"/>
        <v>11</v>
      </c>
      <c r="M3602">
        <f t="shared" si="286"/>
        <v>1987</v>
      </c>
      <c r="N3602">
        <f t="shared" si="287"/>
        <v>20</v>
      </c>
      <c r="O3602" t="str">
        <f t="shared" si="288"/>
        <v/>
      </c>
      <c r="P3602" t="str">
        <f t="shared" si="289"/>
        <v>11_1987</v>
      </c>
    </row>
    <row r="3603" spans="1:16">
      <c r="A3603" s="35">
        <v>32091</v>
      </c>
      <c r="H3603" s="74">
        <v>20</v>
      </c>
      <c r="I3603" s="74">
        <v>20</v>
      </c>
      <c r="J3603" s="37"/>
      <c r="K3603" s="37"/>
      <c r="L3603">
        <f t="shared" si="285"/>
        <v>11</v>
      </c>
      <c r="M3603">
        <f t="shared" si="286"/>
        <v>1987</v>
      </c>
      <c r="N3603">
        <f t="shared" si="287"/>
        <v>20</v>
      </c>
      <c r="O3603" t="str">
        <f t="shared" si="288"/>
        <v/>
      </c>
      <c r="P3603" t="str">
        <f t="shared" si="289"/>
        <v>11_1987</v>
      </c>
    </row>
    <row r="3604" spans="1:16">
      <c r="A3604" s="35">
        <v>32092</v>
      </c>
      <c r="H3604" s="74">
        <v>20</v>
      </c>
      <c r="I3604" s="74">
        <v>20</v>
      </c>
      <c r="J3604" s="37"/>
      <c r="K3604" s="37"/>
      <c r="L3604">
        <f t="shared" si="285"/>
        <v>11</v>
      </c>
      <c r="M3604">
        <f t="shared" si="286"/>
        <v>1987</v>
      </c>
      <c r="N3604">
        <f t="shared" si="287"/>
        <v>20</v>
      </c>
      <c r="O3604" t="str">
        <f t="shared" si="288"/>
        <v/>
      </c>
      <c r="P3604" t="str">
        <f t="shared" si="289"/>
        <v>11_1987</v>
      </c>
    </row>
    <row r="3605" spans="1:16">
      <c r="A3605" s="35">
        <v>32093</v>
      </c>
      <c r="H3605" s="74">
        <v>20</v>
      </c>
      <c r="I3605" s="74">
        <v>20</v>
      </c>
      <c r="J3605" s="37"/>
      <c r="K3605" s="37"/>
      <c r="L3605">
        <f t="shared" si="285"/>
        <v>11</v>
      </c>
      <c r="M3605">
        <f t="shared" si="286"/>
        <v>1987</v>
      </c>
      <c r="N3605">
        <f t="shared" si="287"/>
        <v>20</v>
      </c>
      <c r="O3605" t="str">
        <f t="shared" si="288"/>
        <v/>
      </c>
      <c r="P3605" t="str">
        <f t="shared" si="289"/>
        <v>11_1987</v>
      </c>
    </row>
    <row r="3606" spans="1:16">
      <c r="A3606" s="35">
        <v>32094</v>
      </c>
      <c r="H3606" s="74">
        <v>20</v>
      </c>
      <c r="I3606" s="74">
        <v>20</v>
      </c>
      <c r="J3606" s="37"/>
      <c r="K3606" s="37"/>
      <c r="L3606">
        <f t="shared" si="285"/>
        <v>11</v>
      </c>
      <c r="M3606">
        <f t="shared" si="286"/>
        <v>1987</v>
      </c>
      <c r="N3606">
        <f t="shared" si="287"/>
        <v>20</v>
      </c>
      <c r="O3606" t="str">
        <f t="shared" si="288"/>
        <v/>
      </c>
      <c r="P3606" t="str">
        <f t="shared" si="289"/>
        <v>11_1987</v>
      </c>
    </row>
    <row r="3607" spans="1:16">
      <c r="A3607" s="35">
        <v>32095</v>
      </c>
      <c r="H3607" s="68"/>
      <c r="I3607" s="68"/>
      <c r="J3607" s="37"/>
      <c r="K3607" s="37"/>
      <c r="L3607">
        <f t="shared" si="285"/>
        <v>11</v>
      </c>
      <c r="M3607">
        <f t="shared" si="286"/>
        <v>1987</v>
      </c>
      <c r="N3607" t="str">
        <f t="shared" si="287"/>
        <v/>
      </c>
      <c r="O3607" t="str">
        <f t="shared" si="288"/>
        <v/>
      </c>
      <c r="P3607" t="str">
        <f t="shared" si="289"/>
        <v>11_1987</v>
      </c>
    </row>
    <row r="3608" spans="1:16">
      <c r="A3608" s="35">
        <v>32096</v>
      </c>
      <c r="H3608" s="68"/>
      <c r="I3608" s="68"/>
      <c r="J3608" s="37"/>
      <c r="K3608" s="37"/>
      <c r="L3608">
        <f t="shared" si="285"/>
        <v>11</v>
      </c>
      <c r="M3608">
        <f t="shared" si="286"/>
        <v>1987</v>
      </c>
      <c r="N3608" t="str">
        <f t="shared" si="287"/>
        <v/>
      </c>
      <c r="O3608" t="str">
        <f t="shared" si="288"/>
        <v/>
      </c>
      <c r="P3608" t="str">
        <f t="shared" si="289"/>
        <v>11_1987</v>
      </c>
    </row>
    <row r="3609" spans="1:16">
      <c r="A3609" s="35">
        <v>32097</v>
      </c>
      <c r="H3609" s="74">
        <v>20</v>
      </c>
      <c r="I3609" s="74">
        <v>20</v>
      </c>
      <c r="J3609" s="37"/>
      <c r="K3609" s="37"/>
      <c r="L3609">
        <f t="shared" si="285"/>
        <v>11</v>
      </c>
      <c r="M3609">
        <f t="shared" si="286"/>
        <v>1987</v>
      </c>
      <c r="N3609">
        <f t="shared" si="287"/>
        <v>20</v>
      </c>
      <c r="O3609" t="str">
        <f t="shared" si="288"/>
        <v/>
      </c>
      <c r="P3609" t="str">
        <f t="shared" si="289"/>
        <v>11_1987</v>
      </c>
    </row>
    <row r="3610" spans="1:16">
      <c r="A3610" s="35">
        <v>32098</v>
      </c>
      <c r="H3610" s="74">
        <v>20</v>
      </c>
      <c r="I3610" s="74">
        <v>20</v>
      </c>
      <c r="J3610" s="37"/>
      <c r="K3610" s="37"/>
      <c r="L3610">
        <f t="shared" si="285"/>
        <v>11</v>
      </c>
      <c r="M3610">
        <f t="shared" si="286"/>
        <v>1987</v>
      </c>
      <c r="N3610">
        <f t="shared" si="287"/>
        <v>20</v>
      </c>
      <c r="O3610" t="str">
        <f t="shared" si="288"/>
        <v/>
      </c>
      <c r="P3610" t="str">
        <f t="shared" si="289"/>
        <v>11_1987</v>
      </c>
    </row>
    <row r="3611" spans="1:16">
      <c r="A3611" s="35">
        <v>32099</v>
      </c>
      <c r="H3611" s="74">
        <v>20</v>
      </c>
      <c r="I3611" s="74">
        <v>20</v>
      </c>
      <c r="J3611" s="37"/>
      <c r="K3611" s="37"/>
      <c r="L3611">
        <f t="shared" si="285"/>
        <v>11</v>
      </c>
      <c r="M3611">
        <f t="shared" si="286"/>
        <v>1987</v>
      </c>
      <c r="N3611">
        <f t="shared" si="287"/>
        <v>20</v>
      </c>
      <c r="O3611" t="str">
        <f t="shared" si="288"/>
        <v/>
      </c>
      <c r="P3611" t="str">
        <f t="shared" si="289"/>
        <v>11_1987</v>
      </c>
    </row>
    <row r="3612" spans="1:16">
      <c r="A3612" s="35">
        <v>32100</v>
      </c>
      <c r="H3612" s="74">
        <v>20</v>
      </c>
      <c r="I3612" s="74">
        <v>20</v>
      </c>
      <c r="J3612" s="37"/>
      <c r="K3612" s="37"/>
      <c r="L3612">
        <f t="shared" si="285"/>
        <v>11</v>
      </c>
      <c r="M3612">
        <f t="shared" si="286"/>
        <v>1987</v>
      </c>
      <c r="N3612">
        <f t="shared" si="287"/>
        <v>20</v>
      </c>
      <c r="O3612" t="str">
        <f t="shared" si="288"/>
        <v/>
      </c>
      <c r="P3612" t="str">
        <f t="shared" si="289"/>
        <v>11_1987</v>
      </c>
    </row>
    <row r="3613" spans="1:16">
      <c r="A3613" s="35">
        <v>32101</v>
      </c>
      <c r="H3613" s="74">
        <v>20</v>
      </c>
      <c r="I3613" s="74">
        <v>20</v>
      </c>
      <c r="J3613" s="37"/>
      <c r="K3613" s="37"/>
      <c r="L3613">
        <f t="shared" si="285"/>
        <v>11</v>
      </c>
      <c r="M3613">
        <f t="shared" si="286"/>
        <v>1987</v>
      </c>
      <c r="N3613">
        <f t="shared" si="287"/>
        <v>20</v>
      </c>
      <c r="O3613" t="str">
        <f t="shared" si="288"/>
        <v/>
      </c>
      <c r="P3613" t="str">
        <f t="shared" si="289"/>
        <v>11_1987</v>
      </c>
    </row>
    <row r="3614" spans="1:16">
      <c r="A3614" s="35">
        <v>32102</v>
      </c>
      <c r="H3614" s="68"/>
      <c r="I3614" s="68"/>
      <c r="J3614" s="37"/>
      <c r="K3614" s="37"/>
      <c r="L3614">
        <f t="shared" si="285"/>
        <v>11</v>
      </c>
      <c r="M3614">
        <f t="shared" si="286"/>
        <v>1987</v>
      </c>
      <c r="N3614" t="str">
        <f t="shared" si="287"/>
        <v/>
      </c>
      <c r="O3614" t="str">
        <f t="shared" si="288"/>
        <v/>
      </c>
      <c r="P3614" t="str">
        <f t="shared" si="289"/>
        <v>11_1987</v>
      </c>
    </row>
    <row r="3615" spans="1:16">
      <c r="A3615" s="35">
        <v>32103</v>
      </c>
      <c r="H3615" s="68"/>
      <c r="I3615" s="68"/>
      <c r="J3615" s="37"/>
      <c r="K3615" s="37"/>
      <c r="L3615">
        <f t="shared" si="285"/>
        <v>11</v>
      </c>
      <c r="M3615">
        <f t="shared" si="286"/>
        <v>1987</v>
      </c>
      <c r="N3615" t="str">
        <f t="shared" si="287"/>
        <v/>
      </c>
      <c r="O3615" t="str">
        <f t="shared" si="288"/>
        <v/>
      </c>
      <c r="P3615" t="str">
        <f t="shared" si="289"/>
        <v>11_1987</v>
      </c>
    </row>
    <row r="3616" spans="1:16">
      <c r="A3616" s="35">
        <v>32104</v>
      </c>
      <c r="H3616" s="74">
        <v>20</v>
      </c>
      <c r="I3616" s="74">
        <v>20</v>
      </c>
      <c r="J3616" s="37"/>
      <c r="K3616" s="37"/>
      <c r="L3616">
        <f t="shared" si="285"/>
        <v>11</v>
      </c>
      <c r="M3616">
        <f t="shared" si="286"/>
        <v>1987</v>
      </c>
      <c r="N3616">
        <f t="shared" si="287"/>
        <v>20</v>
      </c>
      <c r="O3616" t="str">
        <f t="shared" si="288"/>
        <v/>
      </c>
      <c r="P3616" t="str">
        <f t="shared" si="289"/>
        <v>11_1987</v>
      </c>
    </row>
    <row r="3617" spans="1:16">
      <c r="A3617" s="35">
        <v>32105</v>
      </c>
      <c r="H3617" s="74">
        <v>20</v>
      </c>
      <c r="I3617" s="74">
        <v>20</v>
      </c>
      <c r="J3617" s="37"/>
      <c r="K3617" s="37"/>
      <c r="L3617">
        <f t="shared" si="285"/>
        <v>11</v>
      </c>
      <c r="M3617">
        <f t="shared" si="286"/>
        <v>1987</v>
      </c>
      <c r="N3617">
        <f t="shared" si="287"/>
        <v>20</v>
      </c>
      <c r="O3617" t="str">
        <f t="shared" si="288"/>
        <v/>
      </c>
      <c r="P3617" t="str">
        <f t="shared" si="289"/>
        <v>11_1987</v>
      </c>
    </row>
    <row r="3618" spans="1:16">
      <c r="A3618" s="35">
        <v>32106</v>
      </c>
      <c r="H3618" s="74">
        <v>20</v>
      </c>
      <c r="I3618" s="74">
        <v>20</v>
      </c>
      <c r="J3618" s="37"/>
      <c r="K3618" s="37"/>
      <c r="L3618">
        <f t="shared" si="285"/>
        <v>11</v>
      </c>
      <c r="M3618">
        <f t="shared" si="286"/>
        <v>1987</v>
      </c>
      <c r="N3618">
        <f t="shared" si="287"/>
        <v>20</v>
      </c>
      <c r="O3618" t="str">
        <f t="shared" si="288"/>
        <v/>
      </c>
      <c r="P3618" t="str">
        <f t="shared" si="289"/>
        <v>11_1987</v>
      </c>
    </row>
    <row r="3619" spans="1:16">
      <c r="A3619" s="35">
        <v>32107</v>
      </c>
      <c r="H3619" s="74">
        <v>20</v>
      </c>
      <c r="I3619" s="74">
        <v>20</v>
      </c>
      <c r="J3619" s="37"/>
      <c r="K3619" s="37"/>
      <c r="L3619">
        <f t="shared" si="285"/>
        <v>11</v>
      </c>
      <c r="M3619">
        <f t="shared" si="286"/>
        <v>1987</v>
      </c>
      <c r="N3619">
        <f t="shared" si="287"/>
        <v>20</v>
      </c>
      <c r="O3619" t="str">
        <f t="shared" si="288"/>
        <v/>
      </c>
      <c r="P3619" t="str">
        <f t="shared" si="289"/>
        <v>11_1987</v>
      </c>
    </row>
    <row r="3620" spans="1:16">
      <c r="A3620" s="35">
        <v>32108</v>
      </c>
      <c r="H3620" s="74">
        <v>20</v>
      </c>
      <c r="I3620" s="74">
        <v>20</v>
      </c>
      <c r="J3620" s="37"/>
      <c r="K3620" s="37"/>
      <c r="L3620">
        <f t="shared" si="285"/>
        <v>11</v>
      </c>
      <c r="M3620">
        <f t="shared" si="286"/>
        <v>1987</v>
      </c>
      <c r="N3620">
        <f t="shared" si="287"/>
        <v>20</v>
      </c>
      <c r="O3620" t="str">
        <f t="shared" si="288"/>
        <v/>
      </c>
      <c r="P3620" t="str">
        <f t="shared" si="289"/>
        <v>11_1987</v>
      </c>
    </row>
    <row r="3621" spans="1:16">
      <c r="A3621" s="35">
        <v>32109</v>
      </c>
      <c r="H3621" s="68"/>
      <c r="I3621" s="68"/>
      <c r="J3621" s="37"/>
      <c r="K3621" s="37"/>
      <c r="L3621">
        <f t="shared" si="285"/>
        <v>11</v>
      </c>
      <c r="M3621">
        <f t="shared" si="286"/>
        <v>1987</v>
      </c>
      <c r="N3621" t="str">
        <f t="shared" si="287"/>
        <v/>
      </c>
      <c r="O3621" t="str">
        <f t="shared" si="288"/>
        <v/>
      </c>
      <c r="P3621" t="str">
        <f t="shared" si="289"/>
        <v>11_1987</v>
      </c>
    </row>
    <row r="3622" spans="1:16">
      <c r="A3622" s="35">
        <v>32110</v>
      </c>
      <c r="H3622" s="68"/>
      <c r="I3622" s="68"/>
      <c r="J3622" s="37"/>
      <c r="K3622" s="37"/>
      <c r="L3622">
        <f t="shared" si="285"/>
        <v>11</v>
      </c>
      <c r="M3622">
        <f t="shared" si="286"/>
        <v>1987</v>
      </c>
      <c r="N3622" t="str">
        <f t="shared" si="287"/>
        <v/>
      </c>
      <c r="O3622" t="str">
        <f t="shared" si="288"/>
        <v/>
      </c>
      <c r="P3622" t="str">
        <f t="shared" si="289"/>
        <v>11_1987</v>
      </c>
    </row>
    <row r="3623" spans="1:16">
      <c r="A3623" s="35">
        <v>32111</v>
      </c>
      <c r="H3623" s="74">
        <v>20</v>
      </c>
      <c r="I3623" s="74">
        <v>20</v>
      </c>
      <c r="J3623" s="37"/>
      <c r="K3623" s="37"/>
      <c r="L3623">
        <f t="shared" si="285"/>
        <v>11</v>
      </c>
      <c r="M3623">
        <f t="shared" si="286"/>
        <v>1987</v>
      </c>
      <c r="N3623">
        <f t="shared" si="287"/>
        <v>20</v>
      </c>
      <c r="O3623" t="str">
        <f t="shared" si="288"/>
        <v/>
      </c>
      <c r="P3623" t="str">
        <f t="shared" si="289"/>
        <v>11_1987</v>
      </c>
    </row>
    <row r="3624" spans="1:16">
      <c r="A3624" s="35">
        <v>32112</v>
      </c>
      <c r="H3624" s="74">
        <v>20</v>
      </c>
      <c r="I3624" s="74">
        <v>20</v>
      </c>
      <c r="J3624" s="37"/>
      <c r="K3624" s="37"/>
      <c r="L3624">
        <f t="shared" si="285"/>
        <v>12</v>
      </c>
      <c r="M3624">
        <f t="shared" si="286"/>
        <v>1987</v>
      </c>
      <c r="N3624">
        <f t="shared" si="287"/>
        <v>20</v>
      </c>
      <c r="O3624" t="str">
        <f t="shared" si="288"/>
        <v/>
      </c>
      <c r="P3624" t="str">
        <f t="shared" si="289"/>
        <v>12_1987</v>
      </c>
    </row>
    <row r="3625" spans="1:16">
      <c r="A3625" s="35">
        <v>32113</v>
      </c>
      <c r="H3625" s="74">
        <v>20</v>
      </c>
      <c r="I3625" s="74">
        <v>20</v>
      </c>
      <c r="J3625" s="37"/>
      <c r="K3625" s="37"/>
      <c r="L3625">
        <f t="shared" si="285"/>
        <v>12</v>
      </c>
      <c r="M3625">
        <f t="shared" si="286"/>
        <v>1987</v>
      </c>
      <c r="N3625">
        <f t="shared" si="287"/>
        <v>20</v>
      </c>
      <c r="O3625" t="str">
        <f t="shared" si="288"/>
        <v/>
      </c>
      <c r="P3625" t="str">
        <f t="shared" si="289"/>
        <v>12_1987</v>
      </c>
    </row>
    <row r="3626" spans="1:16">
      <c r="A3626" s="35">
        <v>32114</v>
      </c>
      <c r="H3626" s="74">
        <v>20</v>
      </c>
      <c r="I3626" s="74">
        <v>20</v>
      </c>
      <c r="J3626" s="37"/>
      <c r="K3626" s="37"/>
      <c r="L3626">
        <f t="shared" si="285"/>
        <v>12</v>
      </c>
      <c r="M3626">
        <f t="shared" si="286"/>
        <v>1987</v>
      </c>
      <c r="N3626">
        <f t="shared" si="287"/>
        <v>20</v>
      </c>
      <c r="O3626" t="str">
        <f t="shared" si="288"/>
        <v/>
      </c>
      <c r="P3626" t="str">
        <f t="shared" si="289"/>
        <v>12_1987</v>
      </c>
    </row>
    <row r="3627" spans="1:16">
      <c r="A3627" s="35">
        <v>32115</v>
      </c>
      <c r="H3627" s="74">
        <v>20</v>
      </c>
      <c r="I3627" s="74">
        <v>20</v>
      </c>
      <c r="J3627" s="37"/>
      <c r="K3627" s="37"/>
      <c r="L3627">
        <f t="shared" si="285"/>
        <v>12</v>
      </c>
      <c r="M3627">
        <f t="shared" si="286"/>
        <v>1987</v>
      </c>
      <c r="N3627">
        <f t="shared" si="287"/>
        <v>20</v>
      </c>
      <c r="O3627" t="str">
        <f t="shared" si="288"/>
        <v/>
      </c>
      <c r="P3627" t="str">
        <f t="shared" si="289"/>
        <v>12_1987</v>
      </c>
    </row>
    <row r="3628" spans="1:16">
      <c r="A3628" s="35">
        <v>32116</v>
      </c>
      <c r="H3628" s="68"/>
      <c r="I3628" s="68"/>
      <c r="J3628" s="37"/>
      <c r="K3628" s="37"/>
      <c r="L3628">
        <f t="shared" si="285"/>
        <v>12</v>
      </c>
      <c r="M3628">
        <f t="shared" si="286"/>
        <v>1987</v>
      </c>
      <c r="N3628" t="str">
        <f t="shared" si="287"/>
        <v/>
      </c>
      <c r="O3628" t="str">
        <f t="shared" si="288"/>
        <v/>
      </c>
      <c r="P3628" t="str">
        <f t="shared" si="289"/>
        <v>12_1987</v>
      </c>
    </row>
    <row r="3629" spans="1:16">
      <c r="A3629" s="35">
        <v>32117</v>
      </c>
      <c r="H3629" s="68"/>
      <c r="I3629" s="68"/>
      <c r="J3629" s="37"/>
      <c r="K3629" s="37"/>
      <c r="L3629">
        <f t="shared" si="285"/>
        <v>12</v>
      </c>
      <c r="M3629">
        <f t="shared" si="286"/>
        <v>1987</v>
      </c>
      <c r="N3629" t="str">
        <f t="shared" si="287"/>
        <v/>
      </c>
      <c r="O3629" t="str">
        <f t="shared" si="288"/>
        <v/>
      </c>
      <c r="P3629" t="str">
        <f t="shared" si="289"/>
        <v>12_1987</v>
      </c>
    </row>
    <row r="3630" spans="1:16">
      <c r="A3630" s="35">
        <v>32118</v>
      </c>
      <c r="H3630" s="74">
        <v>20</v>
      </c>
      <c r="I3630" s="74">
        <v>20</v>
      </c>
      <c r="J3630" s="37"/>
      <c r="K3630" s="37"/>
      <c r="L3630">
        <f t="shared" si="285"/>
        <v>12</v>
      </c>
      <c r="M3630">
        <f t="shared" si="286"/>
        <v>1987</v>
      </c>
      <c r="N3630">
        <f t="shared" si="287"/>
        <v>20</v>
      </c>
      <c r="O3630" t="str">
        <f t="shared" si="288"/>
        <v/>
      </c>
      <c r="P3630" t="str">
        <f t="shared" si="289"/>
        <v>12_1987</v>
      </c>
    </row>
    <row r="3631" spans="1:16">
      <c r="A3631" s="35">
        <v>32119</v>
      </c>
      <c r="H3631" s="68"/>
      <c r="I3631" s="68"/>
      <c r="J3631" s="37"/>
      <c r="K3631" s="37"/>
      <c r="L3631">
        <f t="shared" si="285"/>
        <v>12</v>
      </c>
      <c r="M3631">
        <f t="shared" si="286"/>
        <v>1987</v>
      </c>
      <c r="N3631" t="str">
        <f t="shared" si="287"/>
        <v/>
      </c>
      <c r="O3631" t="str">
        <f t="shared" si="288"/>
        <v/>
      </c>
      <c r="P3631" t="str">
        <f t="shared" si="289"/>
        <v>12_1987</v>
      </c>
    </row>
    <row r="3632" spans="1:16">
      <c r="A3632" s="35">
        <v>32120</v>
      </c>
      <c r="H3632" s="74">
        <v>20</v>
      </c>
      <c r="I3632" s="74">
        <v>20</v>
      </c>
      <c r="J3632" s="37"/>
      <c r="K3632" s="37"/>
      <c r="L3632">
        <f t="shared" si="285"/>
        <v>12</v>
      </c>
      <c r="M3632">
        <f t="shared" si="286"/>
        <v>1987</v>
      </c>
      <c r="N3632">
        <f t="shared" si="287"/>
        <v>20</v>
      </c>
      <c r="O3632" t="str">
        <f t="shared" si="288"/>
        <v/>
      </c>
      <c r="P3632" t="str">
        <f t="shared" si="289"/>
        <v>12_1987</v>
      </c>
    </row>
    <row r="3633" spans="1:16">
      <c r="A3633" s="35">
        <v>32121</v>
      </c>
      <c r="H3633" s="74">
        <v>20</v>
      </c>
      <c r="I3633" s="74">
        <v>20</v>
      </c>
      <c r="J3633" s="37"/>
      <c r="K3633" s="37"/>
      <c r="L3633">
        <f t="shared" si="285"/>
        <v>12</v>
      </c>
      <c r="M3633">
        <f t="shared" si="286"/>
        <v>1987</v>
      </c>
      <c r="N3633">
        <f t="shared" si="287"/>
        <v>20</v>
      </c>
      <c r="O3633" t="str">
        <f t="shared" si="288"/>
        <v/>
      </c>
      <c r="P3633" t="str">
        <f t="shared" si="289"/>
        <v>12_1987</v>
      </c>
    </row>
    <row r="3634" spans="1:16">
      <c r="A3634" s="35">
        <v>32122</v>
      </c>
      <c r="H3634" s="74">
        <v>20</v>
      </c>
      <c r="I3634" s="74">
        <v>20</v>
      </c>
      <c r="J3634" s="37"/>
      <c r="K3634" s="37"/>
      <c r="L3634">
        <f t="shared" si="285"/>
        <v>12</v>
      </c>
      <c r="M3634">
        <f t="shared" si="286"/>
        <v>1987</v>
      </c>
      <c r="N3634">
        <f t="shared" si="287"/>
        <v>20</v>
      </c>
      <c r="O3634" t="str">
        <f t="shared" si="288"/>
        <v/>
      </c>
      <c r="P3634" t="str">
        <f t="shared" si="289"/>
        <v>12_1987</v>
      </c>
    </row>
    <row r="3635" spans="1:16">
      <c r="A3635" s="35">
        <v>32123</v>
      </c>
      <c r="H3635" s="68"/>
      <c r="I3635" s="68"/>
      <c r="J3635" s="37"/>
      <c r="K3635" s="37"/>
      <c r="L3635">
        <f t="shared" si="285"/>
        <v>12</v>
      </c>
      <c r="M3635">
        <f t="shared" si="286"/>
        <v>1987</v>
      </c>
      <c r="N3635" t="str">
        <f t="shared" si="287"/>
        <v/>
      </c>
      <c r="O3635" t="str">
        <f t="shared" si="288"/>
        <v/>
      </c>
      <c r="P3635" t="str">
        <f t="shared" si="289"/>
        <v>12_1987</v>
      </c>
    </row>
    <row r="3636" spans="1:16">
      <c r="A3636" s="35">
        <v>32124</v>
      </c>
      <c r="H3636" s="68"/>
      <c r="I3636" s="68"/>
      <c r="J3636" s="37"/>
      <c r="K3636" s="37"/>
      <c r="L3636">
        <f t="shared" si="285"/>
        <v>12</v>
      </c>
      <c r="M3636">
        <f t="shared" si="286"/>
        <v>1987</v>
      </c>
      <c r="N3636" t="str">
        <f t="shared" si="287"/>
        <v/>
      </c>
      <c r="O3636" t="str">
        <f t="shared" si="288"/>
        <v/>
      </c>
      <c r="P3636" t="str">
        <f t="shared" si="289"/>
        <v>12_1987</v>
      </c>
    </row>
    <row r="3637" spans="1:16">
      <c r="A3637" s="35">
        <v>32125</v>
      </c>
      <c r="H3637" s="74">
        <v>33</v>
      </c>
      <c r="I3637" s="74">
        <v>33</v>
      </c>
      <c r="J3637" s="37"/>
      <c r="K3637" s="37"/>
      <c r="L3637">
        <f t="shared" si="285"/>
        <v>12</v>
      </c>
      <c r="M3637">
        <f t="shared" si="286"/>
        <v>1987</v>
      </c>
      <c r="N3637">
        <f t="shared" si="287"/>
        <v>33</v>
      </c>
      <c r="O3637" t="str">
        <f t="shared" si="288"/>
        <v/>
      </c>
      <c r="P3637" t="str">
        <f t="shared" si="289"/>
        <v>12_1987</v>
      </c>
    </row>
    <row r="3638" spans="1:16">
      <c r="A3638" s="35">
        <v>32126</v>
      </c>
      <c r="H3638" s="74">
        <v>33</v>
      </c>
      <c r="I3638" s="74">
        <v>33</v>
      </c>
      <c r="J3638" s="37"/>
      <c r="K3638" s="37"/>
      <c r="L3638">
        <f t="shared" si="285"/>
        <v>12</v>
      </c>
      <c r="M3638">
        <f t="shared" si="286"/>
        <v>1987</v>
      </c>
      <c r="N3638">
        <f t="shared" si="287"/>
        <v>33</v>
      </c>
      <c r="O3638" t="str">
        <f t="shared" si="288"/>
        <v/>
      </c>
      <c r="P3638" t="str">
        <f t="shared" si="289"/>
        <v>12_1987</v>
      </c>
    </row>
    <row r="3639" spans="1:16">
      <c r="A3639" s="35">
        <v>32127</v>
      </c>
      <c r="H3639" s="74">
        <v>33</v>
      </c>
      <c r="I3639" s="74">
        <v>33</v>
      </c>
      <c r="J3639" s="37"/>
      <c r="K3639" s="37"/>
      <c r="L3639">
        <f t="shared" si="285"/>
        <v>12</v>
      </c>
      <c r="M3639">
        <f t="shared" si="286"/>
        <v>1987</v>
      </c>
      <c r="N3639">
        <f t="shared" si="287"/>
        <v>33</v>
      </c>
      <c r="O3639" t="str">
        <f t="shared" si="288"/>
        <v/>
      </c>
      <c r="P3639" t="str">
        <f t="shared" si="289"/>
        <v>12_1987</v>
      </c>
    </row>
    <row r="3640" spans="1:16">
      <c r="A3640" s="35">
        <v>32128</v>
      </c>
      <c r="H3640" s="74">
        <v>33</v>
      </c>
      <c r="I3640" s="74">
        <v>33</v>
      </c>
      <c r="J3640" s="37"/>
      <c r="K3640" s="37"/>
      <c r="L3640">
        <f t="shared" si="285"/>
        <v>12</v>
      </c>
      <c r="M3640">
        <f t="shared" si="286"/>
        <v>1987</v>
      </c>
      <c r="N3640">
        <f t="shared" si="287"/>
        <v>33</v>
      </c>
      <c r="O3640" t="str">
        <f t="shared" si="288"/>
        <v/>
      </c>
      <c r="P3640" t="str">
        <f t="shared" si="289"/>
        <v>12_1987</v>
      </c>
    </row>
    <row r="3641" spans="1:16">
      <c r="A3641" s="35">
        <v>32129</v>
      </c>
      <c r="H3641" s="74">
        <v>33</v>
      </c>
      <c r="I3641" s="74">
        <v>33</v>
      </c>
      <c r="J3641" s="37"/>
      <c r="K3641" s="37"/>
      <c r="L3641">
        <f t="shared" si="285"/>
        <v>12</v>
      </c>
      <c r="M3641">
        <f t="shared" si="286"/>
        <v>1987</v>
      </c>
      <c r="N3641">
        <f t="shared" si="287"/>
        <v>33</v>
      </c>
      <c r="O3641" t="str">
        <f t="shared" si="288"/>
        <v/>
      </c>
      <c r="P3641" t="str">
        <f t="shared" si="289"/>
        <v>12_1987</v>
      </c>
    </row>
    <row r="3642" spans="1:16">
      <c r="A3642" s="35">
        <v>32130</v>
      </c>
      <c r="H3642" s="68"/>
      <c r="I3642" s="68"/>
      <c r="J3642" s="37"/>
      <c r="K3642" s="37"/>
      <c r="L3642">
        <f t="shared" si="285"/>
        <v>12</v>
      </c>
      <c r="M3642">
        <f t="shared" si="286"/>
        <v>1987</v>
      </c>
      <c r="N3642" t="str">
        <f t="shared" si="287"/>
        <v/>
      </c>
      <c r="O3642" t="str">
        <f t="shared" si="288"/>
        <v/>
      </c>
      <c r="P3642" t="str">
        <f t="shared" si="289"/>
        <v>12_1987</v>
      </c>
    </row>
    <row r="3643" spans="1:16">
      <c r="A3643" s="35">
        <v>32131</v>
      </c>
      <c r="H3643" s="68"/>
      <c r="I3643" s="68"/>
      <c r="J3643" s="37"/>
      <c r="K3643" s="37"/>
      <c r="L3643">
        <f t="shared" si="285"/>
        <v>12</v>
      </c>
      <c r="M3643">
        <f t="shared" si="286"/>
        <v>1987</v>
      </c>
      <c r="N3643" t="str">
        <f t="shared" si="287"/>
        <v/>
      </c>
      <c r="O3643" t="str">
        <f t="shared" si="288"/>
        <v/>
      </c>
      <c r="P3643" t="str">
        <f t="shared" si="289"/>
        <v>12_1987</v>
      </c>
    </row>
    <row r="3644" spans="1:16">
      <c r="A3644" s="35">
        <v>32132</v>
      </c>
      <c r="H3644" s="74">
        <v>33</v>
      </c>
      <c r="I3644" s="74">
        <v>33</v>
      </c>
      <c r="J3644" s="37"/>
      <c r="K3644" s="37"/>
      <c r="L3644">
        <f t="shared" si="285"/>
        <v>12</v>
      </c>
      <c r="M3644">
        <f t="shared" si="286"/>
        <v>1987</v>
      </c>
      <c r="N3644">
        <f t="shared" si="287"/>
        <v>33</v>
      </c>
      <c r="O3644" t="str">
        <f t="shared" si="288"/>
        <v/>
      </c>
      <c r="P3644" t="str">
        <f t="shared" si="289"/>
        <v>12_1987</v>
      </c>
    </row>
    <row r="3645" spans="1:16">
      <c r="A3645" s="35">
        <v>32133</v>
      </c>
      <c r="H3645" s="74">
        <v>33</v>
      </c>
      <c r="I3645" s="74">
        <v>33</v>
      </c>
      <c r="J3645" s="37"/>
      <c r="K3645" s="37"/>
      <c r="L3645">
        <f t="shared" si="285"/>
        <v>12</v>
      </c>
      <c r="M3645">
        <f t="shared" si="286"/>
        <v>1987</v>
      </c>
      <c r="N3645">
        <f t="shared" si="287"/>
        <v>33</v>
      </c>
      <c r="O3645" t="str">
        <f t="shared" si="288"/>
        <v/>
      </c>
      <c r="P3645" t="str">
        <f t="shared" si="289"/>
        <v>12_1987</v>
      </c>
    </row>
    <row r="3646" spans="1:16">
      <c r="A3646" s="35">
        <v>32134</v>
      </c>
      <c r="H3646" s="74">
        <v>33</v>
      </c>
      <c r="I3646" s="74">
        <v>33</v>
      </c>
      <c r="J3646" s="37"/>
      <c r="K3646" s="37"/>
      <c r="L3646">
        <f t="shared" si="285"/>
        <v>12</v>
      </c>
      <c r="M3646">
        <f t="shared" si="286"/>
        <v>1987</v>
      </c>
      <c r="N3646">
        <f t="shared" si="287"/>
        <v>33</v>
      </c>
      <c r="O3646" t="str">
        <f t="shared" si="288"/>
        <v/>
      </c>
      <c r="P3646" t="str">
        <f t="shared" si="289"/>
        <v>12_1987</v>
      </c>
    </row>
    <row r="3647" spans="1:16">
      <c r="A3647" s="35">
        <v>32135</v>
      </c>
      <c r="H3647" s="74">
        <v>33</v>
      </c>
      <c r="I3647" s="74">
        <v>33</v>
      </c>
      <c r="J3647" s="37"/>
      <c r="K3647" s="37"/>
      <c r="L3647">
        <f t="shared" si="285"/>
        <v>12</v>
      </c>
      <c r="M3647">
        <f t="shared" si="286"/>
        <v>1987</v>
      </c>
      <c r="N3647">
        <f t="shared" si="287"/>
        <v>33</v>
      </c>
      <c r="O3647" t="str">
        <f t="shared" si="288"/>
        <v/>
      </c>
      <c r="P3647" t="str">
        <f t="shared" si="289"/>
        <v>12_1987</v>
      </c>
    </row>
    <row r="3648" spans="1:16">
      <c r="A3648" s="35">
        <v>32136</v>
      </c>
      <c r="H3648" s="68"/>
      <c r="I3648" s="68"/>
      <c r="J3648" s="37"/>
      <c r="K3648" s="37"/>
      <c r="L3648">
        <f t="shared" si="285"/>
        <v>12</v>
      </c>
      <c r="M3648">
        <f t="shared" si="286"/>
        <v>1987</v>
      </c>
      <c r="N3648" t="str">
        <f t="shared" si="287"/>
        <v/>
      </c>
      <c r="O3648" t="str">
        <f t="shared" si="288"/>
        <v/>
      </c>
      <c r="P3648" t="str">
        <f t="shared" si="289"/>
        <v>12_1987</v>
      </c>
    </row>
    <row r="3649" spans="1:16">
      <c r="A3649" s="35">
        <v>32137</v>
      </c>
      <c r="H3649" s="68"/>
      <c r="I3649" s="68"/>
      <c r="J3649" s="37"/>
      <c r="K3649" s="37"/>
      <c r="L3649">
        <f t="shared" si="285"/>
        <v>12</v>
      </c>
      <c r="M3649">
        <f t="shared" si="286"/>
        <v>1987</v>
      </c>
      <c r="N3649" t="str">
        <f t="shared" si="287"/>
        <v/>
      </c>
      <c r="O3649" t="str">
        <f t="shared" si="288"/>
        <v/>
      </c>
      <c r="P3649" t="str">
        <f t="shared" si="289"/>
        <v>12_1987</v>
      </c>
    </row>
    <row r="3650" spans="1:16">
      <c r="A3650" s="35">
        <v>32138</v>
      </c>
      <c r="H3650" s="74">
        <v>33</v>
      </c>
      <c r="I3650" s="74">
        <v>33</v>
      </c>
      <c r="J3650" s="37"/>
      <c r="K3650" s="37"/>
      <c r="L3650">
        <f t="shared" si="285"/>
        <v>12</v>
      </c>
      <c r="M3650">
        <f t="shared" si="286"/>
        <v>1987</v>
      </c>
      <c r="N3650">
        <f t="shared" si="287"/>
        <v>33</v>
      </c>
      <c r="O3650" t="str">
        <f t="shared" si="288"/>
        <v/>
      </c>
      <c r="P3650" t="str">
        <f t="shared" si="289"/>
        <v>12_1987</v>
      </c>
    </row>
    <row r="3651" spans="1:16">
      <c r="A3651" s="35">
        <v>32139</v>
      </c>
      <c r="H3651" s="74">
        <v>33</v>
      </c>
      <c r="I3651" s="74">
        <v>33</v>
      </c>
      <c r="J3651" s="37"/>
      <c r="K3651" s="37"/>
      <c r="L3651">
        <f t="shared" si="285"/>
        <v>12</v>
      </c>
      <c r="M3651">
        <f t="shared" si="286"/>
        <v>1987</v>
      </c>
      <c r="N3651">
        <f t="shared" si="287"/>
        <v>33</v>
      </c>
      <c r="O3651" t="str">
        <f t="shared" si="288"/>
        <v/>
      </c>
      <c r="P3651" t="str">
        <f t="shared" si="289"/>
        <v>12_1987</v>
      </c>
    </row>
    <row r="3652" spans="1:16">
      <c r="A3652" s="35">
        <v>32140</v>
      </c>
      <c r="H3652" s="74">
        <v>33</v>
      </c>
      <c r="I3652" s="74">
        <v>33</v>
      </c>
      <c r="J3652" s="37"/>
      <c r="K3652" s="37"/>
      <c r="L3652">
        <f t="shared" ref="L3652:L3715" si="290">+MONTH(A3652)</f>
        <v>12</v>
      </c>
      <c r="M3652">
        <f t="shared" ref="M3652:M3715" si="291">+YEAR(A3652)</f>
        <v>1987</v>
      </c>
      <c r="N3652">
        <f t="shared" ref="N3652:N3715" si="292">+IF(H3652="","",AVERAGE(H3652:I3652))</f>
        <v>33</v>
      </c>
      <c r="O3652" t="str">
        <f t="shared" ref="O3652:O3715" si="293">+IF(J3652="","",AVERAGE(J3652:K3652))</f>
        <v/>
      </c>
      <c r="P3652" t="str">
        <f t="shared" ref="P3652:P3715" si="294">+L3652&amp;"_"&amp;M3652</f>
        <v>12_1987</v>
      </c>
    </row>
    <row r="3653" spans="1:16">
      <c r="A3653" s="35">
        <v>32141</v>
      </c>
      <c r="H3653" s="74">
        <v>33</v>
      </c>
      <c r="I3653" s="74">
        <v>33</v>
      </c>
      <c r="J3653" s="37"/>
      <c r="K3653" s="37"/>
      <c r="L3653">
        <f t="shared" si="290"/>
        <v>12</v>
      </c>
      <c r="M3653">
        <f t="shared" si="291"/>
        <v>1987</v>
      </c>
      <c r="N3653">
        <f t="shared" si="292"/>
        <v>33</v>
      </c>
      <c r="O3653" t="str">
        <f t="shared" si="293"/>
        <v/>
      </c>
      <c r="P3653" t="str">
        <f t="shared" si="294"/>
        <v>12_1987</v>
      </c>
    </row>
    <row r="3654" spans="1:16">
      <c r="A3654" s="35">
        <v>32142</v>
      </c>
      <c r="H3654" s="68"/>
      <c r="I3654" s="68"/>
      <c r="J3654" s="37"/>
      <c r="K3654" s="37"/>
      <c r="L3654">
        <f t="shared" si="290"/>
        <v>12</v>
      </c>
      <c r="M3654">
        <f t="shared" si="291"/>
        <v>1987</v>
      </c>
      <c r="N3654" t="str">
        <f t="shared" si="292"/>
        <v/>
      </c>
      <c r="O3654" t="str">
        <f t="shared" si="293"/>
        <v/>
      </c>
      <c r="P3654" t="str">
        <f t="shared" si="294"/>
        <v>12_1987</v>
      </c>
    </row>
    <row r="3655" spans="1:16">
      <c r="A3655" s="35">
        <v>32143</v>
      </c>
      <c r="H3655" s="68"/>
      <c r="I3655" s="68"/>
      <c r="J3655" s="37"/>
      <c r="K3655" s="37"/>
      <c r="L3655">
        <f t="shared" si="290"/>
        <v>1</v>
      </c>
      <c r="M3655">
        <f t="shared" si="291"/>
        <v>1988</v>
      </c>
      <c r="N3655" t="str">
        <f t="shared" si="292"/>
        <v/>
      </c>
      <c r="O3655" t="str">
        <f t="shared" si="293"/>
        <v/>
      </c>
      <c r="P3655" t="str">
        <f t="shared" si="294"/>
        <v>1_1988</v>
      </c>
    </row>
    <row r="3656" spans="1:16">
      <c r="A3656" s="35">
        <v>32144</v>
      </c>
      <c r="H3656" s="69"/>
      <c r="I3656" s="69"/>
      <c r="J3656" s="37"/>
      <c r="K3656" s="37"/>
      <c r="L3656">
        <f t="shared" si="290"/>
        <v>1</v>
      </c>
      <c r="M3656">
        <f t="shared" si="291"/>
        <v>1988</v>
      </c>
      <c r="N3656" t="str">
        <f t="shared" si="292"/>
        <v/>
      </c>
      <c r="O3656" t="str">
        <f t="shared" si="293"/>
        <v/>
      </c>
      <c r="P3656" t="str">
        <f t="shared" si="294"/>
        <v>1_1988</v>
      </c>
    </row>
    <row r="3657" spans="1:16">
      <c r="A3657" s="35">
        <v>32145</v>
      </c>
      <c r="H3657" s="69"/>
      <c r="I3657" s="69"/>
      <c r="J3657" s="37"/>
      <c r="K3657" s="37"/>
      <c r="L3657">
        <f t="shared" si="290"/>
        <v>1</v>
      </c>
      <c r="M3657">
        <f t="shared" si="291"/>
        <v>1988</v>
      </c>
      <c r="N3657" t="str">
        <f t="shared" si="292"/>
        <v/>
      </c>
      <c r="O3657" t="str">
        <f t="shared" si="293"/>
        <v/>
      </c>
      <c r="P3657" t="str">
        <f t="shared" si="294"/>
        <v>1_1988</v>
      </c>
    </row>
    <row r="3658" spans="1:16">
      <c r="A3658" s="35">
        <v>32146</v>
      </c>
      <c r="H3658" s="74">
        <v>33</v>
      </c>
      <c r="I3658" s="74">
        <v>33</v>
      </c>
      <c r="J3658" s="37"/>
      <c r="K3658" s="37"/>
      <c r="L3658">
        <f t="shared" si="290"/>
        <v>1</v>
      </c>
      <c r="M3658">
        <f t="shared" si="291"/>
        <v>1988</v>
      </c>
      <c r="N3658">
        <f t="shared" si="292"/>
        <v>33</v>
      </c>
      <c r="O3658" t="str">
        <f t="shared" si="293"/>
        <v/>
      </c>
      <c r="P3658" t="str">
        <f t="shared" si="294"/>
        <v>1_1988</v>
      </c>
    </row>
    <row r="3659" spans="1:16">
      <c r="A3659" s="35">
        <v>32147</v>
      </c>
      <c r="H3659" s="74">
        <v>33</v>
      </c>
      <c r="I3659" s="74">
        <v>33</v>
      </c>
      <c r="J3659" s="37"/>
      <c r="K3659" s="37"/>
      <c r="L3659">
        <f t="shared" si="290"/>
        <v>1</v>
      </c>
      <c r="M3659">
        <f t="shared" si="291"/>
        <v>1988</v>
      </c>
      <c r="N3659">
        <f t="shared" si="292"/>
        <v>33</v>
      </c>
      <c r="O3659" t="str">
        <f t="shared" si="293"/>
        <v/>
      </c>
      <c r="P3659" t="str">
        <f t="shared" si="294"/>
        <v>1_1988</v>
      </c>
    </row>
    <row r="3660" spans="1:16">
      <c r="A3660" s="35">
        <v>32148</v>
      </c>
      <c r="H3660" s="74">
        <v>33</v>
      </c>
      <c r="I3660" s="74">
        <v>33</v>
      </c>
      <c r="J3660" s="37"/>
      <c r="K3660" s="37"/>
      <c r="L3660">
        <f t="shared" si="290"/>
        <v>1</v>
      </c>
      <c r="M3660">
        <f t="shared" si="291"/>
        <v>1988</v>
      </c>
      <c r="N3660">
        <f t="shared" si="292"/>
        <v>33</v>
      </c>
      <c r="O3660" t="str">
        <f t="shared" si="293"/>
        <v/>
      </c>
      <c r="P3660" t="str">
        <f t="shared" si="294"/>
        <v>1_1988</v>
      </c>
    </row>
    <row r="3661" spans="1:16">
      <c r="A3661" s="35">
        <v>32149</v>
      </c>
      <c r="H3661" s="74">
        <v>33</v>
      </c>
      <c r="I3661" s="74">
        <v>33</v>
      </c>
      <c r="J3661" s="37"/>
      <c r="K3661" s="37"/>
      <c r="L3661">
        <f t="shared" si="290"/>
        <v>1</v>
      </c>
      <c r="M3661">
        <f t="shared" si="291"/>
        <v>1988</v>
      </c>
      <c r="N3661">
        <f t="shared" si="292"/>
        <v>33</v>
      </c>
      <c r="O3661" t="str">
        <f t="shared" si="293"/>
        <v/>
      </c>
      <c r="P3661" t="str">
        <f t="shared" si="294"/>
        <v>1_1988</v>
      </c>
    </row>
    <row r="3662" spans="1:16">
      <c r="A3662" s="35">
        <v>32150</v>
      </c>
      <c r="H3662" s="74">
        <v>33</v>
      </c>
      <c r="I3662" s="74">
        <v>33</v>
      </c>
      <c r="J3662" s="37"/>
      <c r="K3662" s="37"/>
      <c r="L3662">
        <f t="shared" si="290"/>
        <v>1</v>
      </c>
      <c r="M3662">
        <f t="shared" si="291"/>
        <v>1988</v>
      </c>
      <c r="N3662">
        <f t="shared" si="292"/>
        <v>33</v>
      </c>
      <c r="O3662" t="str">
        <f t="shared" si="293"/>
        <v/>
      </c>
      <c r="P3662" t="str">
        <f t="shared" si="294"/>
        <v>1_1988</v>
      </c>
    </row>
    <row r="3663" spans="1:16">
      <c r="A3663" s="35">
        <v>32151</v>
      </c>
      <c r="H3663" s="68"/>
      <c r="I3663" s="68"/>
      <c r="J3663" s="37"/>
      <c r="K3663" s="37"/>
      <c r="L3663">
        <f t="shared" si="290"/>
        <v>1</v>
      </c>
      <c r="M3663">
        <f t="shared" si="291"/>
        <v>1988</v>
      </c>
      <c r="N3663" t="str">
        <f t="shared" si="292"/>
        <v/>
      </c>
      <c r="O3663" t="str">
        <f t="shared" si="293"/>
        <v/>
      </c>
      <c r="P3663" t="str">
        <f t="shared" si="294"/>
        <v>1_1988</v>
      </c>
    </row>
    <row r="3664" spans="1:16">
      <c r="A3664" s="35">
        <v>32152</v>
      </c>
      <c r="H3664" s="68"/>
      <c r="I3664" s="68"/>
      <c r="J3664" s="37"/>
      <c r="K3664" s="37"/>
      <c r="L3664">
        <f t="shared" si="290"/>
        <v>1</v>
      </c>
      <c r="M3664">
        <f t="shared" si="291"/>
        <v>1988</v>
      </c>
      <c r="N3664" t="str">
        <f t="shared" si="292"/>
        <v/>
      </c>
      <c r="O3664" t="str">
        <f t="shared" si="293"/>
        <v/>
      </c>
      <c r="P3664" t="str">
        <f t="shared" si="294"/>
        <v>1_1988</v>
      </c>
    </row>
    <row r="3665" spans="1:16">
      <c r="A3665" s="35">
        <v>32153</v>
      </c>
      <c r="H3665" s="74">
        <v>33</v>
      </c>
      <c r="I3665" s="74">
        <v>33</v>
      </c>
      <c r="J3665" s="37"/>
      <c r="K3665" s="37"/>
      <c r="L3665">
        <f t="shared" si="290"/>
        <v>1</v>
      </c>
      <c r="M3665">
        <f t="shared" si="291"/>
        <v>1988</v>
      </c>
      <c r="N3665">
        <f t="shared" si="292"/>
        <v>33</v>
      </c>
      <c r="O3665" t="str">
        <f t="shared" si="293"/>
        <v/>
      </c>
      <c r="P3665" t="str">
        <f t="shared" si="294"/>
        <v>1_1988</v>
      </c>
    </row>
    <row r="3666" spans="1:16">
      <c r="A3666" s="35">
        <v>32154</v>
      </c>
      <c r="H3666" s="74">
        <v>33</v>
      </c>
      <c r="I3666" s="74">
        <v>33</v>
      </c>
      <c r="J3666" s="37"/>
      <c r="K3666" s="37"/>
      <c r="L3666">
        <f t="shared" si="290"/>
        <v>1</v>
      </c>
      <c r="M3666">
        <f t="shared" si="291"/>
        <v>1988</v>
      </c>
      <c r="N3666">
        <f t="shared" si="292"/>
        <v>33</v>
      </c>
      <c r="O3666" t="str">
        <f t="shared" si="293"/>
        <v/>
      </c>
      <c r="P3666" t="str">
        <f t="shared" si="294"/>
        <v>1_1988</v>
      </c>
    </row>
    <row r="3667" spans="1:16">
      <c r="A3667" s="35">
        <v>32155</v>
      </c>
      <c r="H3667" s="74">
        <v>33</v>
      </c>
      <c r="I3667" s="74">
        <v>33</v>
      </c>
      <c r="J3667" s="37"/>
      <c r="K3667" s="37"/>
      <c r="L3667">
        <f t="shared" si="290"/>
        <v>1</v>
      </c>
      <c r="M3667">
        <f t="shared" si="291"/>
        <v>1988</v>
      </c>
      <c r="N3667">
        <f t="shared" si="292"/>
        <v>33</v>
      </c>
      <c r="O3667" t="str">
        <f t="shared" si="293"/>
        <v/>
      </c>
      <c r="P3667" t="str">
        <f t="shared" si="294"/>
        <v>1_1988</v>
      </c>
    </row>
    <row r="3668" spans="1:16">
      <c r="A3668" s="35">
        <v>32156</v>
      </c>
      <c r="H3668" s="74">
        <v>33</v>
      </c>
      <c r="I3668" s="74">
        <v>33</v>
      </c>
      <c r="J3668" s="37"/>
      <c r="K3668" s="37"/>
      <c r="L3668">
        <f t="shared" si="290"/>
        <v>1</v>
      </c>
      <c r="M3668">
        <f t="shared" si="291"/>
        <v>1988</v>
      </c>
      <c r="N3668">
        <f t="shared" si="292"/>
        <v>33</v>
      </c>
      <c r="O3668" t="str">
        <f t="shared" si="293"/>
        <v/>
      </c>
      <c r="P3668" t="str">
        <f t="shared" si="294"/>
        <v>1_1988</v>
      </c>
    </row>
    <row r="3669" spans="1:16">
      <c r="A3669" s="35">
        <v>32157</v>
      </c>
      <c r="H3669" s="74">
        <v>33</v>
      </c>
      <c r="I3669" s="74">
        <v>33</v>
      </c>
      <c r="J3669" s="37"/>
      <c r="K3669" s="37"/>
      <c r="L3669">
        <f t="shared" si="290"/>
        <v>1</v>
      </c>
      <c r="M3669">
        <f t="shared" si="291"/>
        <v>1988</v>
      </c>
      <c r="N3669">
        <f t="shared" si="292"/>
        <v>33</v>
      </c>
      <c r="O3669" t="str">
        <f t="shared" si="293"/>
        <v/>
      </c>
      <c r="P3669" t="str">
        <f t="shared" si="294"/>
        <v>1_1988</v>
      </c>
    </row>
    <row r="3670" spans="1:16">
      <c r="A3670" s="35">
        <v>32158</v>
      </c>
      <c r="H3670" s="68"/>
      <c r="I3670" s="68"/>
      <c r="J3670" s="37"/>
      <c r="K3670" s="37"/>
      <c r="L3670">
        <f t="shared" si="290"/>
        <v>1</v>
      </c>
      <c r="M3670">
        <f t="shared" si="291"/>
        <v>1988</v>
      </c>
      <c r="N3670" t="str">
        <f t="shared" si="292"/>
        <v/>
      </c>
      <c r="O3670" t="str">
        <f t="shared" si="293"/>
        <v/>
      </c>
      <c r="P3670" t="str">
        <f t="shared" si="294"/>
        <v>1_1988</v>
      </c>
    </row>
    <row r="3671" spans="1:16">
      <c r="A3671" s="35">
        <v>32159</v>
      </c>
      <c r="H3671" s="68"/>
      <c r="I3671" s="68"/>
      <c r="J3671" s="37"/>
      <c r="K3671" s="37"/>
      <c r="L3671">
        <f t="shared" si="290"/>
        <v>1</v>
      </c>
      <c r="M3671">
        <f t="shared" si="291"/>
        <v>1988</v>
      </c>
      <c r="N3671" t="str">
        <f t="shared" si="292"/>
        <v/>
      </c>
      <c r="O3671" t="str">
        <f t="shared" si="293"/>
        <v/>
      </c>
      <c r="P3671" t="str">
        <f t="shared" si="294"/>
        <v>1_1988</v>
      </c>
    </row>
    <row r="3672" spans="1:16">
      <c r="A3672" s="35">
        <v>32160</v>
      </c>
      <c r="H3672" s="74">
        <v>33</v>
      </c>
      <c r="I3672" s="74">
        <v>33</v>
      </c>
      <c r="J3672" s="37"/>
      <c r="K3672" s="37"/>
      <c r="L3672">
        <f t="shared" si="290"/>
        <v>1</v>
      </c>
      <c r="M3672">
        <f t="shared" si="291"/>
        <v>1988</v>
      </c>
      <c r="N3672">
        <f t="shared" si="292"/>
        <v>33</v>
      </c>
      <c r="O3672" t="str">
        <f t="shared" si="293"/>
        <v/>
      </c>
      <c r="P3672" t="str">
        <f t="shared" si="294"/>
        <v>1_1988</v>
      </c>
    </row>
    <row r="3673" spans="1:16">
      <c r="A3673" s="35">
        <v>32161</v>
      </c>
      <c r="H3673" s="74">
        <v>33</v>
      </c>
      <c r="I3673" s="74">
        <v>33</v>
      </c>
      <c r="J3673" s="37"/>
      <c r="K3673" s="37"/>
      <c r="L3673">
        <f t="shared" si="290"/>
        <v>1</v>
      </c>
      <c r="M3673">
        <f t="shared" si="291"/>
        <v>1988</v>
      </c>
      <c r="N3673">
        <f t="shared" si="292"/>
        <v>33</v>
      </c>
      <c r="O3673" t="str">
        <f t="shared" si="293"/>
        <v/>
      </c>
      <c r="P3673" t="str">
        <f t="shared" si="294"/>
        <v>1_1988</v>
      </c>
    </row>
    <row r="3674" spans="1:16">
      <c r="A3674" s="35">
        <v>32162</v>
      </c>
      <c r="H3674" s="74">
        <v>33</v>
      </c>
      <c r="I3674" s="74">
        <v>33</v>
      </c>
      <c r="J3674" s="37"/>
      <c r="K3674" s="37"/>
      <c r="L3674">
        <f t="shared" si="290"/>
        <v>1</v>
      </c>
      <c r="M3674">
        <f t="shared" si="291"/>
        <v>1988</v>
      </c>
      <c r="N3674">
        <f t="shared" si="292"/>
        <v>33</v>
      </c>
      <c r="O3674" t="str">
        <f t="shared" si="293"/>
        <v/>
      </c>
      <c r="P3674" t="str">
        <f t="shared" si="294"/>
        <v>1_1988</v>
      </c>
    </row>
    <row r="3675" spans="1:16">
      <c r="A3675" s="35">
        <v>32163</v>
      </c>
      <c r="H3675" s="74">
        <v>33</v>
      </c>
      <c r="I3675" s="74">
        <v>33</v>
      </c>
      <c r="J3675" s="37"/>
      <c r="K3675" s="37"/>
      <c r="L3675">
        <f t="shared" si="290"/>
        <v>1</v>
      </c>
      <c r="M3675">
        <f t="shared" si="291"/>
        <v>1988</v>
      </c>
      <c r="N3675">
        <f t="shared" si="292"/>
        <v>33</v>
      </c>
      <c r="O3675" t="str">
        <f t="shared" si="293"/>
        <v/>
      </c>
      <c r="P3675" t="str">
        <f t="shared" si="294"/>
        <v>1_1988</v>
      </c>
    </row>
    <row r="3676" spans="1:16">
      <c r="A3676" s="35">
        <v>32164</v>
      </c>
      <c r="H3676" s="74">
        <v>33</v>
      </c>
      <c r="I3676" s="74">
        <v>33</v>
      </c>
      <c r="J3676" s="37"/>
      <c r="K3676" s="37"/>
      <c r="L3676">
        <f t="shared" si="290"/>
        <v>1</v>
      </c>
      <c r="M3676">
        <f t="shared" si="291"/>
        <v>1988</v>
      </c>
      <c r="N3676">
        <f t="shared" si="292"/>
        <v>33</v>
      </c>
      <c r="O3676" t="str">
        <f t="shared" si="293"/>
        <v/>
      </c>
      <c r="P3676" t="str">
        <f t="shared" si="294"/>
        <v>1_1988</v>
      </c>
    </row>
    <row r="3677" spans="1:16">
      <c r="A3677" s="35">
        <v>32165</v>
      </c>
      <c r="H3677" s="68"/>
      <c r="I3677" s="68"/>
      <c r="J3677" s="37"/>
      <c r="K3677" s="37"/>
      <c r="L3677">
        <f t="shared" si="290"/>
        <v>1</v>
      </c>
      <c r="M3677">
        <f t="shared" si="291"/>
        <v>1988</v>
      </c>
      <c r="N3677" t="str">
        <f t="shared" si="292"/>
        <v/>
      </c>
      <c r="O3677" t="str">
        <f t="shared" si="293"/>
        <v/>
      </c>
      <c r="P3677" t="str">
        <f t="shared" si="294"/>
        <v>1_1988</v>
      </c>
    </row>
    <row r="3678" spans="1:16">
      <c r="A3678" s="35">
        <v>32166</v>
      </c>
      <c r="H3678" s="68"/>
      <c r="I3678" s="68"/>
      <c r="J3678" s="37"/>
      <c r="K3678" s="37"/>
      <c r="L3678">
        <f t="shared" si="290"/>
        <v>1</v>
      </c>
      <c r="M3678">
        <f t="shared" si="291"/>
        <v>1988</v>
      </c>
      <c r="N3678" t="str">
        <f t="shared" si="292"/>
        <v/>
      </c>
      <c r="O3678" t="str">
        <f t="shared" si="293"/>
        <v/>
      </c>
      <c r="P3678" t="str">
        <f t="shared" si="294"/>
        <v>1_1988</v>
      </c>
    </row>
    <row r="3679" spans="1:16">
      <c r="A3679" s="35">
        <v>32167</v>
      </c>
      <c r="H3679" s="74">
        <v>33</v>
      </c>
      <c r="I3679" s="74">
        <v>33</v>
      </c>
      <c r="J3679" s="37"/>
      <c r="K3679" s="37"/>
      <c r="L3679">
        <f t="shared" si="290"/>
        <v>1</v>
      </c>
      <c r="M3679">
        <f t="shared" si="291"/>
        <v>1988</v>
      </c>
      <c r="N3679">
        <f t="shared" si="292"/>
        <v>33</v>
      </c>
      <c r="O3679" t="str">
        <f t="shared" si="293"/>
        <v/>
      </c>
      <c r="P3679" t="str">
        <f t="shared" si="294"/>
        <v>1_1988</v>
      </c>
    </row>
    <row r="3680" spans="1:16">
      <c r="A3680" s="35">
        <v>32168</v>
      </c>
      <c r="H3680" s="74">
        <v>33</v>
      </c>
      <c r="I3680" s="74">
        <v>33</v>
      </c>
      <c r="J3680" s="37"/>
      <c r="K3680" s="37"/>
      <c r="L3680">
        <f t="shared" si="290"/>
        <v>1</v>
      </c>
      <c r="M3680">
        <f t="shared" si="291"/>
        <v>1988</v>
      </c>
      <c r="N3680">
        <f t="shared" si="292"/>
        <v>33</v>
      </c>
      <c r="O3680" t="str">
        <f t="shared" si="293"/>
        <v/>
      </c>
      <c r="P3680" t="str">
        <f t="shared" si="294"/>
        <v>1_1988</v>
      </c>
    </row>
    <row r="3681" spans="1:16">
      <c r="A3681" s="35">
        <v>32169</v>
      </c>
      <c r="H3681" s="74">
        <v>33</v>
      </c>
      <c r="I3681" s="74">
        <v>33</v>
      </c>
      <c r="J3681" s="37"/>
      <c r="K3681" s="37"/>
      <c r="L3681">
        <f t="shared" si="290"/>
        <v>1</v>
      </c>
      <c r="M3681">
        <f t="shared" si="291"/>
        <v>1988</v>
      </c>
      <c r="N3681">
        <f t="shared" si="292"/>
        <v>33</v>
      </c>
      <c r="O3681" t="str">
        <f t="shared" si="293"/>
        <v/>
      </c>
      <c r="P3681" t="str">
        <f t="shared" si="294"/>
        <v>1_1988</v>
      </c>
    </row>
    <row r="3682" spans="1:16">
      <c r="A3682" s="35">
        <v>32170</v>
      </c>
      <c r="H3682" s="74">
        <v>33</v>
      </c>
      <c r="I3682" s="74">
        <v>33</v>
      </c>
      <c r="J3682" s="37"/>
      <c r="K3682" s="37"/>
      <c r="L3682">
        <f t="shared" si="290"/>
        <v>1</v>
      </c>
      <c r="M3682">
        <f t="shared" si="291"/>
        <v>1988</v>
      </c>
      <c r="N3682">
        <f t="shared" si="292"/>
        <v>33</v>
      </c>
      <c r="O3682" t="str">
        <f t="shared" si="293"/>
        <v/>
      </c>
      <c r="P3682" t="str">
        <f t="shared" si="294"/>
        <v>1_1988</v>
      </c>
    </row>
    <row r="3683" spans="1:16">
      <c r="A3683" s="35">
        <v>32171</v>
      </c>
      <c r="H3683" s="74">
        <v>33</v>
      </c>
      <c r="I3683" s="74">
        <v>33</v>
      </c>
      <c r="J3683" s="37"/>
      <c r="K3683" s="37"/>
      <c r="L3683">
        <f t="shared" si="290"/>
        <v>1</v>
      </c>
      <c r="M3683">
        <f t="shared" si="291"/>
        <v>1988</v>
      </c>
      <c r="N3683">
        <f t="shared" si="292"/>
        <v>33</v>
      </c>
      <c r="O3683" t="str">
        <f t="shared" si="293"/>
        <v/>
      </c>
      <c r="P3683" t="str">
        <f t="shared" si="294"/>
        <v>1_1988</v>
      </c>
    </row>
    <row r="3684" spans="1:16">
      <c r="A3684" s="35">
        <v>32172</v>
      </c>
      <c r="H3684" s="69"/>
      <c r="I3684" s="69"/>
      <c r="J3684" s="37"/>
      <c r="K3684" s="37"/>
      <c r="L3684">
        <f t="shared" si="290"/>
        <v>1</v>
      </c>
      <c r="M3684">
        <f t="shared" si="291"/>
        <v>1988</v>
      </c>
      <c r="N3684" t="str">
        <f t="shared" si="292"/>
        <v/>
      </c>
      <c r="O3684" t="str">
        <f t="shared" si="293"/>
        <v/>
      </c>
      <c r="P3684" t="str">
        <f t="shared" si="294"/>
        <v>1_1988</v>
      </c>
    </row>
    <row r="3685" spans="1:16">
      <c r="A3685" s="35">
        <v>32173</v>
      </c>
      <c r="H3685" s="69"/>
      <c r="I3685" s="69"/>
      <c r="J3685" s="37"/>
      <c r="K3685" s="37"/>
      <c r="L3685">
        <f t="shared" si="290"/>
        <v>1</v>
      </c>
      <c r="M3685">
        <f t="shared" si="291"/>
        <v>1988</v>
      </c>
      <c r="N3685" t="str">
        <f t="shared" si="292"/>
        <v/>
      </c>
      <c r="O3685" t="str">
        <f t="shared" si="293"/>
        <v/>
      </c>
      <c r="P3685" t="str">
        <f t="shared" si="294"/>
        <v>1_1988</v>
      </c>
    </row>
    <row r="3686" spans="1:16">
      <c r="A3686" s="35">
        <v>32174</v>
      </c>
      <c r="H3686" s="74">
        <v>33</v>
      </c>
      <c r="I3686" s="74">
        <v>33</v>
      </c>
      <c r="J3686" s="37"/>
      <c r="K3686" s="37"/>
      <c r="L3686">
        <f t="shared" si="290"/>
        <v>2</v>
      </c>
      <c r="M3686">
        <f t="shared" si="291"/>
        <v>1988</v>
      </c>
      <c r="N3686">
        <f t="shared" si="292"/>
        <v>33</v>
      </c>
      <c r="O3686" t="str">
        <f t="shared" si="293"/>
        <v/>
      </c>
      <c r="P3686" t="str">
        <f t="shared" si="294"/>
        <v>2_1988</v>
      </c>
    </row>
    <row r="3687" spans="1:16">
      <c r="A3687" s="35">
        <v>32175</v>
      </c>
      <c r="H3687" s="74">
        <v>33</v>
      </c>
      <c r="I3687" s="74">
        <v>33</v>
      </c>
      <c r="J3687" s="37"/>
      <c r="K3687" s="37"/>
      <c r="L3687">
        <f t="shared" si="290"/>
        <v>2</v>
      </c>
      <c r="M3687">
        <f t="shared" si="291"/>
        <v>1988</v>
      </c>
      <c r="N3687">
        <f t="shared" si="292"/>
        <v>33</v>
      </c>
      <c r="O3687" t="str">
        <f t="shared" si="293"/>
        <v/>
      </c>
      <c r="P3687" t="str">
        <f t="shared" si="294"/>
        <v>2_1988</v>
      </c>
    </row>
    <row r="3688" spans="1:16">
      <c r="A3688" s="35">
        <v>32176</v>
      </c>
      <c r="H3688" s="74">
        <v>33</v>
      </c>
      <c r="I3688" s="74">
        <v>33</v>
      </c>
      <c r="J3688" s="37"/>
      <c r="K3688" s="37"/>
      <c r="L3688">
        <f t="shared" si="290"/>
        <v>2</v>
      </c>
      <c r="M3688">
        <f t="shared" si="291"/>
        <v>1988</v>
      </c>
      <c r="N3688">
        <f t="shared" si="292"/>
        <v>33</v>
      </c>
      <c r="O3688" t="str">
        <f t="shared" si="293"/>
        <v/>
      </c>
      <c r="P3688" t="str">
        <f t="shared" si="294"/>
        <v>2_1988</v>
      </c>
    </row>
    <row r="3689" spans="1:16">
      <c r="A3689" s="35">
        <v>32177</v>
      </c>
      <c r="H3689" s="74">
        <v>33</v>
      </c>
      <c r="I3689" s="74">
        <v>33</v>
      </c>
      <c r="J3689" s="37"/>
      <c r="K3689" s="37"/>
      <c r="L3689">
        <f t="shared" si="290"/>
        <v>2</v>
      </c>
      <c r="M3689">
        <f t="shared" si="291"/>
        <v>1988</v>
      </c>
      <c r="N3689">
        <f t="shared" si="292"/>
        <v>33</v>
      </c>
      <c r="O3689" t="str">
        <f t="shared" si="293"/>
        <v/>
      </c>
      <c r="P3689" t="str">
        <f t="shared" si="294"/>
        <v>2_1988</v>
      </c>
    </row>
    <row r="3690" spans="1:16">
      <c r="A3690" s="35">
        <v>32178</v>
      </c>
      <c r="H3690" s="74">
        <v>33</v>
      </c>
      <c r="I3690" s="74">
        <v>33</v>
      </c>
      <c r="J3690" s="37"/>
      <c r="K3690" s="37"/>
      <c r="L3690">
        <f t="shared" si="290"/>
        <v>2</v>
      </c>
      <c r="M3690">
        <f t="shared" si="291"/>
        <v>1988</v>
      </c>
      <c r="N3690">
        <f t="shared" si="292"/>
        <v>33</v>
      </c>
      <c r="O3690" t="str">
        <f t="shared" si="293"/>
        <v/>
      </c>
      <c r="P3690" t="str">
        <f t="shared" si="294"/>
        <v>2_1988</v>
      </c>
    </row>
    <row r="3691" spans="1:16">
      <c r="A3691" s="35">
        <v>32179</v>
      </c>
      <c r="H3691" s="68"/>
      <c r="I3691" s="68"/>
      <c r="J3691" s="37"/>
      <c r="K3691" s="37"/>
      <c r="L3691">
        <f t="shared" si="290"/>
        <v>2</v>
      </c>
      <c r="M3691">
        <f t="shared" si="291"/>
        <v>1988</v>
      </c>
      <c r="N3691" t="str">
        <f t="shared" si="292"/>
        <v/>
      </c>
      <c r="O3691" t="str">
        <f t="shared" si="293"/>
        <v/>
      </c>
      <c r="P3691" t="str">
        <f t="shared" si="294"/>
        <v>2_1988</v>
      </c>
    </row>
    <row r="3692" spans="1:16">
      <c r="A3692" s="35">
        <v>32180</v>
      </c>
      <c r="H3692" s="68"/>
      <c r="I3692" s="68"/>
      <c r="J3692" s="37"/>
      <c r="K3692" s="37"/>
      <c r="L3692">
        <f t="shared" si="290"/>
        <v>2</v>
      </c>
      <c r="M3692">
        <f t="shared" si="291"/>
        <v>1988</v>
      </c>
      <c r="N3692" t="str">
        <f t="shared" si="292"/>
        <v/>
      </c>
      <c r="O3692" t="str">
        <f t="shared" si="293"/>
        <v/>
      </c>
      <c r="P3692" t="str">
        <f t="shared" si="294"/>
        <v>2_1988</v>
      </c>
    </row>
    <row r="3693" spans="1:16">
      <c r="A3693" s="35">
        <v>32181</v>
      </c>
      <c r="H3693" s="74">
        <v>33</v>
      </c>
      <c r="I3693" s="74">
        <v>33</v>
      </c>
      <c r="J3693" s="37"/>
      <c r="K3693" s="37"/>
      <c r="L3693">
        <f t="shared" si="290"/>
        <v>2</v>
      </c>
      <c r="M3693">
        <f t="shared" si="291"/>
        <v>1988</v>
      </c>
      <c r="N3693">
        <f t="shared" si="292"/>
        <v>33</v>
      </c>
      <c r="O3693" t="str">
        <f t="shared" si="293"/>
        <v/>
      </c>
      <c r="P3693" t="str">
        <f t="shared" si="294"/>
        <v>2_1988</v>
      </c>
    </row>
    <row r="3694" spans="1:16">
      <c r="A3694" s="35">
        <v>32182</v>
      </c>
      <c r="H3694" s="74">
        <v>33</v>
      </c>
      <c r="I3694" s="74">
        <v>33</v>
      </c>
      <c r="J3694" s="37"/>
      <c r="K3694" s="37"/>
      <c r="L3694">
        <f t="shared" si="290"/>
        <v>2</v>
      </c>
      <c r="M3694">
        <f t="shared" si="291"/>
        <v>1988</v>
      </c>
      <c r="N3694">
        <f t="shared" si="292"/>
        <v>33</v>
      </c>
      <c r="O3694" t="str">
        <f t="shared" si="293"/>
        <v/>
      </c>
      <c r="P3694" t="str">
        <f t="shared" si="294"/>
        <v>2_1988</v>
      </c>
    </row>
    <row r="3695" spans="1:16">
      <c r="A3695" s="35">
        <v>32183</v>
      </c>
      <c r="H3695" s="74">
        <v>33</v>
      </c>
      <c r="I3695" s="74">
        <v>33</v>
      </c>
      <c r="J3695" s="37"/>
      <c r="K3695" s="37"/>
      <c r="L3695">
        <f t="shared" si="290"/>
        <v>2</v>
      </c>
      <c r="M3695">
        <f t="shared" si="291"/>
        <v>1988</v>
      </c>
      <c r="N3695">
        <f t="shared" si="292"/>
        <v>33</v>
      </c>
      <c r="O3695" t="str">
        <f t="shared" si="293"/>
        <v/>
      </c>
      <c r="P3695" t="str">
        <f t="shared" si="294"/>
        <v>2_1988</v>
      </c>
    </row>
    <row r="3696" spans="1:16">
      <c r="A3696" s="35">
        <v>32184</v>
      </c>
      <c r="H3696" s="74">
        <v>33</v>
      </c>
      <c r="I3696" s="74">
        <v>33</v>
      </c>
      <c r="J3696" s="37"/>
      <c r="K3696" s="37"/>
      <c r="L3696">
        <f t="shared" si="290"/>
        <v>2</v>
      </c>
      <c r="M3696">
        <f t="shared" si="291"/>
        <v>1988</v>
      </c>
      <c r="N3696">
        <f t="shared" si="292"/>
        <v>33</v>
      </c>
      <c r="O3696" t="str">
        <f t="shared" si="293"/>
        <v/>
      </c>
      <c r="P3696" t="str">
        <f t="shared" si="294"/>
        <v>2_1988</v>
      </c>
    </row>
    <row r="3697" spans="1:16">
      <c r="A3697" s="35">
        <v>32185</v>
      </c>
      <c r="H3697" s="74">
        <v>33</v>
      </c>
      <c r="I3697" s="74">
        <v>33</v>
      </c>
      <c r="J3697" s="37"/>
      <c r="K3697" s="37"/>
      <c r="L3697">
        <f t="shared" si="290"/>
        <v>2</v>
      </c>
      <c r="M3697">
        <f t="shared" si="291"/>
        <v>1988</v>
      </c>
      <c r="N3697">
        <f t="shared" si="292"/>
        <v>33</v>
      </c>
      <c r="O3697" t="str">
        <f t="shared" si="293"/>
        <v/>
      </c>
      <c r="P3697" t="str">
        <f t="shared" si="294"/>
        <v>2_1988</v>
      </c>
    </row>
    <row r="3698" spans="1:16">
      <c r="A3698" s="35">
        <v>32186</v>
      </c>
      <c r="H3698" s="68"/>
      <c r="I3698" s="68"/>
      <c r="J3698" s="37"/>
      <c r="K3698" s="37"/>
      <c r="L3698">
        <f t="shared" si="290"/>
        <v>2</v>
      </c>
      <c r="M3698">
        <f t="shared" si="291"/>
        <v>1988</v>
      </c>
      <c r="N3698" t="str">
        <f t="shared" si="292"/>
        <v/>
      </c>
      <c r="O3698" t="str">
        <f t="shared" si="293"/>
        <v/>
      </c>
      <c r="P3698" t="str">
        <f t="shared" si="294"/>
        <v>2_1988</v>
      </c>
    </row>
    <row r="3699" spans="1:16">
      <c r="A3699" s="35">
        <v>32187</v>
      </c>
      <c r="H3699" s="68"/>
      <c r="I3699" s="68"/>
      <c r="J3699" s="37"/>
      <c r="K3699" s="37"/>
      <c r="L3699">
        <f t="shared" si="290"/>
        <v>2</v>
      </c>
      <c r="M3699">
        <f t="shared" si="291"/>
        <v>1988</v>
      </c>
      <c r="N3699" t="str">
        <f t="shared" si="292"/>
        <v/>
      </c>
      <c r="O3699" t="str">
        <f t="shared" si="293"/>
        <v/>
      </c>
      <c r="P3699" t="str">
        <f t="shared" si="294"/>
        <v>2_1988</v>
      </c>
    </row>
    <row r="3700" spans="1:16">
      <c r="A3700" s="35">
        <v>32188</v>
      </c>
      <c r="H3700" s="74">
        <v>33</v>
      </c>
      <c r="I3700" s="74">
        <v>33</v>
      </c>
      <c r="J3700" s="37"/>
      <c r="K3700" s="37"/>
      <c r="L3700">
        <f t="shared" si="290"/>
        <v>2</v>
      </c>
      <c r="M3700">
        <f t="shared" si="291"/>
        <v>1988</v>
      </c>
      <c r="N3700">
        <f t="shared" si="292"/>
        <v>33</v>
      </c>
      <c r="O3700" t="str">
        <f t="shared" si="293"/>
        <v/>
      </c>
      <c r="P3700" t="str">
        <f t="shared" si="294"/>
        <v>2_1988</v>
      </c>
    </row>
    <row r="3701" spans="1:16">
      <c r="A3701" s="35">
        <v>32189</v>
      </c>
      <c r="H3701" s="74">
        <v>33</v>
      </c>
      <c r="I3701" s="74">
        <v>33</v>
      </c>
      <c r="J3701" s="37"/>
      <c r="K3701" s="37"/>
      <c r="L3701">
        <f t="shared" si="290"/>
        <v>2</v>
      </c>
      <c r="M3701">
        <f t="shared" si="291"/>
        <v>1988</v>
      </c>
      <c r="N3701">
        <f t="shared" si="292"/>
        <v>33</v>
      </c>
      <c r="O3701" t="str">
        <f t="shared" si="293"/>
        <v/>
      </c>
      <c r="P3701" t="str">
        <f t="shared" si="294"/>
        <v>2_1988</v>
      </c>
    </row>
    <row r="3702" spans="1:16">
      <c r="A3702" s="35">
        <v>32190</v>
      </c>
      <c r="H3702" s="74">
        <v>33</v>
      </c>
      <c r="I3702" s="74">
        <v>33</v>
      </c>
      <c r="J3702" s="37"/>
      <c r="K3702" s="37"/>
      <c r="L3702">
        <f t="shared" si="290"/>
        <v>2</v>
      </c>
      <c r="M3702">
        <f t="shared" si="291"/>
        <v>1988</v>
      </c>
      <c r="N3702">
        <f t="shared" si="292"/>
        <v>33</v>
      </c>
      <c r="O3702" t="str">
        <f t="shared" si="293"/>
        <v/>
      </c>
      <c r="P3702" t="str">
        <f t="shared" si="294"/>
        <v>2_1988</v>
      </c>
    </row>
    <row r="3703" spans="1:16">
      <c r="A3703" s="35">
        <v>32191</v>
      </c>
      <c r="H3703" s="74">
        <v>33</v>
      </c>
      <c r="I3703" s="74">
        <v>33</v>
      </c>
      <c r="J3703" s="37"/>
      <c r="K3703" s="37"/>
      <c r="L3703">
        <f t="shared" si="290"/>
        <v>2</v>
      </c>
      <c r="M3703">
        <f t="shared" si="291"/>
        <v>1988</v>
      </c>
      <c r="N3703">
        <f t="shared" si="292"/>
        <v>33</v>
      </c>
      <c r="O3703" t="str">
        <f t="shared" si="293"/>
        <v/>
      </c>
      <c r="P3703" t="str">
        <f t="shared" si="294"/>
        <v>2_1988</v>
      </c>
    </row>
    <row r="3704" spans="1:16">
      <c r="A3704" s="35">
        <v>32192</v>
      </c>
      <c r="H3704" s="74">
        <v>33</v>
      </c>
      <c r="I3704" s="74">
        <v>33</v>
      </c>
      <c r="J3704" s="37"/>
      <c r="K3704" s="37"/>
      <c r="L3704">
        <f t="shared" si="290"/>
        <v>2</v>
      </c>
      <c r="M3704">
        <f t="shared" si="291"/>
        <v>1988</v>
      </c>
      <c r="N3704">
        <f t="shared" si="292"/>
        <v>33</v>
      </c>
      <c r="O3704" t="str">
        <f t="shared" si="293"/>
        <v/>
      </c>
      <c r="P3704" t="str">
        <f t="shared" si="294"/>
        <v>2_1988</v>
      </c>
    </row>
    <row r="3705" spans="1:16">
      <c r="A3705" s="35">
        <v>32193</v>
      </c>
      <c r="H3705" s="68"/>
      <c r="I3705" s="68"/>
      <c r="J3705" s="37"/>
      <c r="K3705" s="37"/>
      <c r="L3705">
        <f t="shared" si="290"/>
        <v>2</v>
      </c>
      <c r="M3705">
        <f t="shared" si="291"/>
        <v>1988</v>
      </c>
      <c r="N3705" t="str">
        <f t="shared" si="292"/>
        <v/>
      </c>
      <c r="O3705" t="str">
        <f t="shared" si="293"/>
        <v/>
      </c>
      <c r="P3705" t="str">
        <f t="shared" si="294"/>
        <v>2_1988</v>
      </c>
    </row>
    <row r="3706" spans="1:16">
      <c r="A3706" s="35">
        <v>32194</v>
      </c>
      <c r="H3706" s="68"/>
      <c r="I3706" s="68"/>
      <c r="J3706" s="37"/>
      <c r="K3706" s="37"/>
      <c r="L3706">
        <f t="shared" si="290"/>
        <v>2</v>
      </c>
      <c r="M3706">
        <f t="shared" si="291"/>
        <v>1988</v>
      </c>
      <c r="N3706" t="str">
        <f t="shared" si="292"/>
        <v/>
      </c>
      <c r="O3706" t="str">
        <f t="shared" si="293"/>
        <v/>
      </c>
      <c r="P3706" t="str">
        <f t="shared" si="294"/>
        <v>2_1988</v>
      </c>
    </row>
    <row r="3707" spans="1:16">
      <c r="A3707" s="35">
        <v>32195</v>
      </c>
      <c r="H3707" s="74">
        <v>33</v>
      </c>
      <c r="I3707" s="74">
        <v>33</v>
      </c>
      <c r="J3707" s="37"/>
      <c r="K3707" s="37"/>
      <c r="L3707">
        <f t="shared" si="290"/>
        <v>2</v>
      </c>
      <c r="M3707">
        <f t="shared" si="291"/>
        <v>1988</v>
      </c>
      <c r="N3707">
        <f t="shared" si="292"/>
        <v>33</v>
      </c>
      <c r="O3707" t="str">
        <f t="shared" si="293"/>
        <v/>
      </c>
      <c r="P3707" t="str">
        <f t="shared" si="294"/>
        <v>2_1988</v>
      </c>
    </row>
    <row r="3708" spans="1:16">
      <c r="A3708" s="35">
        <v>32196</v>
      </c>
      <c r="H3708" s="74">
        <v>33</v>
      </c>
      <c r="I3708" s="74">
        <v>33</v>
      </c>
      <c r="J3708" s="37"/>
      <c r="K3708" s="37"/>
      <c r="L3708">
        <f t="shared" si="290"/>
        <v>2</v>
      </c>
      <c r="M3708">
        <f t="shared" si="291"/>
        <v>1988</v>
      </c>
      <c r="N3708">
        <f t="shared" si="292"/>
        <v>33</v>
      </c>
      <c r="O3708" t="str">
        <f t="shared" si="293"/>
        <v/>
      </c>
      <c r="P3708" t="str">
        <f t="shared" si="294"/>
        <v>2_1988</v>
      </c>
    </row>
    <row r="3709" spans="1:16">
      <c r="A3709" s="35">
        <v>32197</v>
      </c>
      <c r="H3709" s="74">
        <v>33</v>
      </c>
      <c r="I3709" s="74">
        <v>33</v>
      </c>
      <c r="J3709" s="37"/>
      <c r="K3709" s="37"/>
      <c r="L3709">
        <f t="shared" si="290"/>
        <v>2</v>
      </c>
      <c r="M3709">
        <f t="shared" si="291"/>
        <v>1988</v>
      </c>
      <c r="N3709">
        <f t="shared" si="292"/>
        <v>33</v>
      </c>
      <c r="O3709" t="str">
        <f t="shared" si="293"/>
        <v/>
      </c>
      <c r="P3709" t="str">
        <f t="shared" si="294"/>
        <v>2_1988</v>
      </c>
    </row>
    <row r="3710" spans="1:16">
      <c r="A3710" s="35">
        <v>32198</v>
      </c>
      <c r="H3710" s="74">
        <v>33</v>
      </c>
      <c r="I3710" s="74">
        <v>33</v>
      </c>
      <c r="J3710" s="37"/>
      <c r="K3710" s="37"/>
      <c r="L3710">
        <f t="shared" si="290"/>
        <v>2</v>
      </c>
      <c r="M3710">
        <f t="shared" si="291"/>
        <v>1988</v>
      </c>
      <c r="N3710">
        <f t="shared" si="292"/>
        <v>33</v>
      </c>
      <c r="O3710" t="str">
        <f t="shared" si="293"/>
        <v/>
      </c>
      <c r="P3710" t="str">
        <f t="shared" si="294"/>
        <v>2_1988</v>
      </c>
    </row>
    <row r="3711" spans="1:16">
      <c r="A3711" s="35">
        <v>32199</v>
      </c>
      <c r="H3711" s="74">
        <v>33</v>
      </c>
      <c r="I3711" s="74">
        <v>33</v>
      </c>
      <c r="J3711" s="37"/>
      <c r="K3711" s="37"/>
      <c r="L3711">
        <f t="shared" si="290"/>
        <v>2</v>
      </c>
      <c r="M3711">
        <f t="shared" si="291"/>
        <v>1988</v>
      </c>
      <c r="N3711">
        <f t="shared" si="292"/>
        <v>33</v>
      </c>
      <c r="O3711" t="str">
        <f t="shared" si="293"/>
        <v/>
      </c>
      <c r="P3711" t="str">
        <f t="shared" si="294"/>
        <v>2_1988</v>
      </c>
    </row>
    <row r="3712" spans="1:16">
      <c r="A3712" s="35">
        <v>32200</v>
      </c>
      <c r="H3712" s="68"/>
      <c r="I3712" s="68"/>
      <c r="J3712" s="37"/>
      <c r="K3712" s="37"/>
      <c r="L3712">
        <f t="shared" si="290"/>
        <v>2</v>
      </c>
      <c r="M3712">
        <f t="shared" si="291"/>
        <v>1988</v>
      </c>
      <c r="N3712" t="str">
        <f t="shared" si="292"/>
        <v/>
      </c>
      <c r="O3712" t="str">
        <f t="shared" si="293"/>
        <v/>
      </c>
      <c r="P3712" t="str">
        <f t="shared" si="294"/>
        <v>2_1988</v>
      </c>
    </row>
    <row r="3713" spans="1:16">
      <c r="A3713" s="35">
        <v>32201</v>
      </c>
      <c r="H3713" s="68"/>
      <c r="I3713" s="68"/>
      <c r="J3713" s="37"/>
      <c r="K3713" s="37"/>
      <c r="L3713">
        <f t="shared" si="290"/>
        <v>2</v>
      </c>
      <c r="M3713">
        <f t="shared" si="291"/>
        <v>1988</v>
      </c>
      <c r="N3713" t="str">
        <f t="shared" si="292"/>
        <v/>
      </c>
      <c r="O3713" t="str">
        <f t="shared" si="293"/>
        <v/>
      </c>
      <c r="P3713" t="str">
        <f t="shared" si="294"/>
        <v>2_1988</v>
      </c>
    </row>
    <row r="3714" spans="1:16">
      <c r="A3714" s="35">
        <v>32202</v>
      </c>
      <c r="H3714" s="74">
        <v>33</v>
      </c>
      <c r="I3714" s="74">
        <v>33</v>
      </c>
      <c r="J3714" s="37"/>
      <c r="K3714" s="37"/>
      <c r="L3714">
        <f t="shared" si="290"/>
        <v>2</v>
      </c>
      <c r="M3714">
        <f t="shared" si="291"/>
        <v>1988</v>
      </c>
      <c r="N3714">
        <f t="shared" si="292"/>
        <v>33</v>
      </c>
      <c r="O3714" t="str">
        <f t="shared" si="293"/>
        <v/>
      </c>
      <c r="P3714" t="str">
        <f t="shared" si="294"/>
        <v>2_1988</v>
      </c>
    </row>
    <row r="3715" spans="1:16">
      <c r="A3715" s="35">
        <v>32203</v>
      </c>
      <c r="H3715" s="74">
        <v>33</v>
      </c>
      <c r="I3715" s="74">
        <v>33</v>
      </c>
      <c r="J3715" s="37"/>
      <c r="K3715" s="37"/>
      <c r="L3715">
        <f t="shared" si="290"/>
        <v>3</v>
      </c>
      <c r="M3715">
        <f t="shared" si="291"/>
        <v>1988</v>
      </c>
      <c r="N3715">
        <f t="shared" si="292"/>
        <v>33</v>
      </c>
      <c r="O3715" t="str">
        <f t="shared" si="293"/>
        <v/>
      </c>
      <c r="P3715" t="str">
        <f t="shared" si="294"/>
        <v>3_1988</v>
      </c>
    </row>
    <row r="3716" spans="1:16">
      <c r="A3716" s="35">
        <v>32204</v>
      </c>
      <c r="H3716" s="74">
        <v>33</v>
      </c>
      <c r="I3716" s="74">
        <v>33</v>
      </c>
      <c r="J3716" s="37"/>
      <c r="K3716" s="37"/>
      <c r="L3716">
        <f t="shared" ref="L3716:L3779" si="295">+MONTH(A3716)</f>
        <v>3</v>
      </c>
      <c r="M3716">
        <f t="shared" ref="M3716:M3779" si="296">+YEAR(A3716)</f>
        <v>1988</v>
      </c>
      <c r="N3716">
        <f t="shared" ref="N3716:N3779" si="297">+IF(H3716="","",AVERAGE(H3716:I3716))</f>
        <v>33</v>
      </c>
      <c r="O3716" t="str">
        <f t="shared" ref="O3716:O3779" si="298">+IF(J3716="","",AVERAGE(J3716:K3716))</f>
        <v/>
      </c>
      <c r="P3716" t="str">
        <f t="shared" ref="P3716:P3779" si="299">+L3716&amp;"_"&amp;M3716</f>
        <v>3_1988</v>
      </c>
    </row>
    <row r="3717" spans="1:16">
      <c r="A3717" s="35">
        <v>32205</v>
      </c>
      <c r="H3717" s="74">
        <v>33</v>
      </c>
      <c r="I3717" s="74">
        <v>33</v>
      </c>
      <c r="J3717" s="37"/>
      <c r="K3717" s="37"/>
      <c r="L3717">
        <f t="shared" si="295"/>
        <v>3</v>
      </c>
      <c r="M3717">
        <f t="shared" si="296"/>
        <v>1988</v>
      </c>
      <c r="N3717">
        <f t="shared" si="297"/>
        <v>33</v>
      </c>
      <c r="O3717" t="str">
        <f t="shared" si="298"/>
        <v/>
      </c>
      <c r="P3717" t="str">
        <f t="shared" si="299"/>
        <v>3_1988</v>
      </c>
    </row>
    <row r="3718" spans="1:16">
      <c r="A3718" s="35">
        <v>32206</v>
      </c>
      <c r="H3718" s="74">
        <v>33</v>
      </c>
      <c r="I3718" s="74">
        <v>33</v>
      </c>
      <c r="J3718" s="37"/>
      <c r="K3718" s="37"/>
      <c r="L3718">
        <f t="shared" si="295"/>
        <v>3</v>
      </c>
      <c r="M3718">
        <f t="shared" si="296"/>
        <v>1988</v>
      </c>
      <c r="N3718">
        <f t="shared" si="297"/>
        <v>33</v>
      </c>
      <c r="O3718" t="str">
        <f t="shared" si="298"/>
        <v/>
      </c>
      <c r="P3718" t="str">
        <f t="shared" si="299"/>
        <v>3_1988</v>
      </c>
    </row>
    <row r="3719" spans="1:16">
      <c r="A3719" s="35">
        <v>32207</v>
      </c>
      <c r="H3719" s="68"/>
      <c r="I3719" s="68"/>
      <c r="J3719" s="37"/>
      <c r="K3719" s="37"/>
      <c r="L3719">
        <f t="shared" si="295"/>
        <v>3</v>
      </c>
      <c r="M3719">
        <f t="shared" si="296"/>
        <v>1988</v>
      </c>
      <c r="N3719" t="str">
        <f t="shared" si="297"/>
        <v/>
      </c>
      <c r="O3719" t="str">
        <f t="shared" si="298"/>
        <v/>
      </c>
      <c r="P3719" t="str">
        <f t="shared" si="299"/>
        <v>3_1988</v>
      </c>
    </row>
    <row r="3720" spans="1:16">
      <c r="A3720" s="35">
        <v>32208</v>
      </c>
      <c r="H3720" s="68"/>
      <c r="I3720" s="68"/>
      <c r="J3720" s="37"/>
      <c r="K3720" s="37"/>
      <c r="L3720">
        <f t="shared" si="295"/>
        <v>3</v>
      </c>
      <c r="M3720">
        <f t="shared" si="296"/>
        <v>1988</v>
      </c>
      <c r="N3720" t="str">
        <f t="shared" si="297"/>
        <v/>
      </c>
      <c r="O3720" t="str">
        <f t="shared" si="298"/>
        <v/>
      </c>
      <c r="P3720" t="str">
        <f t="shared" si="299"/>
        <v>3_1988</v>
      </c>
    </row>
    <row r="3721" spans="1:16">
      <c r="A3721" s="35">
        <v>32209</v>
      </c>
      <c r="H3721" s="74">
        <v>33</v>
      </c>
      <c r="I3721" s="74">
        <v>33</v>
      </c>
      <c r="J3721" s="37"/>
      <c r="K3721" s="37"/>
      <c r="L3721">
        <f t="shared" si="295"/>
        <v>3</v>
      </c>
      <c r="M3721">
        <f t="shared" si="296"/>
        <v>1988</v>
      </c>
      <c r="N3721">
        <f t="shared" si="297"/>
        <v>33</v>
      </c>
      <c r="O3721" t="str">
        <f t="shared" si="298"/>
        <v/>
      </c>
      <c r="P3721" t="str">
        <f t="shared" si="299"/>
        <v>3_1988</v>
      </c>
    </row>
    <row r="3722" spans="1:16">
      <c r="A3722" s="35">
        <v>32210</v>
      </c>
      <c r="H3722" s="74">
        <v>33</v>
      </c>
      <c r="I3722" s="74">
        <v>33</v>
      </c>
      <c r="J3722" s="37"/>
      <c r="K3722" s="37"/>
      <c r="L3722">
        <f t="shared" si="295"/>
        <v>3</v>
      </c>
      <c r="M3722">
        <f t="shared" si="296"/>
        <v>1988</v>
      </c>
      <c r="N3722">
        <f t="shared" si="297"/>
        <v>33</v>
      </c>
      <c r="O3722" t="str">
        <f t="shared" si="298"/>
        <v/>
      </c>
      <c r="P3722" t="str">
        <f t="shared" si="299"/>
        <v>3_1988</v>
      </c>
    </row>
    <row r="3723" spans="1:16">
      <c r="A3723" s="35">
        <v>32211</v>
      </c>
      <c r="H3723" s="74">
        <v>33</v>
      </c>
      <c r="I3723" s="74">
        <v>33</v>
      </c>
      <c r="J3723" s="37"/>
      <c r="K3723" s="37"/>
      <c r="L3723">
        <f t="shared" si="295"/>
        <v>3</v>
      </c>
      <c r="M3723">
        <f t="shared" si="296"/>
        <v>1988</v>
      </c>
      <c r="N3723">
        <f t="shared" si="297"/>
        <v>33</v>
      </c>
      <c r="O3723" t="str">
        <f t="shared" si="298"/>
        <v/>
      </c>
      <c r="P3723" t="str">
        <f t="shared" si="299"/>
        <v>3_1988</v>
      </c>
    </row>
    <row r="3724" spans="1:16">
      <c r="A3724" s="35">
        <v>32212</v>
      </c>
      <c r="H3724" s="74">
        <v>33</v>
      </c>
      <c r="I3724" s="74">
        <v>33</v>
      </c>
      <c r="J3724" s="37"/>
      <c r="K3724" s="37"/>
      <c r="L3724">
        <f t="shared" si="295"/>
        <v>3</v>
      </c>
      <c r="M3724">
        <f t="shared" si="296"/>
        <v>1988</v>
      </c>
      <c r="N3724">
        <f t="shared" si="297"/>
        <v>33</v>
      </c>
      <c r="O3724" t="str">
        <f t="shared" si="298"/>
        <v/>
      </c>
      <c r="P3724" t="str">
        <f t="shared" si="299"/>
        <v>3_1988</v>
      </c>
    </row>
    <row r="3725" spans="1:16">
      <c r="A3725" s="35">
        <v>32213</v>
      </c>
      <c r="H3725" s="74">
        <v>33</v>
      </c>
      <c r="I3725" s="74">
        <v>33</v>
      </c>
      <c r="J3725" s="37"/>
      <c r="K3725" s="37"/>
      <c r="L3725">
        <f t="shared" si="295"/>
        <v>3</v>
      </c>
      <c r="M3725">
        <f t="shared" si="296"/>
        <v>1988</v>
      </c>
      <c r="N3725">
        <f t="shared" si="297"/>
        <v>33</v>
      </c>
      <c r="O3725" t="str">
        <f t="shared" si="298"/>
        <v/>
      </c>
      <c r="P3725" t="str">
        <f t="shared" si="299"/>
        <v>3_1988</v>
      </c>
    </row>
    <row r="3726" spans="1:16">
      <c r="A3726" s="35">
        <v>32214</v>
      </c>
      <c r="H3726" s="68"/>
      <c r="I3726" s="68"/>
      <c r="J3726" s="37"/>
      <c r="K3726" s="37"/>
      <c r="L3726">
        <f t="shared" si="295"/>
        <v>3</v>
      </c>
      <c r="M3726">
        <f t="shared" si="296"/>
        <v>1988</v>
      </c>
      <c r="N3726" t="str">
        <f t="shared" si="297"/>
        <v/>
      </c>
      <c r="O3726" t="str">
        <f t="shared" si="298"/>
        <v/>
      </c>
      <c r="P3726" t="str">
        <f t="shared" si="299"/>
        <v>3_1988</v>
      </c>
    </row>
    <row r="3727" spans="1:16">
      <c r="A3727" s="35">
        <v>32215</v>
      </c>
      <c r="H3727" s="68"/>
      <c r="I3727" s="68"/>
      <c r="J3727" s="37"/>
      <c r="K3727" s="37"/>
      <c r="L3727">
        <f t="shared" si="295"/>
        <v>3</v>
      </c>
      <c r="M3727">
        <f t="shared" si="296"/>
        <v>1988</v>
      </c>
      <c r="N3727" t="str">
        <f t="shared" si="297"/>
        <v/>
      </c>
      <c r="O3727" t="str">
        <f t="shared" si="298"/>
        <v/>
      </c>
      <c r="P3727" t="str">
        <f t="shared" si="299"/>
        <v>3_1988</v>
      </c>
    </row>
    <row r="3728" spans="1:16">
      <c r="A3728" s="35">
        <v>32216</v>
      </c>
      <c r="H3728" s="74">
        <v>33</v>
      </c>
      <c r="I3728" s="74">
        <v>33</v>
      </c>
      <c r="J3728" s="37"/>
      <c r="K3728" s="37"/>
      <c r="L3728">
        <f t="shared" si="295"/>
        <v>3</v>
      </c>
      <c r="M3728">
        <f t="shared" si="296"/>
        <v>1988</v>
      </c>
      <c r="N3728">
        <f t="shared" si="297"/>
        <v>33</v>
      </c>
      <c r="O3728" t="str">
        <f t="shared" si="298"/>
        <v/>
      </c>
      <c r="P3728" t="str">
        <f t="shared" si="299"/>
        <v>3_1988</v>
      </c>
    </row>
    <row r="3729" spans="1:16">
      <c r="A3729" s="35">
        <v>32217</v>
      </c>
      <c r="H3729" s="74">
        <v>33</v>
      </c>
      <c r="I3729" s="74">
        <v>33</v>
      </c>
      <c r="J3729" s="37"/>
      <c r="K3729" s="37"/>
      <c r="L3729">
        <f t="shared" si="295"/>
        <v>3</v>
      </c>
      <c r="M3729">
        <f t="shared" si="296"/>
        <v>1988</v>
      </c>
      <c r="N3729">
        <f t="shared" si="297"/>
        <v>33</v>
      </c>
      <c r="O3729" t="str">
        <f t="shared" si="298"/>
        <v/>
      </c>
      <c r="P3729" t="str">
        <f t="shared" si="299"/>
        <v>3_1988</v>
      </c>
    </row>
    <row r="3730" spans="1:16">
      <c r="A3730" s="35">
        <v>32218</v>
      </c>
      <c r="H3730" s="74">
        <v>33</v>
      </c>
      <c r="I3730" s="74">
        <v>33</v>
      </c>
      <c r="J3730" s="37"/>
      <c r="K3730" s="37"/>
      <c r="L3730">
        <f t="shared" si="295"/>
        <v>3</v>
      </c>
      <c r="M3730">
        <f t="shared" si="296"/>
        <v>1988</v>
      </c>
      <c r="N3730">
        <f t="shared" si="297"/>
        <v>33</v>
      </c>
      <c r="O3730" t="str">
        <f t="shared" si="298"/>
        <v/>
      </c>
      <c r="P3730" t="str">
        <f t="shared" si="299"/>
        <v>3_1988</v>
      </c>
    </row>
    <row r="3731" spans="1:16">
      <c r="A3731" s="35">
        <v>32219</v>
      </c>
      <c r="H3731" s="74">
        <v>33</v>
      </c>
      <c r="I3731" s="74">
        <v>33</v>
      </c>
      <c r="J3731" s="37"/>
      <c r="K3731" s="37"/>
      <c r="L3731">
        <f t="shared" si="295"/>
        <v>3</v>
      </c>
      <c r="M3731">
        <f t="shared" si="296"/>
        <v>1988</v>
      </c>
      <c r="N3731">
        <f t="shared" si="297"/>
        <v>33</v>
      </c>
      <c r="O3731" t="str">
        <f t="shared" si="298"/>
        <v/>
      </c>
      <c r="P3731" t="str">
        <f t="shared" si="299"/>
        <v>3_1988</v>
      </c>
    </row>
    <row r="3732" spans="1:16">
      <c r="A3732" s="35">
        <v>32220</v>
      </c>
      <c r="H3732" s="74">
        <v>33</v>
      </c>
      <c r="I3732" s="74">
        <v>33</v>
      </c>
      <c r="J3732" s="37"/>
      <c r="K3732" s="37"/>
      <c r="L3732">
        <f t="shared" si="295"/>
        <v>3</v>
      </c>
      <c r="M3732">
        <f t="shared" si="296"/>
        <v>1988</v>
      </c>
      <c r="N3732">
        <f t="shared" si="297"/>
        <v>33</v>
      </c>
      <c r="O3732" t="str">
        <f t="shared" si="298"/>
        <v/>
      </c>
      <c r="P3732" t="str">
        <f t="shared" si="299"/>
        <v>3_1988</v>
      </c>
    </row>
    <row r="3733" spans="1:16">
      <c r="A3733" s="35">
        <v>32221</v>
      </c>
      <c r="H3733" s="68"/>
      <c r="I3733" s="68"/>
      <c r="J3733" s="37"/>
      <c r="K3733" s="37"/>
      <c r="L3733">
        <f t="shared" si="295"/>
        <v>3</v>
      </c>
      <c r="M3733">
        <f t="shared" si="296"/>
        <v>1988</v>
      </c>
      <c r="N3733" t="str">
        <f t="shared" si="297"/>
        <v/>
      </c>
      <c r="O3733" t="str">
        <f t="shared" si="298"/>
        <v/>
      </c>
      <c r="P3733" t="str">
        <f t="shared" si="299"/>
        <v>3_1988</v>
      </c>
    </row>
    <row r="3734" spans="1:16">
      <c r="A3734" s="35">
        <v>32222</v>
      </c>
      <c r="H3734" s="68"/>
      <c r="I3734" s="68"/>
      <c r="J3734" s="37"/>
      <c r="K3734" s="37"/>
      <c r="L3734">
        <f t="shared" si="295"/>
        <v>3</v>
      </c>
      <c r="M3734">
        <f t="shared" si="296"/>
        <v>1988</v>
      </c>
      <c r="N3734" t="str">
        <f t="shared" si="297"/>
        <v/>
      </c>
      <c r="O3734" t="str">
        <f t="shared" si="298"/>
        <v/>
      </c>
      <c r="P3734" t="str">
        <f t="shared" si="299"/>
        <v>3_1988</v>
      </c>
    </row>
    <row r="3735" spans="1:16">
      <c r="A3735" s="35">
        <v>32223</v>
      </c>
      <c r="H3735" s="74">
        <v>33</v>
      </c>
      <c r="I3735" s="74">
        <v>33</v>
      </c>
      <c r="J3735" s="37"/>
      <c r="K3735" s="37"/>
      <c r="L3735">
        <f t="shared" si="295"/>
        <v>3</v>
      </c>
      <c r="M3735">
        <f t="shared" si="296"/>
        <v>1988</v>
      </c>
      <c r="N3735">
        <f t="shared" si="297"/>
        <v>33</v>
      </c>
      <c r="O3735" t="str">
        <f t="shared" si="298"/>
        <v/>
      </c>
      <c r="P3735" t="str">
        <f t="shared" si="299"/>
        <v>3_1988</v>
      </c>
    </row>
    <row r="3736" spans="1:16">
      <c r="A3736" s="35">
        <v>32224</v>
      </c>
      <c r="H3736" s="74">
        <v>33</v>
      </c>
      <c r="I3736" s="74">
        <v>33</v>
      </c>
      <c r="J3736" s="37"/>
      <c r="K3736" s="37"/>
      <c r="L3736">
        <f t="shared" si="295"/>
        <v>3</v>
      </c>
      <c r="M3736">
        <f t="shared" si="296"/>
        <v>1988</v>
      </c>
      <c r="N3736">
        <f t="shared" si="297"/>
        <v>33</v>
      </c>
      <c r="O3736" t="str">
        <f t="shared" si="298"/>
        <v/>
      </c>
      <c r="P3736" t="str">
        <f t="shared" si="299"/>
        <v>3_1988</v>
      </c>
    </row>
    <row r="3737" spans="1:16">
      <c r="A3737" s="35">
        <v>32225</v>
      </c>
      <c r="H3737" s="74">
        <v>33</v>
      </c>
      <c r="I3737" s="74">
        <v>33</v>
      </c>
      <c r="J3737" s="37"/>
      <c r="K3737" s="37"/>
      <c r="L3737">
        <f t="shared" si="295"/>
        <v>3</v>
      </c>
      <c r="M3737">
        <f t="shared" si="296"/>
        <v>1988</v>
      </c>
      <c r="N3737">
        <f t="shared" si="297"/>
        <v>33</v>
      </c>
      <c r="O3737" t="str">
        <f t="shared" si="298"/>
        <v/>
      </c>
      <c r="P3737" t="str">
        <f t="shared" si="299"/>
        <v>3_1988</v>
      </c>
    </row>
    <row r="3738" spans="1:16">
      <c r="A3738" s="35">
        <v>32226</v>
      </c>
      <c r="H3738" s="74">
        <v>33</v>
      </c>
      <c r="I3738" s="74">
        <v>33</v>
      </c>
      <c r="J3738" s="37"/>
      <c r="K3738" s="37"/>
      <c r="L3738">
        <f t="shared" si="295"/>
        <v>3</v>
      </c>
      <c r="M3738">
        <f t="shared" si="296"/>
        <v>1988</v>
      </c>
      <c r="N3738">
        <f t="shared" si="297"/>
        <v>33</v>
      </c>
      <c r="O3738" t="str">
        <f t="shared" si="298"/>
        <v/>
      </c>
      <c r="P3738" t="str">
        <f t="shared" si="299"/>
        <v>3_1988</v>
      </c>
    </row>
    <row r="3739" spans="1:16">
      <c r="A3739" s="35">
        <v>32227</v>
      </c>
      <c r="H3739" s="74">
        <v>33</v>
      </c>
      <c r="I3739" s="74">
        <v>33</v>
      </c>
      <c r="J3739" s="37"/>
      <c r="K3739" s="37"/>
      <c r="L3739">
        <f t="shared" si="295"/>
        <v>3</v>
      </c>
      <c r="M3739">
        <f t="shared" si="296"/>
        <v>1988</v>
      </c>
      <c r="N3739">
        <f t="shared" si="297"/>
        <v>33</v>
      </c>
      <c r="O3739" t="str">
        <f t="shared" si="298"/>
        <v/>
      </c>
      <c r="P3739" t="str">
        <f t="shared" si="299"/>
        <v>3_1988</v>
      </c>
    </row>
    <row r="3740" spans="1:16">
      <c r="A3740" s="35">
        <v>32228</v>
      </c>
      <c r="H3740" s="68"/>
      <c r="I3740" s="68"/>
      <c r="J3740" s="37"/>
      <c r="K3740" s="37"/>
      <c r="L3740">
        <f t="shared" si="295"/>
        <v>3</v>
      </c>
      <c r="M3740">
        <f t="shared" si="296"/>
        <v>1988</v>
      </c>
      <c r="N3740" t="str">
        <f t="shared" si="297"/>
        <v/>
      </c>
      <c r="O3740" t="str">
        <f t="shared" si="298"/>
        <v/>
      </c>
      <c r="P3740" t="str">
        <f t="shared" si="299"/>
        <v>3_1988</v>
      </c>
    </row>
    <row r="3741" spans="1:16">
      <c r="A3741" s="35">
        <v>32229</v>
      </c>
      <c r="H3741" s="68"/>
      <c r="I3741" s="68"/>
      <c r="J3741" s="37"/>
      <c r="K3741" s="37"/>
      <c r="L3741">
        <f t="shared" si="295"/>
        <v>3</v>
      </c>
      <c r="M3741">
        <f t="shared" si="296"/>
        <v>1988</v>
      </c>
      <c r="N3741" t="str">
        <f t="shared" si="297"/>
        <v/>
      </c>
      <c r="O3741" t="str">
        <f t="shared" si="298"/>
        <v/>
      </c>
      <c r="P3741" t="str">
        <f t="shared" si="299"/>
        <v>3_1988</v>
      </c>
    </row>
    <row r="3742" spans="1:16">
      <c r="A3742" s="35">
        <v>32230</v>
      </c>
      <c r="H3742" s="74">
        <v>33</v>
      </c>
      <c r="I3742" s="74">
        <v>33</v>
      </c>
      <c r="J3742" s="37"/>
      <c r="K3742" s="37"/>
      <c r="L3742">
        <f t="shared" si="295"/>
        <v>3</v>
      </c>
      <c r="M3742">
        <f t="shared" si="296"/>
        <v>1988</v>
      </c>
      <c r="N3742">
        <f t="shared" si="297"/>
        <v>33</v>
      </c>
      <c r="O3742" t="str">
        <f t="shared" si="298"/>
        <v/>
      </c>
      <c r="P3742" t="str">
        <f t="shared" si="299"/>
        <v>3_1988</v>
      </c>
    </row>
    <row r="3743" spans="1:16">
      <c r="A3743" s="35">
        <v>32231</v>
      </c>
      <c r="H3743" s="74">
        <v>33</v>
      </c>
      <c r="I3743" s="74">
        <v>33</v>
      </c>
      <c r="J3743" s="37"/>
      <c r="K3743" s="37"/>
      <c r="L3743">
        <f t="shared" si="295"/>
        <v>3</v>
      </c>
      <c r="M3743">
        <f t="shared" si="296"/>
        <v>1988</v>
      </c>
      <c r="N3743">
        <f t="shared" si="297"/>
        <v>33</v>
      </c>
      <c r="O3743" t="str">
        <f t="shared" si="298"/>
        <v/>
      </c>
      <c r="P3743" t="str">
        <f t="shared" si="299"/>
        <v>3_1988</v>
      </c>
    </row>
    <row r="3744" spans="1:16">
      <c r="A3744" s="35">
        <v>32232</v>
      </c>
      <c r="H3744" s="74">
        <v>33</v>
      </c>
      <c r="I3744" s="74">
        <v>33</v>
      </c>
      <c r="J3744" s="37"/>
      <c r="K3744" s="37"/>
      <c r="L3744">
        <f t="shared" si="295"/>
        <v>3</v>
      </c>
      <c r="M3744">
        <f t="shared" si="296"/>
        <v>1988</v>
      </c>
      <c r="N3744">
        <f t="shared" si="297"/>
        <v>33</v>
      </c>
      <c r="O3744" t="str">
        <f t="shared" si="298"/>
        <v/>
      </c>
      <c r="P3744" t="str">
        <f t="shared" si="299"/>
        <v>3_1988</v>
      </c>
    </row>
    <row r="3745" spans="1:16">
      <c r="A3745" s="35">
        <v>32233</v>
      </c>
      <c r="H3745" s="74">
        <v>33</v>
      </c>
      <c r="I3745" s="74">
        <v>33</v>
      </c>
      <c r="J3745" s="37"/>
      <c r="K3745" s="37"/>
      <c r="L3745">
        <f t="shared" si="295"/>
        <v>3</v>
      </c>
      <c r="M3745">
        <f t="shared" si="296"/>
        <v>1988</v>
      </c>
      <c r="N3745">
        <f t="shared" si="297"/>
        <v>33</v>
      </c>
      <c r="O3745" t="str">
        <f t="shared" si="298"/>
        <v/>
      </c>
      <c r="P3745" t="str">
        <f t="shared" si="299"/>
        <v>3_1988</v>
      </c>
    </row>
    <row r="3746" spans="1:16">
      <c r="A3746" s="35">
        <v>32234</v>
      </c>
      <c r="H3746" s="69"/>
      <c r="I3746" s="69"/>
      <c r="J3746" s="37"/>
      <c r="K3746" s="37"/>
      <c r="L3746">
        <f t="shared" si="295"/>
        <v>4</v>
      </c>
      <c r="M3746">
        <f t="shared" si="296"/>
        <v>1988</v>
      </c>
      <c r="N3746" t="str">
        <f t="shared" si="297"/>
        <v/>
      </c>
      <c r="O3746" t="str">
        <f t="shared" si="298"/>
        <v/>
      </c>
      <c r="P3746" t="str">
        <f t="shared" si="299"/>
        <v>4_1988</v>
      </c>
    </row>
    <row r="3747" spans="1:16">
      <c r="A3747" s="35">
        <v>32235</v>
      </c>
      <c r="H3747" s="69"/>
      <c r="I3747" s="69"/>
      <c r="J3747" s="37"/>
      <c r="K3747" s="37"/>
      <c r="L3747">
        <f t="shared" si="295"/>
        <v>4</v>
      </c>
      <c r="M3747">
        <f t="shared" si="296"/>
        <v>1988</v>
      </c>
      <c r="N3747" t="str">
        <f t="shared" si="297"/>
        <v/>
      </c>
      <c r="O3747" t="str">
        <f t="shared" si="298"/>
        <v/>
      </c>
      <c r="P3747" t="str">
        <f t="shared" si="299"/>
        <v>4_1988</v>
      </c>
    </row>
    <row r="3748" spans="1:16">
      <c r="A3748" s="35">
        <v>32236</v>
      </c>
      <c r="H3748" s="69"/>
      <c r="I3748" s="69"/>
      <c r="J3748" s="37"/>
      <c r="K3748" s="37"/>
      <c r="L3748">
        <f t="shared" si="295"/>
        <v>4</v>
      </c>
      <c r="M3748">
        <f t="shared" si="296"/>
        <v>1988</v>
      </c>
      <c r="N3748" t="str">
        <f t="shared" si="297"/>
        <v/>
      </c>
      <c r="O3748" t="str">
        <f t="shared" si="298"/>
        <v/>
      </c>
      <c r="P3748" t="str">
        <f t="shared" si="299"/>
        <v>4_1988</v>
      </c>
    </row>
    <row r="3749" spans="1:16">
      <c r="A3749" s="35">
        <v>32237</v>
      </c>
      <c r="H3749" s="74">
        <v>33</v>
      </c>
      <c r="I3749" s="74">
        <v>33</v>
      </c>
      <c r="J3749" s="37"/>
      <c r="K3749" s="37"/>
      <c r="L3749">
        <f t="shared" si="295"/>
        <v>4</v>
      </c>
      <c r="M3749">
        <f t="shared" si="296"/>
        <v>1988</v>
      </c>
      <c r="N3749">
        <f t="shared" si="297"/>
        <v>33</v>
      </c>
      <c r="O3749" t="str">
        <f t="shared" si="298"/>
        <v/>
      </c>
      <c r="P3749" t="str">
        <f t="shared" si="299"/>
        <v>4_1988</v>
      </c>
    </row>
    <row r="3750" spans="1:16">
      <c r="A3750" s="35">
        <v>32238</v>
      </c>
      <c r="H3750" s="74">
        <v>33</v>
      </c>
      <c r="I3750" s="74">
        <v>33</v>
      </c>
      <c r="J3750" s="37"/>
      <c r="K3750" s="37"/>
      <c r="L3750">
        <f t="shared" si="295"/>
        <v>4</v>
      </c>
      <c r="M3750">
        <f t="shared" si="296"/>
        <v>1988</v>
      </c>
      <c r="N3750">
        <f t="shared" si="297"/>
        <v>33</v>
      </c>
      <c r="O3750" t="str">
        <f t="shared" si="298"/>
        <v/>
      </c>
      <c r="P3750" t="str">
        <f t="shared" si="299"/>
        <v>4_1988</v>
      </c>
    </row>
    <row r="3751" spans="1:16">
      <c r="A3751" s="35">
        <v>32239</v>
      </c>
      <c r="H3751" s="74">
        <v>33</v>
      </c>
      <c r="I3751" s="74">
        <v>33</v>
      </c>
      <c r="J3751" s="37"/>
      <c r="K3751" s="37"/>
      <c r="L3751">
        <f t="shared" si="295"/>
        <v>4</v>
      </c>
      <c r="M3751">
        <f t="shared" si="296"/>
        <v>1988</v>
      </c>
      <c r="N3751">
        <f t="shared" si="297"/>
        <v>33</v>
      </c>
      <c r="O3751" t="str">
        <f t="shared" si="298"/>
        <v/>
      </c>
      <c r="P3751" t="str">
        <f t="shared" si="299"/>
        <v>4_1988</v>
      </c>
    </row>
    <row r="3752" spans="1:16">
      <c r="A3752" s="35">
        <v>32240</v>
      </c>
      <c r="H3752" s="74">
        <v>33</v>
      </c>
      <c r="I3752" s="74">
        <v>33</v>
      </c>
      <c r="J3752" s="37"/>
      <c r="K3752" s="37"/>
      <c r="L3752">
        <f t="shared" si="295"/>
        <v>4</v>
      </c>
      <c r="M3752">
        <f t="shared" si="296"/>
        <v>1988</v>
      </c>
      <c r="N3752">
        <f t="shared" si="297"/>
        <v>33</v>
      </c>
      <c r="O3752" t="str">
        <f t="shared" si="298"/>
        <v/>
      </c>
      <c r="P3752" t="str">
        <f t="shared" si="299"/>
        <v>4_1988</v>
      </c>
    </row>
    <row r="3753" spans="1:16">
      <c r="A3753" s="35">
        <v>32241</v>
      </c>
      <c r="H3753" s="74">
        <v>33</v>
      </c>
      <c r="I3753" s="74">
        <v>33</v>
      </c>
      <c r="J3753" s="37"/>
      <c r="K3753" s="37"/>
      <c r="L3753">
        <f t="shared" si="295"/>
        <v>4</v>
      </c>
      <c r="M3753">
        <f t="shared" si="296"/>
        <v>1988</v>
      </c>
      <c r="N3753">
        <f t="shared" si="297"/>
        <v>33</v>
      </c>
      <c r="O3753" t="str">
        <f t="shared" si="298"/>
        <v/>
      </c>
      <c r="P3753" t="str">
        <f t="shared" si="299"/>
        <v>4_1988</v>
      </c>
    </row>
    <row r="3754" spans="1:16">
      <c r="A3754" s="35">
        <v>32242</v>
      </c>
      <c r="H3754" s="68"/>
      <c r="I3754" s="68"/>
      <c r="J3754" s="37"/>
      <c r="K3754" s="37"/>
      <c r="L3754">
        <f t="shared" si="295"/>
        <v>4</v>
      </c>
      <c r="M3754">
        <f t="shared" si="296"/>
        <v>1988</v>
      </c>
      <c r="N3754" t="str">
        <f t="shared" si="297"/>
        <v/>
      </c>
      <c r="O3754" t="str">
        <f t="shared" si="298"/>
        <v/>
      </c>
      <c r="P3754" t="str">
        <f t="shared" si="299"/>
        <v>4_1988</v>
      </c>
    </row>
    <row r="3755" spans="1:16">
      <c r="A3755" s="35">
        <v>32243</v>
      </c>
      <c r="H3755" s="68"/>
      <c r="I3755" s="68"/>
      <c r="J3755" s="37"/>
      <c r="K3755" s="37"/>
      <c r="L3755">
        <f t="shared" si="295"/>
        <v>4</v>
      </c>
      <c r="M3755">
        <f t="shared" si="296"/>
        <v>1988</v>
      </c>
      <c r="N3755" t="str">
        <f t="shared" si="297"/>
        <v/>
      </c>
      <c r="O3755" t="str">
        <f t="shared" si="298"/>
        <v/>
      </c>
      <c r="P3755" t="str">
        <f t="shared" si="299"/>
        <v>4_1988</v>
      </c>
    </row>
    <row r="3756" spans="1:16">
      <c r="A3756" s="35">
        <v>32244</v>
      </c>
      <c r="H3756" s="74">
        <v>33</v>
      </c>
      <c r="I3756" s="74">
        <v>33</v>
      </c>
      <c r="J3756" s="37"/>
      <c r="K3756" s="37"/>
      <c r="L3756">
        <f t="shared" si="295"/>
        <v>4</v>
      </c>
      <c r="M3756">
        <f t="shared" si="296"/>
        <v>1988</v>
      </c>
      <c r="N3756">
        <f t="shared" si="297"/>
        <v>33</v>
      </c>
      <c r="O3756" t="str">
        <f t="shared" si="298"/>
        <v/>
      </c>
      <c r="P3756" t="str">
        <f t="shared" si="299"/>
        <v>4_1988</v>
      </c>
    </row>
    <row r="3757" spans="1:16">
      <c r="A3757" s="35">
        <v>32245</v>
      </c>
      <c r="H3757" s="74">
        <v>33</v>
      </c>
      <c r="I3757" s="74">
        <v>33</v>
      </c>
      <c r="J3757" s="37"/>
      <c r="K3757" s="37"/>
      <c r="L3757">
        <f t="shared" si="295"/>
        <v>4</v>
      </c>
      <c r="M3757">
        <f t="shared" si="296"/>
        <v>1988</v>
      </c>
      <c r="N3757">
        <f t="shared" si="297"/>
        <v>33</v>
      </c>
      <c r="O3757" t="str">
        <f t="shared" si="298"/>
        <v/>
      </c>
      <c r="P3757" t="str">
        <f t="shared" si="299"/>
        <v>4_1988</v>
      </c>
    </row>
    <row r="3758" spans="1:16">
      <c r="A3758" s="35">
        <v>32246</v>
      </c>
      <c r="H3758" s="74">
        <v>33</v>
      </c>
      <c r="I3758" s="74">
        <v>33</v>
      </c>
      <c r="J3758" s="37"/>
      <c r="K3758" s="37"/>
      <c r="L3758">
        <f t="shared" si="295"/>
        <v>4</v>
      </c>
      <c r="M3758">
        <f t="shared" si="296"/>
        <v>1988</v>
      </c>
      <c r="N3758">
        <f t="shared" si="297"/>
        <v>33</v>
      </c>
      <c r="O3758" t="str">
        <f t="shared" si="298"/>
        <v/>
      </c>
      <c r="P3758" t="str">
        <f t="shared" si="299"/>
        <v>4_1988</v>
      </c>
    </row>
    <row r="3759" spans="1:16">
      <c r="A3759" s="35">
        <v>32247</v>
      </c>
      <c r="H3759" s="74">
        <v>33</v>
      </c>
      <c r="I3759" s="74">
        <v>33</v>
      </c>
      <c r="J3759" s="37"/>
      <c r="K3759" s="37"/>
      <c r="L3759">
        <f t="shared" si="295"/>
        <v>4</v>
      </c>
      <c r="M3759">
        <f t="shared" si="296"/>
        <v>1988</v>
      </c>
      <c r="N3759">
        <f t="shared" si="297"/>
        <v>33</v>
      </c>
      <c r="O3759" t="str">
        <f t="shared" si="298"/>
        <v/>
      </c>
      <c r="P3759" t="str">
        <f t="shared" si="299"/>
        <v>4_1988</v>
      </c>
    </row>
    <row r="3760" spans="1:16">
      <c r="A3760" s="35">
        <v>32248</v>
      </c>
      <c r="H3760" s="74">
        <v>33</v>
      </c>
      <c r="I3760" s="74">
        <v>33</v>
      </c>
      <c r="J3760" s="37"/>
      <c r="K3760" s="37"/>
      <c r="L3760">
        <f t="shared" si="295"/>
        <v>4</v>
      </c>
      <c r="M3760">
        <f t="shared" si="296"/>
        <v>1988</v>
      </c>
      <c r="N3760">
        <f t="shared" si="297"/>
        <v>33</v>
      </c>
      <c r="O3760" t="str">
        <f t="shared" si="298"/>
        <v/>
      </c>
      <c r="P3760" t="str">
        <f t="shared" si="299"/>
        <v>4_1988</v>
      </c>
    </row>
    <row r="3761" spans="1:16">
      <c r="A3761" s="35">
        <v>32249</v>
      </c>
      <c r="H3761" s="68"/>
      <c r="I3761" s="68"/>
      <c r="J3761" s="37"/>
      <c r="K3761" s="37"/>
      <c r="L3761">
        <f t="shared" si="295"/>
        <v>4</v>
      </c>
      <c r="M3761">
        <f t="shared" si="296"/>
        <v>1988</v>
      </c>
      <c r="N3761" t="str">
        <f t="shared" si="297"/>
        <v/>
      </c>
      <c r="O3761" t="str">
        <f t="shared" si="298"/>
        <v/>
      </c>
      <c r="P3761" t="str">
        <f t="shared" si="299"/>
        <v>4_1988</v>
      </c>
    </row>
    <row r="3762" spans="1:16">
      <c r="A3762" s="35">
        <v>32250</v>
      </c>
      <c r="H3762" s="68"/>
      <c r="I3762" s="68"/>
      <c r="J3762" s="37"/>
      <c r="K3762" s="37"/>
      <c r="L3762">
        <f t="shared" si="295"/>
        <v>4</v>
      </c>
      <c r="M3762">
        <f t="shared" si="296"/>
        <v>1988</v>
      </c>
      <c r="N3762" t="str">
        <f t="shared" si="297"/>
        <v/>
      </c>
      <c r="O3762" t="str">
        <f t="shared" si="298"/>
        <v/>
      </c>
      <c r="P3762" t="str">
        <f t="shared" si="299"/>
        <v>4_1988</v>
      </c>
    </row>
    <row r="3763" spans="1:16">
      <c r="A3763" s="35">
        <v>32251</v>
      </c>
      <c r="H3763" s="74">
        <v>33</v>
      </c>
      <c r="I3763" s="74">
        <v>33</v>
      </c>
      <c r="J3763" s="37"/>
      <c r="K3763" s="37"/>
      <c r="L3763">
        <f t="shared" si="295"/>
        <v>4</v>
      </c>
      <c r="M3763">
        <f t="shared" si="296"/>
        <v>1988</v>
      </c>
      <c r="N3763">
        <f t="shared" si="297"/>
        <v>33</v>
      </c>
      <c r="O3763" t="str">
        <f t="shared" si="298"/>
        <v/>
      </c>
      <c r="P3763" t="str">
        <f t="shared" si="299"/>
        <v>4_1988</v>
      </c>
    </row>
    <row r="3764" spans="1:16">
      <c r="A3764" s="35">
        <v>32252</v>
      </c>
      <c r="H3764" s="74">
        <v>33</v>
      </c>
      <c r="I3764" s="74">
        <v>33</v>
      </c>
      <c r="J3764" s="37"/>
      <c r="K3764" s="37"/>
      <c r="L3764">
        <f t="shared" si="295"/>
        <v>4</v>
      </c>
      <c r="M3764">
        <f t="shared" si="296"/>
        <v>1988</v>
      </c>
      <c r="N3764">
        <f t="shared" si="297"/>
        <v>33</v>
      </c>
      <c r="O3764" t="str">
        <f t="shared" si="298"/>
        <v/>
      </c>
      <c r="P3764" t="str">
        <f t="shared" si="299"/>
        <v>4_1988</v>
      </c>
    </row>
    <row r="3765" spans="1:16">
      <c r="A3765" s="35">
        <v>32253</v>
      </c>
      <c r="H3765" s="74">
        <v>33</v>
      </c>
      <c r="I3765" s="74">
        <v>33</v>
      </c>
      <c r="J3765" s="37"/>
      <c r="K3765" s="37"/>
      <c r="L3765">
        <f t="shared" si="295"/>
        <v>4</v>
      </c>
      <c r="M3765">
        <f t="shared" si="296"/>
        <v>1988</v>
      </c>
      <c r="N3765">
        <f t="shared" si="297"/>
        <v>33</v>
      </c>
      <c r="O3765" t="str">
        <f t="shared" si="298"/>
        <v/>
      </c>
      <c r="P3765" t="str">
        <f t="shared" si="299"/>
        <v>4_1988</v>
      </c>
    </row>
    <row r="3766" spans="1:16">
      <c r="A3766" s="35">
        <v>32254</v>
      </c>
      <c r="H3766" s="74">
        <v>33</v>
      </c>
      <c r="I3766" s="74">
        <v>33</v>
      </c>
      <c r="J3766" s="37"/>
      <c r="K3766" s="37"/>
      <c r="L3766">
        <f t="shared" si="295"/>
        <v>4</v>
      </c>
      <c r="M3766">
        <f t="shared" si="296"/>
        <v>1988</v>
      </c>
      <c r="N3766">
        <f t="shared" si="297"/>
        <v>33</v>
      </c>
      <c r="O3766" t="str">
        <f t="shared" si="298"/>
        <v/>
      </c>
      <c r="P3766" t="str">
        <f t="shared" si="299"/>
        <v>4_1988</v>
      </c>
    </row>
    <row r="3767" spans="1:16">
      <c r="A3767" s="35">
        <v>32255</v>
      </c>
      <c r="H3767" s="74">
        <v>33</v>
      </c>
      <c r="I3767" s="74">
        <v>33</v>
      </c>
      <c r="J3767" s="37"/>
      <c r="K3767" s="37"/>
      <c r="L3767">
        <f t="shared" si="295"/>
        <v>4</v>
      </c>
      <c r="M3767">
        <f t="shared" si="296"/>
        <v>1988</v>
      </c>
      <c r="N3767">
        <f t="shared" si="297"/>
        <v>33</v>
      </c>
      <c r="O3767" t="str">
        <f t="shared" si="298"/>
        <v/>
      </c>
      <c r="P3767" t="str">
        <f t="shared" si="299"/>
        <v>4_1988</v>
      </c>
    </row>
    <row r="3768" spans="1:16">
      <c r="A3768" s="35">
        <v>32256</v>
      </c>
      <c r="H3768" s="68"/>
      <c r="I3768" s="68"/>
      <c r="J3768" s="37"/>
      <c r="K3768" s="37"/>
      <c r="L3768">
        <f t="shared" si="295"/>
        <v>4</v>
      </c>
      <c r="M3768">
        <f t="shared" si="296"/>
        <v>1988</v>
      </c>
      <c r="N3768" t="str">
        <f t="shared" si="297"/>
        <v/>
      </c>
      <c r="O3768" t="str">
        <f t="shared" si="298"/>
        <v/>
      </c>
      <c r="P3768" t="str">
        <f t="shared" si="299"/>
        <v>4_1988</v>
      </c>
    </row>
    <row r="3769" spans="1:16">
      <c r="A3769" s="35">
        <v>32257</v>
      </c>
      <c r="H3769" s="68"/>
      <c r="I3769" s="68"/>
      <c r="J3769" s="37"/>
      <c r="K3769" s="37"/>
      <c r="L3769">
        <f t="shared" si="295"/>
        <v>4</v>
      </c>
      <c r="M3769">
        <f t="shared" si="296"/>
        <v>1988</v>
      </c>
      <c r="N3769" t="str">
        <f t="shared" si="297"/>
        <v/>
      </c>
      <c r="O3769" t="str">
        <f t="shared" si="298"/>
        <v/>
      </c>
      <c r="P3769" t="str">
        <f t="shared" si="299"/>
        <v>4_1988</v>
      </c>
    </row>
    <row r="3770" spans="1:16">
      <c r="A3770" s="35">
        <v>32258</v>
      </c>
      <c r="H3770" s="74">
        <v>33</v>
      </c>
      <c r="I3770" s="74">
        <v>33</v>
      </c>
      <c r="J3770" s="37"/>
      <c r="K3770" s="37"/>
      <c r="L3770">
        <f t="shared" si="295"/>
        <v>4</v>
      </c>
      <c r="M3770">
        <f t="shared" si="296"/>
        <v>1988</v>
      </c>
      <c r="N3770">
        <f t="shared" si="297"/>
        <v>33</v>
      </c>
      <c r="O3770" t="str">
        <f t="shared" si="298"/>
        <v/>
      </c>
      <c r="P3770" t="str">
        <f t="shared" si="299"/>
        <v>4_1988</v>
      </c>
    </row>
    <row r="3771" spans="1:16">
      <c r="A3771" s="35">
        <v>32259</v>
      </c>
      <c r="H3771" s="74">
        <v>33</v>
      </c>
      <c r="I3771" s="74">
        <v>33</v>
      </c>
      <c r="J3771" s="37"/>
      <c r="K3771" s="37"/>
      <c r="L3771">
        <f t="shared" si="295"/>
        <v>4</v>
      </c>
      <c r="M3771">
        <f t="shared" si="296"/>
        <v>1988</v>
      </c>
      <c r="N3771">
        <f t="shared" si="297"/>
        <v>33</v>
      </c>
      <c r="O3771" t="str">
        <f t="shared" si="298"/>
        <v/>
      </c>
      <c r="P3771" t="str">
        <f t="shared" si="299"/>
        <v>4_1988</v>
      </c>
    </row>
    <row r="3772" spans="1:16">
      <c r="A3772" s="35">
        <v>32260</v>
      </c>
      <c r="H3772" s="74">
        <v>33</v>
      </c>
      <c r="I3772" s="74">
        <v>33</v>
      </c>
      <c r="J3772" s="37"/>
      <c r="K3772" s="37"/>
      <c r="L3772">
        <f t="shared" si="295"/>
        <v>4</v>
      </c>
      <c r="M3772">
        <f t="shared" si="296"/>
        <v>1988</v>
      </c>
      <c r="N3772">
        <f t="shared" si="297"/>
        <v>33</v>
      </c>
      <c r="O3772" t="str">
        <f t="shared" si="298"/>
        <v/>
      </c>
      <c r="P3772" t="str">
        <f t="shared" si="299"/>
        <v>4_1988</v>
      </c>
    </row>
    <row r="3773" spans="1:16">
      <c r="A3773" s="35">
        <v>32261</v>
      </c>
      <c r="H3773" s="74">
        <v>33</v>
      </c>
      <c r="I3773" s="74">
        <v>33</v>
      </c>
      <c r="J3773" s="74">
        <v>124.29</v>
      </c>
      <c r="K3773" s="78" t="s">
        <v>276</v>
      </c>
      <c r="L3773">
        <f t="shared" si="295"/>
        <v>4</v>
      </c>
      <c r="M3773">
        <f t="shared" si="296"/>
        <v>1988</v>
      </c>
      <c r="N3773">
        <f t="shared" si="297"/>
        <v>33</v>
      </c>
      <c r="O3773">
        <f t="shared" si="298"/>
        <v>124.29</v>
      </c>
      <c r="P3773" t="str">
        <f t="shared" si="299"/>
        <v>4_1988</v>
      </c>
    </row>
    <row r="3774" spans="1:16">
      <c r="A3774" s="35">
        <v>32262</v>
      </c>
      <c r="H3774" s="74">
        <v>33</v>
      </c>
      <c r="I3774" s="74">
        <v>33</v>
      </c>
      <c r="J3774" s="74">
        <v>146.99</v>
      </c>
      <c r="K3774" s="78" t="s">
        <v>276</v>
      </c>
      <c r="L3774">
        <f t="shared" si="295"/>
        <v>4</v>
      </c>
      <c r="M3774">
        <f t="shared" si="296"/>
        <v>1988</v>
      </c>
      <c r="N3774">
        <f t="shared" si="297"/>
        <v>33</v>
      </c>
      <c r="O3774">
        <f t="shared" si="298"/>
        <v>146.99</v>
      </c>
      <c r="P3774" t="str">
        <f t="shared" si="299"/>
        <v>4_1988</v>
      </c>
    </row>
    <row r="3775" spans="1:16">
      <c r="A3775" s="35">
        <v>32263</v>
      </c>
      <c r="H3775" s="69"/>
      <c r="I3775" s="69"/>
      <c r="J3775" s="74"/>
      <c r="K3775" s="73"/>
      <c r="L3775">
        <f t="shared" si="295"/>
        <v>4</v>
      </c>
      <c r="M3775">
        <f t="shared" si="296"/>
        <v>1988</v>
      </c>
      <c r="N3775" t="str">
        <f t="shared" si="297"/>
        <v/>
      </c>
      <c r="O3775" t="str">
        <f t="shared" si="298"/>
        <v/>
      </c>
      <c r="P3775" t="str">
        <f t="shared" si="299"/>
        <v>4_1988</v>
      </c>
    </row>
    <row r="3776" spans="1:16">
      <c r="A3776" s="35">
        <v>32264</v>
      </c>
      <c r="H3776" s="68"/>
      <c r="I3776" s="68"/>
      <c r="J3776" s="74"/>
      <c r="K3776" s="73"/>
      <c r="L3776">
        <f t="shared" si="295"/>
        <v>5</v>
      </c>
      <c r="M3776">
        <f t="shared" si="296"/>
        <v>1988</v>
      </c>
      <c r="N3776" t="str">
        <f t="shared" si="297"/>
        <v/>
      </c>
      <c r="O3776" t="str">
        <f t="shared" si="298"/>
        <v/>
      </c>
      <c r="P3776" t="str">
        <f t="shared" si="299"/>
        <v>5_1988</v>
      </c>
    </row>
    <row r="3777" spans="1:16">
      <c r="A3777" s="35">
        <v>32265</v>
      </c>
      <c r="H3777" s="74">
        <v>33</v>
      </c>
      <c r="I3777" s="74">
        <v>33</v>
      </c>
      <c r="J3777" s="74">
        <v>140.86000000000001</v>
      </c>
      <c r="K3777" s="74">
        <v>153</v>
      </c>
      <c r="L3777">
        <f t="shared" si="295"/>
        <v>5</v>
      </c>
      <c r="M3777">
        <f t="shared" si="296"/>
        <v>1988</v>
      </c>
      <c r="N3777">
        <f t="shared" si="297"/>
        <v>33</v>
      </c>
      <c r="O3777">
        <f t="shared" si="298"/>
        <v>146.93</v>
      </c>
      <c r="P3777" t="str">
        <f t="shared" si="299"/>
        <v>5_1988</v>
      </c>
    </row>
    <row r="3778" spans="1:16">
      <c r="A3778" s="35">
        <v>32266</v>
      </c>
      <c r="H3778" s="74">
        <v>33</v>
      </c>
      <c r="I3778" s="74">
        <v>33</v>
      </c>
      <c r="J3778" s="74">
        <v>148.44</v>
      </c>
      <c r="K3778" s="74">
        <v>156.54</v>
      </c>
      <c r="L3778">
        <f t="shared" si="295"/>
        <v>5</v>
      </c>
      <c r="M3778">
        <f t="shared" si="296"/>
        <v>1988</v>
      </c>
      <c r="N3778">
        <f t="shared" si="297"/>
        <v>33</v>
      </c>
      <c r="O3778">
        <f t="shared" si="298"/>
        <v>152.49</v>
      </c>
      <c r="P3778" t="str">
        <f t="shared" si="299"/>
        <v>5_1988</v>
      </c>
    </row>
    <row r="3779" spans="1:16">
      <c r="A3779" s="35">
        <v>32267</v>
      </c>
      <c r="H3779" s="74">
        <v>33</v>
      </c>
      <c r="I3779" s="74">
        <v>33</v>
      </c>
      <c r="J3779" s="74">
        <v>155.47</v>
      </c>
      <c r="K3779" s="74">
        <v>162.07</v>
      </c>
      <c r="L3779">
        <f t="shared" si="295"/>
        <v>5</v>
      </c>
      <c r="M3779">
        <f t="shared" si="296"/>
        <v>1988</v>
      </c>
      <c r="N3779">
        <f t="shared" si="297"/>
        <v>33</v>
      </c>
      <c r="O3779">
        <f t="shared" si="298"/>
        <v>158.76999999999998</v>
      </c>
      <c r="P3779" t="str">
        <f t="shared" si="299"/>
        <v>5_1988</v>
      </c>
    </row>
    <row r="3780" spans="1:16">
      <c r="A3780" s="35">
        <v>32268</v>
      </c>
      <c r="H3780" s="74">
        <v>33</v>
      </c>
      <c r="I3780" s="74">
        <v>33</v>
      </c>
      <c r="J3780" s="74">
        <v>181.25</v>
      </c>
      <c r="K3780" s="74">
        <v>187.59</v>
      </c>
      <c r="L3780">
        <f t="shared" ref="L3780:L3843" si="300">+MONTH(A3780)</f>
        <v>5</v>
      </c>
      <c r="M3780">
        <f t="shared" ref="M3780:M3843" si="301">+YEAR(A3780)</f>
        <v>1988</v>
      </c>
      <c r="N3780">
        <f t="shared" ref="N3780:N3843" si="302">+IF(H3780="","",AVERAGE(H3780:I3780))</f>
        <v>33</v>
      </c>
      <c r="O3780">
        <f t="shared" ref="O3780:O3843" si="303">+IF(J3780="","",AVERAGE(J3780:K3780))</f>
        <v>184.42000000000002</v>
      </c>
      <c r="P3780" t="str">
        <f t="shared" ref="P3780:P3843" si="304">+L3780&amp;"_"&amp;M3780</f>
        <v>5_1988</v>
      </c>
    </row>
    <row r="3781" spans="1:16">
      <c r="A3781" s="35">
        <v>32269</v>
      </c>
      <c r="H3781" s="74">
        <v>33</v>
      </c>
      <c r="I3781" s="74">
        <v>33</v>
      </c>
      <c r="J3781" s="74">
        <v>180.25</v>
      </c>
      <c r="K3781" s="74">
        <v>198.72</v>
      </c>
      <c r="L3781">
        <f t="shared" si="300"/>
        <v>5</v>
      </c>
      <c r="M3781">
        <f t="shared" si="301"/>
        <v>1988</v>
      </c>
      <c r="N3781">
        <f t="shared" si="302"/>
        <v>33</v>
      </c>
      <c r="O3781">
        <f t="shared" si="303"/>
        <v>189.48500000000001</v>
      </c>
      <c r="P3781" t="str">
        <f t="shared" si="304"/>
        <v>5_1988</v>
      </c>
    </row>
    <row r="3782" spans="1:16">
      <c r="A3782" s="35">
        <v>32270</v>
      </c>
      <c r="H3782" s="68"/>
      <c r="I3782" s="68"/>
      <c r="J3782" s="68"/>
      <c r="K3782" s="68"/>
      <c r="L3782">
        <f t="shared" si="300"/>
        <v>5</v>
      </c>
      <c r="M3782">
        <f t="shared" si="301"/>
        <v>1988</v>
      </c>
      <c r="N3782" t="str">
        <f t="shared" si="302"/>
        <v/>
      </c>
      <c r="O3782" t="str">
        <f t="shared" si="303"/>
        <v/>
      </c>
      <c r="P3782" t="str">
        <f t="shared" si="304"/>
        <v>5_1988</v>
      </c>
    </row>
    <row r="3783" spans="1:16">
      <c r="A3783" s="35">
        <v>32271</v>
      </c>
      <c r="H3783" s="68"/>
      <c r="I3783" s="68"/>
      <c r="J3783" s="68"/>
      <c r="K3783" s="68"/>
      <c r="L3783">
        <f t="shared" si="300"/>
        <v>5</v>
      </c>
      <c r="M3783">
        <f t="shared" si="301"/>
        <v>1988</v>
      </c>
      <c r="N3783" t="str">
        <f t="shared" si="302"/>
        <v/>
      </c>
      <c r="O3783" t="str">
        <f t="shared" si="303"/>
        <v/>
      </c>
      <c r="P3783" t="str">
        <f t="shared" si="304"/>
        <v>5_1988</v>
      </c>
    </row>
    <row r="3784" spans="1:16">
      <c r="A3784" s="35">
        <v>32272</v>
      </c>
      <c r="H3784" s="74">
        <v>33</v>
      </c>
      <c r="I3784" s="74">
        <v>33</v>
      </c>
      <c r="J3784" s="74">
        <v>190.65</v>
      </c>
      <c r="K3784" s="74">
        <v>203.47</v>
      </c>
      <c r="L3784">
        <f t="shared" si="300"/>
        <v>5</v>
      </c>
      <c r="M3784">
        <f t="shared" si="301"/>
        <v>1988</v>
      </c>
      <c r="N3784">
        <f t="shared" si="302"/>
        <v>33</v>
      </c>
      <c r="O3784">
        <f t="shared" si="303"/>
        <v>197.06</v>
      </c>
      <c r="P3784" t="str">
        <f t="shared" si="304"/>
        <v>5_1988</v>
      </c>
    </row>
    <row r="3785" spans="1:16">
      <c r="A3785" s="35">
        <v>32273</v>
      </c>
      <c r="H3785" s="74">
        <v>33</v>
      </c>
      <c r="I3785" s="74">
        <v>33</v>
      </c>
      <c r="J3785" s="74">
        <v>183.07</v>
      </c>
      <c r="K3785" s="74">
        <v>192.79</v>
      </c>
      <c r="L3785">
        <f t="shared" si="300"/>
        <v>5</v>
      </c>
      <c r="M3785">
        <f t="shared" si="301"/>
        <v>1988</v>
      </c>
      <c r="N3785">
        <f t="shared" si="302"/>
        <v>33</v>
      </c>
      <c r="O3785">
        <f t="shared" si="303"/>
        <v>187.93</v>
      </c>
      <c r="P3785" t="str">
        <f t="shared" si="304"/>
        <v>5_1988</v>
      </c>
    </row>
    <row r="3786" spans="1:16">
      <c r="A3786" s="35">
        <v>32274</v>
      </c>
      <c r="H3786" s="74">
        <v>33</v>
      </c>
      <c r="I3786" s="74">
        <v>33</v>
      </c>
      <c r="J3786" s="74">
        <v>188.3</v>
      </c>
      <c r="K3786" s="74">
        <v>197.38</v>
      </c>
      <c r="L3786">
        <f t="shared" si="300"/>
        <v>5</v>
      </c>
      <c r="M3786">
        <f t="shared" si="301"/>
        <v>1988</v>
      </c>
      <c r="N3786">
        <f t="shared" si="302"/>
        <v>33</v>
      </c>
      <c r="O3786">
        <f t="shared" si="303"/>
        <v>192.84</v>
      </c>
      <c r="P3786" t="str">
        <f t="shared" si="304"/>
        <v>5_1988</v>
      </c>
    </row>
    <row r="3787" spans="1:16">
      <c r="A3787" s="35">
        <v>32275</v>
      </c>
      <c r="H3787" s="74">
        <v>33</v>
      </c>
      <c r="I3787" s="74">
        <v>33</v>
      </c>
      <c r="J3787" s="74">
        <v>178.8</v>
      </c>
      <c r="K3787" s="74">
        <v>188.93</v>
      </c>
      <c r="L3787">
        <f t="shared" si="300"/>
        <v>5</v>
      </c>
      <c r="M3787">
        <f t="shared" si="301"/>
        <v>1988</v>
      </c>
      <c r="N3787">
        <f t="shared" si="302"/>
        <v>33</v>
      </c>
      <c r="O3787">
        <f t="shared" si="303"/>
        <v>183.86500000000001</v>
      </c>
      <c r="P3787" t="str">
        <f t="shared" si="304"/>
        <v>5_1988</v>
      </c>
    </row>
    <row r="3788" spans="1:16">
      <c r="A3788" s="35">
        <v>32276</v>
      </c>
      <c r="H3788" s="74">
        <v>33</v>
      </c>
      <c r="I3788" s="74">
        <v>33</v>
      </c>
      <c r="J3788" s="74">
        <v>173.26</v>
      </c>
      <c r="K3788" s="74">
        <v>188.81</v>
      </c>
      <c r="L3788">
        <f t="shared" si="300"/>
        <v>5</v>
      </c>
      <c r="M3788">
        <f t="shared" si="301"/>
        <v>1988</v>
      </c>
      <c r="N3788">
        <f t="shared" si="302"/>
        <v>33</v>
      </c>
      <c r="O3788">
        <f t="shared" si="303"/>
        <v>181.035</v>
      </c>
      <c r="P3788" t="str">
        <f t="shared" si="304"/>
        <v>5_1988</v>
      </c>
    </row>
    <row r="3789" spans="1:16">
      <c r="A3789" s="35">
        <v>32277</v>
      </c>
      <c r="H3789" s="68"/>
      <c r="I3789" s="68"/>
      <c r="J3789" s="68"/>
      <c r="K3789" s="68"/>
      <c r="L3789">
        <f t="shared" si="300"/>
        <v>5</v>
      </c>
      <c r="M3789">
        <f t="shared" si="301"/>
        <v>1988</v>
      </c>
      <c r="N3789" t="str">
        <f t="shared" si="302"/>
        <v/>
      </c>
      <c r="O3789" t="str">
        <f t="shared" si="303"/>
        <v/>
      </c>
      <c r="P3789" t="str">
        <f t="shared" si="304"/>
        <v>5_1988</v>
      </c>
    </row>
    <row r="3790" spans="1:16">
      <c r="A3790" s="35">
        <v>32278</v>
      </c>
      <c r="H3790" s="68"/>
      <c r="I3790" s="68"/>
      <c r="J3790" s="68"/>
      <c r="K3790" s="68"/>
      <c r="L3790">
        <f t="shared" si="300"/>
        <v>5</v>
      </c>
      <c r="M3790">
        <f t="shared" si="301"/>
        <v>1988</v>
      </c>
      <c r="N3790" t="str">
        <f t="shared" si="302"/>
        <v/>
      </c>
      <c r="O3790" t="str">
        <f t="shared" si="303"/>
        <v/>
      </c>
      <c r="P3790" t="str">
        <f t="shared" si="304"/>
        <v>5_1988</v>
      </c>
    </row>
    <row r="3791" spans="1:16">
      <c r="A3791" s="35">
        <v>32279</v>
      </c>
      <c r="H3791" s="74">
        <v>33</v>
      </c>
      <c r="I3791" s="74">
        <v>33</v>
      </c>
      <c r="J3791" s="74">
        <v>159.36000000000001</v>
      </c>
      <c r="K3791" s="74">
        <v>181.85</v>
      </c>
      <c r="L3791">
        <f t="shared" si="300"/>
        <v>5</v>
      </c>
      <c r="M3791">
        <f t="shared" si="301"/>
        <v>1988</v>
      </c>
      <c r="N3791">
        <f t="shared" si="302"/>
        <v>33</v>
      </c>
      <c r="O3791">
        <f t="shared" si="303"/>
        <v>170.60500000000002</v>
      </c>
      <c r="P3791" t="str">
        <f t="shared" si="304"/>
        <v>5_1988</v>
      </c>
    </row>
    <row r="3792" spans="1:16">
      <c r="A3792" s="35">
        <v>32280</v>
      </c>
      <c r="H3792" s="74">
        <v>33</v>
      </c>
      <c r="I3792" s="74">
        <v>33</v>
      </c>
      <c r="J3792" s="74">
        <v>150.13999999999999</v>
      </c>
      <c r="K3792" s="74">
        <v>168.13</v>
      </c>
      <c r="L3792">
        <f t="shared" si="300"/>
        <v>5</v>
      </c>
      <c r="M3792">
        <f t="shared" si="301"/>
        <v>1988</v>
      </c>
      <c r="N3792">
        <f t="shared" si="302"/>
        <v>33</v>
      </c>
      <c r="O3792">
        <f t="shared" si="303"/>
        <v>159.13499999999999</v>
      </c>
      <c r="P3792" t="str">
        <f t="shared" si="304"/>
        <v>5_1988</v>
      </c>
    </row>
    <row r="3793" spans="1:16">
      <c r="A3793" s="35">
        <v>32281</v>
      </c>
      <c r="H3793" s="74">
        <v>33</v>
      </c>
      <c r="I3793" s="74">
        <v>33</v>
      </c>
      <c r="J3793" s="74">
        <v>146.35</v>
      </c>
      <c r="K3793" s="74">
        <v>166.98</v>
      </c>
      <c r="L3793">
        <f t="shared" si="300"/>
        <v>5</v>
      </c>
      <c r="M3793">
        <f t="shared" si="301"/>
        <v>1988</v>
      </c>
      <c r="N3793">
        <f t="shared" si="302"/>
        <v>33</v>
      </c>
      <c r="O3793">
        <f t="shared" si="303"/>
        <v>156.66499999999999</v>
      </c>
      <c r="P3793" t="str">
        <f t="shared" si="304"/>
        <v>5_1988</v>
      </c>
    </row>
    <row r="3794" spans="1:16">
      <c r="A3794" s="35">
        <v>32282</v>
      </c>
      <c r="H3794" s="74">
        <v>33</v>
      </c>
      <c r="I3794" s="74">
        <v>33</v>
      </c>
      <c r="J3794" s="74">
        <v>158.91999999999999</v>
      </c>
      <c r="K3794" s="74">
        <v>167.05</v>
      </c>
      <c r="L3794">
        <f t="shared" si="300"/>
        <v>5</v>
      </c>
      <c r="M3794">
        <f t="shared" si="301"/>
        <v>1988</v>
      </c>
      <c r="N3794">
        <f t="shared" si="302"/>
        <v>33</v>
      </c>
      <c r="O3794">
        <f t="shared" si="303"/>
        <v>162.98500000000001</v>
      </c>
      <c r="P3794" t="str">
        <f t="shared" si="304"/>
        <v>5_1988</v>
      </c>
    </row>
    <row r="3795" spans="1:16">
      <c r="A3795" s="35">
        <v>32283</v>
      </c>
      <c r="H3795" s="74">
        <v>33</v>
      </c>
      <c r="I3795" s="74">
        <v>33</v>
      </c>
      <c r="J3795" s="74">
        <v>149.44</v>
      </c>
      <c r="K3795" s="74">
        <v>168.18</v>
      </c>
      <c r="L3795">
        <f t="shared" si="300"/>
        <v>5</v>
      </c>
      <c r="M3795">
        <f t="shared" si="301"/>
        <v>1988</v>
      </c>
      <c r="N3795">
        <f t="shared" si="302"/>
        <v>33</v>
      </c>
      <c r="O3795">
        <f t="shared" si="303"/>
        <v>158.81</v>
      </c>
      <c r="P3795" t="str">
        <f t="shared" si="304"/>
        <v>5_1988</v>
      </c>
    </row>
    <row r="3796" spans="1:16">
      <c r="A3796" s="35">
        <v>32284</v>
      </c>
      <c r="H3796" s="68"/>
      <c r="I3796" s="68"/>
      <c r="J3796" s="68"/>
      <c r="K3796" s="68"/>
      <c r="L3796">
        <f t="shared" si="300"/>
        <v>5</v>
      </c>
      <c r="M3796">
        <f t="shared" si="301"/>
        <v>1988</v>
      </c>
      <c r="N3796" t="str">
        <f t="shared" si="302"/>
        <v/>
      </c>
      <c r="O3796" t="str">
        <f t="shared" si="303"/>
        <v/>
      </c>
      <c r="P3796" t="str">
        <f t="shared" si="304"/>
        <v>5_1988</v>
      </c>
    </row>
    <row r="3797" spans="1:16">
      <c r="A3797" s="35">
        <v>32285</v>
      </c>
      <c r="H3797" s="68"/>
      <c r="I3797" s="68"/>
      <c r="J3797" s="68"/>
      <c r="K3797" s="68"/>
      <c r="L3797">
        <f t="shared" si="300"/>
        <v>5</v>
      </c>
      <c r="M3797">
        <f t="shared" si="301"/>
        <v>1988</v>
      </c>
      <c r="N3797" t="str">
        <f t="shared" si="302"/>
        <v/>
      </c>
      <c r="O3797" t="str">
        <f t="shared" si="303"/>
        <v/>
      </c>
      <c r="P3797" t="str">
        <f t="shared" si="304"/>
        <v>5_1988</v>
      </c>
    </row>
    <row r="3798" spans="1:16">
      <c r="A3798" s="35">
        <v>32286</v>
      </c>
      <c r="H3798" s="74">
        <v>33</v>
      </c>
      <c r="I3798" s="74">
        <v>33</v>
      </c>
      <c r="J3798" s="74">
        <v>161.15</v>
      </c>
      <c r="K3798" s="74">
        <v>169.8</v>
      </c>
      <c r="L3798">
        <f t="shared" si="300"/>
        <v>5</v>
      </c>
      <c r="M3798">
        <f t="shared" si="301"/>
        <v>1988</v>
      </c>
      <c r="N3798">
        <f t="shared" si="302"/>
        <v>33</v>
      </c>
      <c r="O3798">
        <f t="shared" si="303"/>
        <v>165.47500000000002</v>
      </c>
      <c r="P3798" t="str">
        <f t="shared" si="304"/>
        <v>5_1988</v>
      </c>
    </row>
    <row r="3799" spans="1:16">
      <c r="A3799" s="35">
        <v>32287</v>
      </c>
      <c r="H3799" s="74">
        <v>33</v>
      </c>
      <c r="I3799" s="74">
        <v>33</v>
      </c>
      <c r="J3799" s="74">
        <v>159.96</v>
      </c>
      <c r="K3799" s="74">
        <v>167.69</v>
      </c>
      <c r="L3799">
        <f t="shared" si="300"/>
        <v>5</v>
      </c>
      <c r="M3799">
        <f t="shared" si="301"/>
        <v>1988</v>
      </c>
      <c r="N3799">
        <f t="shared" si="302"/>
        <v>33</v>
      </c>
      <c r="O3799">
        <f t="shared" si="303"/>
        <v>163.82499999999999</v>
      </c>
      <c r="P3799" t="str">
        <f t="shared" si="304"/>
        <v>5_1988</v>
      </c>
    </row>
    <row r="3800" spans="1:16">
      <c r="A3800" s="35">
        <v>32288</v>
      </c>
      <c r="H3800" s="74">
        <v>33</v>
      </c>
      <c r="I3800" s="74">
        <v>33</v>
      </c>
      <c r="J3800" s="74">
        <v>156.62</v>
      </c>
      <c r="K3800" s="74">
        <v>168.27</v>
      </c>
      <c r="L3800">
        <f t="shared" si="300"/>
        <v>5</v>
      </c>
      <c r="M3800">
        <f t="shared" si="301"/>
        <v>1988</v>
      </c>
      <c r="N3800">
        <f t="shared" si="302"/>
        <v>33</v>
      </c>
      <c r="O3800">
        <f t="shared" si="303"/>
        <v>162.44499999999999</v>
      </c>
      <c r="P3800" t="str">
        <f t="shared" si="304"/>
        <v>5_1988</v>
      </c>
    </row>
    <row r="3801" spans="1:16">
      <c r="A3801" s="35">
        <v>32289</v>
      </c>
      <c r="H3801" s="74">
        <v>33</v>
      </c>
      <c r="I3801" s="74">
        <v>33</v>
      </c>
      <c r="J3801" s="74">
        <v>147.6</v>
      </c>
      <c r="K3801" s="74">
        <v>167.25</v>
      </c>
      <c r="L3801">
        <f t="shared" si="300"/>
        <v>5</v>
      </c>
      <c r="M3801">
        <f t="shared" si="301"/>
        <v>1988</v>
      </c>
      <c r="N3801">
        <f t="shared" si="302"/>
        <v>33</v>
      </c>
      <c r="O3801">
        <f t="shared" si="303"/>
        <v>157.42500000000001</v>
      </c>
      <c r="P3801" t="str">
        <f t="shared" si="304"/>
        <v>5_1988</v>
      </c>
    </row>
    <row r="3802" spans="1:16">
      <c r="A3802" s="35">
        <v>32290</v>
      </c>
      <c r="H3802" s="74">
        <v>33</v>
      </c>
      <c r="I3802" s="74">
        <v>33</v>
      </c>
      <c r="J3802" s="74">
        <v>152.38999999999999</v>
      </c>
      <c r="K3802" s="74">
        <v>166.94</v>
      </c>
      <c r="L3802">
        <f t="shared" si="300"/>
        <v>5</v>
      </c>
      <c r="M3802">
        <f t="shared" si="301"/>
        <v>1988</v>
      </c>
      <c r="N3802">
        <f t="shared" si="302"/>
        <v>33</v>
      </c>
      <c r="O3802">
        <f t="shared" si="303"/>
        <v>159.66499999999999</v>
      </c>
      <c r="P3802" t="str">
        <f t="shared" si="304"/>
        <v>5_1988</v>
      </c>
    </row>
    <row r="3803" spans="1:16">
      <c r="A3803" s="35">
        <v>32291</v>
      </c>
      <c r="H3803" s="68"/>
      <c r="I3803" s="68"/>
      <c r="J3803" s="68"/>
      <c r="K3803" s="73"/>
      <c r="L3803">
        <f t="shared" si="300"/>
        <v>5</v>
      </c>
      <c r="M3803">
        <f t="shared" si="301"/>
        <v>1988</v>
      </c>
      <c r="N3803" t="str">
        <f t="shared" si="302"/>
        <v/>
      </c>
      <c r="O3803" t="str">
        <f t="shared" si="303"/>
        <v/>
      </c>
      <c r="P3803" t="str">
        <f t="shared" si="304"/>
        <v>5_1988</v>
      </c>
    </row>
    <row r="3804" spans="1:16">
      <c r="A3804" s="35">
        <v>32292</v>
      </c>
      <c r="H3804" s="68"/>
      <c r="I3804" s="68"/>
      <c r="J3804" s="68"/>
      <c r="K3804" s="73"/>
      <c r="L3804">
        <f t="shared" si="300"/>
        <v>5</v>
      </c>
      <c r="M3804">
        <f t="shared" si="301"/>
        <v>1988</v>
      </c>
      <c r="N3804" t="str">
        <f t="shared" si="302"/>
        <v/>
      </c>
      <c r="O3804" t="str">
        <f t="shared" si="303"/>
        <v/>
      </c>
      <c r="P3804" t="str">
        <f t="shared" si="304"/>
        <v>5_1988</v>
      </c>
    </row>
    <row r="3805" spans="1:16">
      <c r="A3805" s="35">
        <v>32293</v>
      </c>
      <c r="H3805" s="74">
        <v>33</v>
      </c>
      <c r="I3805" s="74">
        <v>33</v>
      </c>
      <c r="J3805" s="74">
        <v>156.09</v>
      </c>
      <c r="K3805" s="74">
        <v>168.26</v>
      </c>
      <c r="L3805">
        <f t="shared" si="300"/>
        <v>5</v>
      </c>
      <c r="M3805">
        <f t="shared" si="301"/>
        <v>1988</v>
      </c>
      <c r="N3805">
        <f t="shared" si="302"/>
        <v>33</v>
      </c>
      <c r="O3805">
        <f t="shared" si="303"/>
        <v>162.17500000000001</v>
      </c>
      <c r="P3805" t="str">
        <f t="shared" si="304"/>
        <v>5_1988</v>
      </c>
    </row>
    <row r="3806" spans="1:16">
      <c r="A3806" s="35">
        <v>32294</v>
      </c>
      <c r="H3806" s="74">
        <v>33</v>
      </c>
      <c r="I3806" s="74">
        <v>33</v>
      </c>
      <c r="J3806" s="74">
        <v>158.65</v>
      </c>
      <c r="K3806" s="74">
        <v>167.08</v>
      </c>
      <c r="L3806">
        <f t="shared" si="300"/>
        <v>5</v>
      </c>
      <c r="M3806">
        <f t="shared" si="301"/>
        <v>1988</v>
      </c>
      <c r="N3806">
        <f t="shared" si="302"/>
        <v>33</v>
      </c>
      <c r="O3806">
        <f t="shared" si="303"/>
        <v>162.86500000000001</v>
      </c>
      <c r="P3806" t="str">
        <f t="shared" si="304"/>
        <v>5_1988</v>
      </c>
    </row>
    <row r="3807" spans="1:16">
      <c r="A3807" s="35">
        <v>32295</v>
      </c>
      <c r="H3807" s="74">
        <v>33</v>
      </c>
      <c r="I3807" s="74">
        <v>33</v>
      </c>
      <c r="J3807" s="74">
        <v>156.55000000000001</v>
      </c>
      <c r="K3807" s="74">
        <v>166.66</v>
      </c>
      <c r="L3807">
        <f t="shared" si="300"/>
        <v>6</v>
      </c>
      <c r="M3807">
        <f t="shared" si="301"/>
        <v>1988</v>
      </c>
      <c r="N3807">
        <f t="shared" si="302"/>
        <v>33</v>
      </c>
      <c r="O3807">
        <f t="shared" si="303"/>
        <v>161.60500000000002</v>
      </c>
      <c r="P3807" t="str">
        <f t="shared" si="304"/>
        <v>6_1988</v>
      </c>
    </row>
    <row r="3808" spans="1:16">
      <c r="A3808" s="35">
        <v>32296</v>
      </c>
      <c r="H3808" s="74">
        <v>33</v>
      </c>
      <c r="I3808" s="74">
        <v>33</v>
      </c>
      <c r="J3808" s="74">
        <v>159.61000000000001</v>
      </c>
      <c r="K3808" s="74">
        <v>167.43</v>
      </c>
      <c r="L3808">
        <f t="shared" si="300"/>
        <v>6</v>
      </c>
      <c r="M3808">
        <f t="shared" si="301"/>
        <v>1988</v>
      </c>
      <c r="N3808">
        <f t="shared" si="302"/>
        <v>33</v>
      </c>
      <c r="O3808">
        <f t="shared" si="303"/>
        <v>163.52000000000001</v>
      </c>
      <c r="P3808" t="str">
        <f t="shared" si="304"/>
        <v>6_1988</v>
      </c>
    </row>
    <row r="3809" spans="1:16">
      <c r="A3809" s="35">
        <v>32297</v>
      </c>
      <c r="H3809" s="74">
        <v>33</v>
      </c>
      <c r="I3809" s="74">
        <v>33</v>
      </c>
      <c r="J3809" s="74">
        <v>161.84</v>
      </c>
      <c r="K3809" s="74">
        <v>166.03</v>
      </c>
      <c r="L3809">
        <f t="shared" si="300"/>
        <v>6</v>
      </c>
      <c r="M3809">
        <f t="shared" si="301"/>
        <v>1988</v>
      </c>
      <c r="N3809">
        <f t="shared" si="302"/>
        <v>33</v>
      </c>
      <c r="O3809">
        <f t="shared" si="303"/>
        <v>163.935</v>
      </c>
      <c r="P3809" t="str">
        <f t="shared" si="304"/>
        <v>6_1988</v>
      </c>
    </row>
    <row r="3810" spans="1:16">
      <c r="A3810" s="35">
        <v>32298</v>
      </c>
      <c r="H3810" s="68"/>
      <c r="I3810" s="68"/>
      <c r="J3810" s="68"/>
      <c r="K3810" s="68"/>
      <c r="L3810">
        <f t="shared" si="300"/>
        <v>6</v>
      </c>
      <c r="M3810">
        <f t="shared" si="301"/>
        <v>1988</v>
      </c>
      <c r="N3810" t="str">
        <f t="shared" si="302"/>
        <v/>
      </c>
      <c r="O3810" t="str">
        <f t="shared" si="303"/>
        <v/>
      </c>
      <c r="P3810" t="str">
        <f t="shared" si="304"/>
        <v>6_1988</v>
      </c>
    </row>
    <row r="3811" spans="1:16">
      <c r="A3811" s="35">
        <v>32299</v>
      </c>
      <c r="H3811" s="68"/>
      <c r="I3811" s="68"/>
      <c r="J3811" s="68"/>
      <c r="K3811" s="68"/>
      <c r="L3811">
        <f t="shared" si="300"/>
        <v>6</v>
      </c>
      <c r="M3811">
        <f t="shared" si="301"/>
        <v>1988</v>
      </c>
      <c r="N3811" t="str">
        <f t="shared" si="302"/>
        <v/>
      </c>
      <c r="O3811" t="str">
        <f t="shared" si="303"/>
        <v/>
      </c>
      <c r="P3811" t="str">
        <f t="shared" si="304"/>
        <v>6_1988</v>
      </c>
    </row>
    <row r="3812" spans="1:16">
      <c r="A3812" s="35">
        <v>32300</v>
      </c>
      <c r="H3812" s="74">
        <v>33</v>
      </c>
      <c r="I3812" s="74">
        <v>33</v>
      </c>
      <c r="J3812" s="74">
        <v>162.76</v>
      </c>
      <c r="K3812" s="74">
        <v>167.74</v>
      </c>
      <c r="L3812">
        <f t="shared" si="300"/>
        <v>6</v>
      </c>
      <c r="M3812">
        <f t="shared" si="301"/>
        <v>1988</v>
      </c>
      <c r="N3812">
        <f t="shared" si="302"/>
        <v>33</v>
      </c>
      <c r="O3812">
        <f t="shared" si="303"/>
        <v>165.25</v>
      </c>
      <c r="P3812" t="str">
        <f t="shared" si="304"/>
        <v>6_1988</v>
      </c>
    </row>
    <row r="3813" spans="1:16">
      <c r="A3813" s="35">
        <v>32301</v>
      </c>
      <c r="H3813" s="74">
        <v>33</v>
      </c>
      <c r="I3813" s="74">
        <v>33</v>
      </c>
      <c r="J3813" s="74">
        <v>155.96</v>
      </c>
      <c r="K3813" s="74">
        <v>165.18</v>
      </c>
      <c r="L3813">
        <f t="shared" si="300"/>
        <v>6</v>
      </c>
      <c r="M3813">
        <f t="shared" si="301"/>
        <v>1988</v>
      </c>
      <c r="N3813">
        <f t="shared" si="302"/>
        <v>33</v>
      </c>
      <c r="O3813">
        <f t="shared" si="303"/>
        <v>160.57</v>
      </c>
      <c r="P3813" t="str">
        <f t="shared" si="304"/>
        <v>6_1988</v>
      </c>
    </row>
    <row r="3814" spans="1:16">
      <c r="A3814" s="35">
        <v>32302</v>
      </c>
      <c r="H3814" s="74">
        <v>33</v>
      </c>
      <c r="I3814" s="74">
        <v>33</v>
      </c>
      <c r="J3814" s="74">
        <v>155.44</v>
      </c>
      <c r="K3814" s="74">
        <v>166.54</v>
      </c>
      <c r="L3814">
        <f t="shared" si="300"/>
        <v>6</v>
      </c>
      <c r="M3814">
        <f t="shared" si="301"/>
        <v>1988</v>
      </c>
      <c r="N3814">
        <f t="shared" si="302"/>
        <v>33</v>
      </c>
      <c r="O3814">
        <f t="shared" si="303"/>
        <v>160.99</v>
      </c>
      <c r="P3814" t="str">
        <f t="shared" si="304"/>
        <v>6_1988</v>
      </c>
    </row>
    <row r="3815" spans="1:16">
      <c r="A3815" s="35">
        <v>32303</v>
      </c>
      <c r="H3815" s="74">
        <v>33</v>
      </c>
      <c r="I3815" s="74">
        <v>33</v>
      </c>
      <c r="J3815" s="74">
        <v>152.24</v>
      </c>
      <c r="K3815" s="74">
        <v>166.43</v>
      </c>
      <c r="L3815">
        <f t="shared" si="300"/>
        <v>6</v>
      </c>
      <c r="M3815">
        <f t="shared" si="301"/>
        <v>1988</v>
      </c>
      <c r="N3815">
        <f t="shared" si="302"/>
        <v>33</v>
      </c>
      <c r="O3815">
        <f t="shared" si="303"/>
        <v>159.33500000000001</v>
      </c>
      <c r="P3815" t="str">
        <f t="shared" si="304"/>
        <v>6_1988</v>
      </c>
    </row>
    <row r="3816" spans="1:16">
      <c r="A3816" s="35">
        <v>32304</v>
      </c>
      <c r="H3816" s="74">
        <v>33</v>
      </c>
      <c r="I3816" s="74">
        <v>33</v>
      </c>
      <c r="J3816" s="74">
        <v>162.87</v>
      </c>
      <c r="K3816" s="74">
        <v>168.07</v>
      </c>
      <c r="L3816">
        <f t="shared" si="300"/>
        <v>6</v>
      </c>
      <c r="M3816">
        <f t="shared" si="301"/>
        <v>1988</v>
      </c>
      <c r="N3816">
        <f t="shared" si="302"/>
        <v>33</v>
      </c>
      <c r="O3816">
        <f t="shared" si="303"/>
        <v>165.47</v>
      </c>
      <c r="P3816" t="str">
        <f t="shared" si="304"/>
        <v>6_1988</v>
      </c>
    </row>
    <row r="3817" spans="1:16">
      <c r="A3817" s="35">
        <v>32305</v>
      </c>
      <c r="H3817" s="68"/>
      <c r="I3817" s="68"/>
      <c r="J3817" s="68"/>
      <c r="K3817" s="68"/>
      <c r="L3817">
        <f t="shared" si="300"/>
        <v>6</v>
      </c>
      <c r="M3817">
        <f t="shared" si="301"/>
        <v>1988</v>
      </c>
      <c r="N3817" t="str">
        <f t="shared" si="302"/>
        <v/>
      </c>
      <c r="O3817" t="str">
        <f t="shared" si="303"/>
        <v/>
      </c>
      <c r="P3817" t="str">
        <f t="shared" si="304"/>
        <v>6_1988</v>
      </c>
    </row>
    <row r="3818" spans="1:16">
      <c r="A3818" s="35">
        <v>32306</v>
      </c>
      <c r="H3818" s="68"/>
      <c r="I3818" s="68"/>
      <c r="J3818" s="68"/>
      <c r="K3818" s="68"/>
      <c r="L3818">
        <f t="shared" si="300"/>
        <v>6</v>
      </c>
      <c r="M3818">
        <f t="shared" si="301"/>
        <v>1988</v>
      </c>
      <c r="N3818" t="str">
        <f t="shared" si="302"/>
        <v/>
      </c>
      <c r="O3818" t="str">
        <f t="shared" si="303"/>
        <v/>
      </c>
      <c r="P3818" t="str">
        <f t="shared" si="304"/>
        <v>6_1988</v>
      </c>
    </row>
    <row r="3819" spans="1:16">
      <c r="A3819" s="35">
        <v>32307</v>
      </c>
      <c r="H3819" s="74">
        <v>33</v>
      </c>
      <c r="I3819" s="74">
        <v>33</v>
      </c>
      <c r="J3819" s="74">
        <v>160.11000000000001</v>
      </c>
      <c r="K3819" s="74">
        <v>166.41</v>
      </c>
      <c r="L3819">
        <f t="shared" si="300"/>
        <v>6</v>
      </c>
      <c r="M3819">
        <f t="shared" si="301"/>
        <v>1988</v>
      </c>
      <c r="N3819">
        <f t="shared" si="302"/>
        <v>33</v>
      </c>
      <c r="O3819">
        <f t="shared" si="303"/>
        <v>163.26</v>
      </c>
      <c r="P3819" t="str">
        <f t="shared" si="304"/>
        <v>6_1988</v>
      </c>
    </row>
    <row r="3820" spans="1:16">
      <c r="A3820" s="35">
        <v>32308</v>
      </c>
      <c r="H3820" s="74">
        <v>33</v>
      </c>
      <c r="I3820" s="74">
        <v>33</v>
      </c>
      <c r="J3820" s="74">
        <v>153.61000000000001</v>
      </c>
      <c r="K3820" s="74">
        <v>168.94</v>
      </c>
      <c r="L3820">
        <f t="shared" si="300"/>
        <v>6</v>
      </c>
      <c r="M3820">
        <f t="shared" si="301"/>
        <v>1988</v>
      </c>
      <c r="N3820">
        <f t="shared" si="302"/>
        <v>33</v>
      </c>
      <c r="O3820">
        <f t="shared" si="303"/>
        <v>161.27500000000001</v>
      </c>
      <c r="P3820" t="str">
        <f t="shared" si="304"/>
        <v>6_1988</v>
      </c>
    </row>
    <row r="3821" spans="1:16">
      <c r="A3821" s="35">
        <v>32309</v>
      </c>
      <c r="H3821" s="74">
        <v>33</v>
      </c>
      <c r="I3821" s="74">
        <v>33</v>
      </c>
      <c r="J3821" s="74">
        <v>162.15</v>
      </c>
      <c r="K3821" s="74">
        <v>167.88</v>
      </c>
      <c r="L3821">
        <f t="shared" si="300"/>
        <v>6</v>
      </c>
      <c r="M3821">
        <f t="shared" si="301"/>
        <v>1988</v>
      </c>
      <c r="N3821">
        <f t="shared" si="302"/>
        <v>33</v>
      </c>
      <c r="O3821">
        <f t="shared" si="303"/>
        <v>165.01499999999999</v>
      </c>
      <c r="P3821" t="str">
        <f t="shared" si="304"/>
        <v>6_1988</v>
      </c>
    </row>
    <row r="3822" spans="1:16">
      <c r="A3822" s="35">
        <v>32310</v>
      </c>
      <c r="H3822" s="74">
        <v>33</v>
      </c>
      <c r="I3822" s="74">
        <v>33</v>
      </c>
      <c r="J3822" s="74">
        <v>158.61000000000001</v>
      </c>
      <c r="K3822" s="74">
        <v>168.98</v>
      </c>
      <c r="L3822">
        <f t="shared" si="300"/>
        <v>6</v>
      </c>
      <c r="M3822">
        <f t="shared" si="301"/>
        <v>1988</v>
      </c>
      <c r="N3822">
        <f t="shared" si="302"/>
        <v>33</v>
      </c>
      <c r="O3822">
        <f t="shared" si="303"/>
        <v>163.79500000000002</v>
      </c>
      <c r="P3822" t="str">
        <f t="shared" si="304"/>
        <v>6_1988</v>
      </c>
    </row>
    <row r="3823" spans="1:16">
      <c r="A3823" s="35">
        <v>32311</v>
      </c>
      <c r="H3823" s="74">
        <v>33</v>
      </c>
      <c r="I3823" s="74">
        <v>33</v>
      </c>
      <c r="J3823" s="74">
        <v>166.03</v>
      </c>
      <c r="K3823" s="74">
        <v>168.48</v>
      </c>
      <c r="L3823">
        <f t="shared" si="300"/>
        <v>6</v>
      </c>
      <c r="M3823">
        <f t="shared" si="301"/>
        <v>1988</v>
      </c>
      <c r="N3823">
        <f t="shared" si="302"/>
        <v>33</v>
      </c>
      <c r="O3823">
        <f t="shared" si="303"/>
        <v>167.255</v>
      </c>
      <c r="P3823" t="str">
        <f t="shared" si="304"/>
        <v>6_1988</v>
      </c>
    </row>
    <row r="3824" spans="1:16">
      <c r="A3824" s="35">
        <v>32312</v>
      </c>
      <c r="H3824" s="68"/>
      <c r="I3824" s="68"/>
      <c r="J3824" s="68"/>
      <c r="K3824" s="68"/>
      <c r="L3824">
        <f t="shared" si="300"/>
        <v>6</v>
      </c>
      <c r="M3824">
        <f t="shared" si="301"/>
        <v>1988</v>
      </c>
      <c r="N3824" t="str">
        <f t="shared" si="302"/>
        <v/>
      </c>
      <c r="O3824" t="str">
        <f t="shared" si="303"/>
        <v/>
      </c>
      <c r="P3824" t="str">
        <f t="shared" si="304"/>
        <v>6_1988</v>
      </c>
    </row>
    <row r="3825" spans="1:16">
      <c r="A3825" s="35">
        <v>32313</v>
      </c>
      <c r="H3825" s="68"/>
      <c r="I3825" s="68"/>
      <c r="J3825" s="68"/>
      <c r="K3825" s="68"/>
      <c r="L3825">
        <f t="shared" si="300"/>
        <v>6</v>
      </c>
      <c r="M3825">
        <f t="shared" si="301"/>
        <v>1988</v>
      </c>
      <c r="N3825" t="str">
        <f t="shared" si="302"/>
        <v/>
      </c>
      <c r="O3825" t="str">
        <f t="shared" si="303"/>
        <v/>
      </c>
      <c r="P3825" t="str">
        <f t="shared" si="304"/>
        <v>6_1988</v>
      </c>
    </row>
    <row r="3826" spans="1:16">
      <c r="A3826" s="35">
        <v>32314</v>
      </c>
      <c r="H3826" s="74">
        <v>33</v>
      </c>
      <c r="I3826" s="74">
        <v>33</v>
      </c>
      <c r="J3826" s="74">
        <v>160.03</v>
      </c>
      <c r="K3826" s="74">
        <v>168.87</v>
      </c>
      <c r="L3826">
        <f t="shared" si="300"/>
        <v>6</v>
      </c>
      <c r="M3826">
        <f t="shared" si="301"/>
        <v>1988</v>
      </c>
      <c r="N3826">
        <f t="shared" si="302"/>
        <v>33</v>
      </c>
      <c r="O3826">
        <f t="shared" si="303"/>
        <v>164.45</v>
      </c>
      <c r="P3826" t="str">
        <f t="shared" si="304"/>
        <v>6_1988</v>
      </c>
    </row>
    <row r="3827" spans="1:16">
      <c r="A3827" s="35">
        <v>32315</v>
      </c>
      <c r="H3827" s="74">
        <v>33</v>
      </c>
      <c r="I3827" s="74">
        <v>33</v>
      </c>
      <c r="J3827" s="74">
        <v>165.26</v>
      </c>
      <c r="K3827" s="74">
        <v>169.34</v>
      </c>
      <c r="L3827">
        <f t="shared" si="300"/>
        <v>6</v>
      </c>
      <c r="M3827">
        <f t="shared" si="301"/>
        <v>1988</v>
      </c>
      <c r="N3827">
        <f t="shared" si="302"/>
        <v>33</v>
      </c>
      <c r="O3827">
        <f t="shared" si="303"/>
        <v>167.3</v>
      </c>
      <c r="P3827" t="str">
        <f t="shared" si="304"/>
        <v>6_1988</v>
      </c>
    </row>
    <row r="3828" spans="1:16">
      <c r="A3828" s="35">
        <v>32316</v>
      </c>
      <c r="H3828" s="74">
        <v>33</v>
      </c>
      <c r="I3828" s="74">
        <v>33</v>
      </c>
      <c r="J3828" s="74">
        <v>160.6</v>
      </c>
      <c r="K3828" s="74">
        <v>168.72</v>
      </c>
      <c r="L3828">
        <f t="shared" si="300"/>
        <v>6</v>
      </c>
      <c r="M3828">
        <f t="shared" si="301"/>
        <v>1988</v>
      </c>
      <c r="N3828">
        <f t="shared" si="302"/>
        <v>33</v>
      </c>
      <c r="O3828">
        <f t="shared" si="303"/>
        <v>164.66</v>
      </c>
      <c r="P3828" t="str">
        <f t="shared" si="304"/>
        <v>6_1988</v>
      </c>
    </row>
    <row r="3829" spans="1:16">
      <c r="A3829" s="35">
        <v>32317</v>
      </c>
      <c r="H3829" s="74">
        <v>33</v>
      </c>
      <c r="I3829" s="74">
        <v>33</v>
      </c>
      <c r="J3829" s="74">
        <v>163.93</v>
      </c>
      <c r="K3829" s="74">
        <v>170.47</v>
      </c>
      <c r="L3829">
        <f t="shared" si="300"/>
        <v>6</v>
      </c>
      <c r="M3829">
        <f t="shared" si="301"/>
        <v>1988</v>
      </c>
      <c r="N3829">
        <f t="shared" si="302"/>
        <v>33</v>
      </c>
      <c r="O3829">
        <f t="shared" si="303"/>
        <v>167.2</v>
      </c>
      <c r="P3829" t="str">
        <f t="shared" si="304"/>
        <v>6_1988</v>
      </c>
    </row>
    <row r="3830" spans="1:16">
      <c r="A3830" s="35">
        <v>32318</v>
      </c>
      <c r="H3830" s="74">
        <v>33</v>
      </c>
      <c r="I3830" s="74">
        <v>33</v>
      </c>
      <c r="J3830" s="74">
        <v>165.45</v>
      </c>
      <c r="K3830" s="74">
        <v>169.59</v>
      </c>
      <c r="L3830">
        <f t="shared" si="300"/>
        <v>6</v>
      </c>
      <c r="M3830">
        <f t="shared" si="301"/>
        <v>1988</v>
      </c>
      <c r="N3830">
        <f t="shared" si="302"/>
        <v>33</v>
      </c>
      <c r="O3830">
        <f t="shared" si="303"/>
        <v>167.51999999999998</v>
      </c>
      <c r="P3830" t="str">
        <f t="shared" si="304"/>
        <v>6_1988</v>
      </c>
    </row>
    <row r="3831" spans="1:16">
      <c r="A3831" s="35">
        <v>32319</v>
      </c>
      <c r="H3831" s="68"/>
      <c r="I3831" s="68"/>
      <c r="J3831" s="68"/>
      <c r="K3831" s="68"/>
      <c r="L3831">
        <f t="shared" si="300"/>
        <v>6</v>
      </c>
      <c r="M3831">
        <f t="shared" si="301"/>
        <v>1988</v>
      </c>
      <c r="N3831" t="str">
        <f t="shared" si="302"/>
        <v/>
      </c>
      <c r="O3831" t="str">
        <f t="shared" si="303"/>
        <v/>
      </c>
      <c r="P3831" t="str">
        <f t="shared" si="304"/>
        <v>6_1988</v>
      </c>
    </row>
    <row r="3832" spans="1:16">
      <c r="A3832" s="35">
        <v>32320</v>
      </c>
      <c r="H3832" s="68"/>
      <c r="I3832" s="68"/>
      <c r="J3832" s="68"/>
      <c r="K3832" s="68"/>
      <c r="L3832">
        <f t="shared" si="300"/>
        <v>6</v>
      </c>
      <c r="M3832">
        <f t="shared" si="301"/>
        <v>1988</v>
      </c>
      <c r="N3832" t="str">
        <f t="shared" si="302"/>
        <v/>
      </c>
      <c r="O3832" t="str">
        <f t="shared" si="303"/>
        <v/>
      </c>
      <c r="P3832" t="str">
        <f t="shared" si="304"/>
        <v>6_1988</v>
      </c>
    </row>
    <row r="3833" spans="1:16">
      <c r="A3833" s="35">
        <v>32321</v>
      </c>
      <c r="H3833" s="74">
        <v>33</v>
      </c>
      <c r="I3833" s="74">
        <v>33</v>
      </c>
      <c r="J3833" s="74">
        <v>162.87</v>
      </c>
      <c r="K3833" s="74">
        <v>168.77</v>
      </c>
      <c r="L3833">
        <f t="shared" si="300"/>
        <v>6</v>
      </c>
      <c r="M3833">
        <f t="shared" si="301"/>
        <v>1988</v>
      </c>
      <c r="N3833">
        <f t="shared" si="302"/>
        <v>33</v>
      </c>
      <c r="O3833">
        <f t="shared" si="303"/>
        <v>165.82</v>
      </c>
      <c r="P3833" t="str">
        <f t="shared" si="304"/>
        <v>6_1988</v>
      </c>
    </row>
    <row r="3834" spans="1:16">
      <c r="A3834" s="35">
        <v>32322</v>
      </c>
      <c r="H3834" s="74">
        <v>33</v>
      </c>
      <c r="I3834" s="74">
        <v>33</v>
      </c>
      <c r="J3834" s="74">
        <v>167.64</v>
      </c>
      <c r="K3834" s="74">
        <v>171.73</v>
      </c>
      <c r="L3834">
        <f t="shared" si="300"/>
        <v>6</v>
      </c>
      <c r="M3834">
        <f t="shared" si="301"/>
        <v>1988</v>
      </c>
      <c r="N3834">
        <f t="shared" si="302"/>
        <v>33</v>
      </c>
      <c r="O3834">
        <f t="shared" si="303"/>
        <v>169.685</v>
      </c>
      <c r="P3834" t="str">
        <f t="shared" si="304"/>
        <v>6_1988</v>
      </c>
    </row>
    <row r="3835" spans="1:16">
      <c r="A3835" s="35">
        <v>32323</v>
      </c>
      <c r="H3835" s="71"/>
      <c r="I3835" s="71"/>
      <c r="J3835" s="73"/>
      <c r="K3835" s="73"/>
      <c r="L3835">
        <f t="shared" si="300"/>
        <v>6</v>
      </c>
      <c r="M3835">
        <f t="shared" si="301"/>
        <v>1988</v>
      </c>
      <c r="N3835" t="str">
        <f t="shared" si="302"/>
        <v/>
      </c>
      <c r="O3835" t="str">
        <f t="shared" si="303"/>
        <v/>
      </c>
      <c r="P3835" t="str">
        <f t="shared" si="304"/>
        <v>6_1988</v>
      </c>
    </row>
    <row r="3836" spans="1:16">
      <c r="A3836" s="35">
        <v>32324</v>
      </c>
      <c r="H3836" s="71"/>
      <c r="I3836" s="71"/>
      <c r="J3836" s="73"/>
      <c r="K3836" s="73"/>
      <c r="L3836">
        <f t="shared" si="300"/>
        <v>6</v>
      </c>
      <c r="M3836">
        <f t="shared" si="301"/>
        <v>1988</v>
      </c>
      <c r="N3836" t="str">
        <f t="shared" si="302"/>
        <v/>
      </c>
      <c r="O3836" t="str">
        <f t="shared" si="303"/>
        <v/>
      </c>
      <c r="P3836" t="str">
        <f t="shared" si="304"/>
        <v>6_1988</v>
      </c>
    </row>
    <row r="3837" spans="1:16">
      <c r="A3837" s="35">
        <v>32325</v>
      </c>
      <c r="H3837" s="74">
        <v>33</v>
      </c>
      <c r="I3837" s="74">
        <v>33</v>
      </c>
      <c r="J3837" s="74">
        <v>165.89</v>
      </c>
      <c r="K3837" s="74">
        <v>174.08</v>
      </c>
      <c r="L3837">
        <f t="shared" si="300"/>
        <v>7</v>
      </c>
      <c r="M3837">
        <f t="shared" si="301"/>
        <v>1988</v>
      </c>
      <c r="N3837">
        <f t="shared" si="302"/>
        <v>33</v>
      </c>
      <c r="O3837">
        <f t="shared" si="303"/>
        <v>169.98500000000001</v>
      </c>
      <c r="P3837" t="str">
        <f t="shared" si="304"/>
        <v>7_1988</v>
      </c>
    </row>
    <row r="3838" spans="1:16">
      <c r="A3838" s="35">
        <v>32326</v>
      </c>
      <c r="H3838" s="68"/>
      <c r="I3838" s="68"/>
      <c r="J3838" s="68"/>
      <c r="K3838" s="68"/>
      <c r="L3838">
        <f t="shared" si="300"/>
        <v>7</v>
      </c>
      <c r="M3838">
        <f t="shared" si="301"/>
        <v>1988</v>
      </c>
      <c r="N3838" t="str">
        <f t="shared" si="302"/>
        <v/>
      </c>
      <c r="O3838" t="str">
        <f t="shared" si="303"/>
        <v/>
      </c>
      <c r="P3838" t="str">
        <f t="shared" si="304"/>
        <v>7_1988</v>
      </c>
    </row>
    <row r="3839" spans="1:16">
      <c r="A3839" s="35">
        <v>32327</v>
      </c>
      <c r="H3839" s="68"/>
      <c r="I3839" s="68"/>
      <c r="J3839" s="68"/>
      <c r="K3839" s="68"/>
      <c r="L3839">
        <f t="shared" si="300"/>
        <v>7</v>
      </c>
      <c r="M3839">
        <f t="shared" si="301"/>
        <v>1988</v>
      </c>
      <c r="N3839" t="str">
        <f t="shared" si="302"/>
        <v/>
      </c>
      <c r="O3839" t="str">
        <f t="shared" si="303"/>
        <v/>
      </c>
      <c r="P3839" t="str">
        <f t="shared" si="304"/>
        <v>7_1988</v>
      </c>
    </row>
    <row r="3840" spans="1:16">
      <c r="A3840" s="35">
        <v>32328</v>
      </c>
      <c r="H3840" s="74">
        <v>33</v>
      </c>
      <c r="I3840" s="74">
        <v>33</v>
      </c>
      <c r="J3840" s="74">
        <v>168.52</v>
      </c>
      <c r="K3840" s="74">
        <v>172.75</v>
      </c>
      <c r="L3840">
        <f t="shared" si="300"/>
        <v>7</v>
      </c>
      <c r="M3840">
        <f t="shared" si="301"/>
        <v>1988</v>
      </c>
      <c r="N3840">
        <f t="shared" si="302"/>
        <v>33</v>
      </c>
      <c r="O3840">
        <f t="shared" si="303"/>
        <v>170.63499999999999</v>
      </c>
      <c r="P3840" t="str">
        <f t="shared" si="304"/>
        <v>7_1988</v>
      </c>
    </row>
    <row r="3841" spans="1:16">
      <c r="A3841" s="35">
        <v>32329</v>
      </c>
      <c r="H3841" s="74">
        <v>33</v>
      </c>
      <c r="I3841" s="74">
        <v>33</v>
      </c>
      <c r="J3841" s="74">
        <v>165.85</v>
      </c>
      <c r="K3841" s="74">
        <v>172.3</v>
      </c>
      <c r="L3841">
        <f t="shared" si="300"/>
        <v>7</v>
      </c>
      <c r="M3841">
        <f t="shared" si="301"/>
        <v>1988</v>
      </c>
      <c r="N3841">
        <f t="shared" si="302"/>
        <v>33</v>
      </c>
      <c r="O3841">
        <f t="shared" si="303"/>
        <v>169.07499999999999</v>
      </c>
      <c r="P3841" t="str">
        <f t="shared" si="304"/>
        <v>7_1988</v>
      </c>
    </row>
    <row r="3842" spans="1:16">
      <c r="A3842" s="35">
        <v>32330</v>
      </c>
      <c r="H3842" s="74">
        <v>33</v>
      </c>
      <c r="I3842" s="74">
        <v>33</v>
      </c>
      <c r="J3842" s="74">
        <v>167.77</v>
      </c>
      <c r="K3842" s="74">
        <v>173.32</v>
      </c>
      <c r="L3842">
        <f t="shared" si="300"/>
        <v>7</v>
      </c>
      <c r="M3842">
        <f t="shared" si="301"/>
        <v>1988</v>
      </c>
      <c r="N3842">
        <f t="shared" si="302"/>
        <v>33</v>
      </c>
      <c r="O3842">
        <f t="shared" si="303"/>
        <v>170.54500000000002</v>
      </c>
      <c r="P3842" t="str">
        <f t="shared" si="304"/>
        <v>7_1988</v>
      </c>
    </row>
    <row r="3843" spans="1:16">
      <c r="A3843" s="35">
        <v>32331</v>
      </c>
      <c r="H3843" s="74">
        <v>33</v>
      </c>
      <c r="I3843" s="74">
        <v>33</v>
      </c>
      <c r="J3843" s="74">
        <v>167.29</v>
      </c>
      <c r="K3843" s="74">
        <v>174.56</v>
      </c>
      <c r="L3843">
        <f t="shared" si="300"/>
        <v>7</v>
      </c>
      <c r="M3843">
        <f t="shared" si="301"/>
        <v>1988</v>
      </c>
      <c r="N3843">
        <f t="shared" si="302"/>
        <v>33</v>
      </c>
      <c r="O3843">
        <f t="shared" si="303"/>
        <v>170.92500000000001</v>
      </c>
      <c r="P3843" t="str">
        <f t="shared" si="304"/>
        <v>7_1988</v>
      </c>
    </row>
    <row r="3844" spans="1:16">
      <c r="A3844" s="35">
        <v>32332</v>
      </c>
      <c r="H3844" s="74">
        <v>33</v>
      </c>
      <c r="I3844" s="74">
        <v>33</v>
      </c>
      <c r="J3844" s="74">
        <v>168.65</v>
      </c>
      <c r="K3844" s="74">
        <v>173.73</v>
      </c>
      <c r="L3844">
        <f t="shared" ref="L3844:L3907" si="305">+MONTH(A3844)</f>
        <v>7</v>
      </c>
      <c r="M3844">
        <f t="shared" ref="M3844:M3907" si="306">+YEAR(A3844)</f>
        <v>1988</v>
      </c>
      <c r="N3844">
        <f t="shared" ref="N3844:N3907" si="307">+IF(H3844="","",AVERAGE(H3844:I3844))</f>
        <v>33</v>
      </c>
      <c r="O3844">
        <f t="shared" ref="O3844:O3907" si="308">+IF(J3844="","",AVERAGE(J3844:K3844))</f>
        <v>171.19</v>
      </c>
      <c r="P3844" t="str">
        <f t="shared" ref="P3844:P3907" si="309">+L3844&amp;"_"&amp;M3844</f>
        <v>7_1988</v>
      </c>
    </row>
    <row r="3845" spans="1:16">
      <c r="A3845" s="35">
        <v>32333</v>
      </c>
      <c r="H3845" s="68"/>
      <c r="I3845" s="68"/>
      <c r="J3845" s="68"/>
      <c r="K3845" s="68"/>
      <c r="L3845">
        <f t="shared" si="305"/>
        <v>7</v>
      </c>
      <c r="M3845">
        <f t="shared" si="306"/>
        <v>1988</v>
      </c>
      <c r="N3845" t="str">
        <f t="shared" si="307"/>
        <v/>
      </c>
      <c r="O3845" t="str">
        <f t="shared" si="308"/>
        <v/>
      </c>
      <c r="P3845" t="str">
        <f t="shared" si="309"/>
        <v>7_1988</v>
      </c>
    </row>
    <row r="3846" spans="1:16">
      <c r="A3846" s="35">
        <v>32334</v>
      </c>
      <c r="H3846" s="68"/>
      <c r="I3846" s="68"/>
      <c r="J3846" s="68"/>
      <c r="K3846" s="68"/>
      <c r="L3846">
        <f t="shared" si="305"/>
        <v>7</v>
      </c>
      <c r="M3846">
        <f t="shared" si="306"/>
        <v>1988</v>
      </c>
      <c r="N3846" t="str">
        <f t="shared" si="307"/>
        <v/>
      </c>
      <c r="O3846" t="str">
        <f t="shared" si="308"/>
        <v/>
      </c>
      <c r="P3846" t="str">
        <f t="shared" si="309"/>
        <v>7_1988</v>
      </c>
    </row>
    <row r="3847" spans="1:16">
      <c r="A3847" s="35">
        <v>32335</v>
      </c>
      <c r="H3847" s="74">
        <v>33</v>
      </c>
      <c r="I3847" s="74">
        <v>33</v>
      </c>
      <c r="J3847" s="74">
        <v>168.37</v>
      </c>
      <c r="K3847" s="74">
        <v>173.44</v>
      </c>
      <c r="L3847">
        <f t="shared" si="305"/>
        <v>7</v>
      </c>
      <c r="M3847">
        <f t="shared" si="306"/>
        <v>1988</v>
      </c>
      <c r="N3847">
        <f t="shared" si="307"/>
        <v>33</v>
      </c>
      <c r="O3847">
        <f t="shared" si="308"/>
        <v>170.905</v>
      </c>
      <c r="P3847" t="str">
        <f t="shared" si="309"/>
        <v>7_1988</v>
      </c>
    </row>
    <row r="3848" spans="1:16">
      <c r="A3848" s="35">
        <v>32336</v>
      </c>
      <c r="H3848" s="74">
        <v>33</v>
      </c>
      <c r="I3848" s="74">
        <v>33</v>
      </c>
      <c r="J3848" s="74">
        <v>170.59</v>
      </c>
      <c r="K3848" s="74">
        <v>177.17</v>
      </c>
      <c r="L3848">
        <f t="shared" si="305"/>
        <v>7</v>
      </c>
      <c r="M3848">
        <f t="shared" si="306"/>
        <v>1988</v>
      </c>
      <c r="N3848">
        <f t="shared" si="307"/>
        <v>33</v>
      </c>
      <c r="O3848">
        <f t="shared" si="308"/>
        <v>173.88</v>
      </c>
      <c r="P3848" t="str">
        <f t="shared" si="309"/>
        <v>7_1988</v>
      </c>
    </row>
    <row r="3849" spans="1:16">
      <c r="A3849" s="35">
        <v>32337</v>
      </c>
      <c r="H3849" s="74">
        <v>33</v>
      </c>
      <c r="I3849" s="74">
        <v>33</v>
      </c>
      <c r="J3849" s="74">
        <v>170.98</v>
      </c>
      <c r="K3849" s="74">
        <v>182.9</v>
      </c>
      <c r="L3849">
        <f t="shared" si="305"/>
        <v>7</v>
      </c>
      <c r="M3849">
        <f t="shared" si="306"/>
        <v>1988</v>
      </c>
      <c r="N3849">
        <f t="shared" si="307"/>
        <v>33</v>
      </c>
      <c r="O3849">
        <f t="shared" si="308"/>
        <v>176.94</v>
      </c>
      <c r="P3849" t="str">
        <f t="shared" si="309"/>
        <v>7_1988</v>
      </c>
    </row>
    <row r="3850" spans="1:16">
      <c r="A3850" s="35">
        <v>32338</v>
      </c>
      <c r="H3850" s="74">
        <v>33</v>
      </c>
      <c r="I3850" s="74">
        <v>33</v>
      </c>
      <c r="J3850" s="74">
        <v>175.6</v>
      </c>
      <c r="K3850" s="74">
        <v>185.83</v>
      </c>
      <c r="L3850">
        <f t="shared" si="305"/>
        <v>7</v>
      </c>
      <c r="M3850">
        <f t="shared" si="306"/>
        <v>1988</v>
      </c>
      <c r="N3850">
        <f t="shared" si="307"/>
        <v>33</v>
      </c>
      <c r="O3850">
        <f t="shared" si="308"/>
        <v>180.715</v>
      </c>
      <c r="P3850" t="str">
        <f t="shared" si="309"/>
        <v>7_1988</v>
      </c>
    </row>
    <row r="3851" spans="1:16">
      <c r="A3851" s="35">
        <v>32339</v>
      </c>
      <c r="H3851" s="74">
        <v>33</v>
      </c>
      <c r="I3851" s="74">
        <v>33</v>
      </c>
      <c r="J3851" s="74">
        <v>183.32</v>
      </c>
      <c r="K3851" s="74">
        <v>193.62</v>
      </c>
      <c r="L3851">
        <f t="shared" si="305"/>
        <v>7</v>
      </c>
      <c r="M3851">
        <f t="shared" si="306"/>
        <v>1988</v>
      </c>
      <c r="N3851">
        <f t="shared" si="307"/>
        <v>33</v>
      </c>
      <c r="O3851">
        <f t="shared" si="308"/>
        <v>188.47</v>
      </c>
      <c r="P3851" t="str">
        <f t="shared" si="309"/>
        <v>7_1988</v>
      </c>
    </row>
    <row r="3852" spans="1:16">
      <c r="A3852" s="35">
        <v>32340</v>
      </c>
      <c r="H3852" s="68"/>
      <c r="I3852" s="68"/>
      <c r="J3852" s="68"/>
      <c r="K3852" s="68"/>
      <c r="L3852">
        <f t="shared" si="305"/>
        <v>7</v>
      </c>
      <c r="M3852">
        <f t="shared" si="306"/>
        <v>1988</v>
      </c>
      <c r="N3852" t="str">
        <f t="shared" si="307"/>
        <v/>
      </c>
      <c r="O3852" t="str">
        <f t="shared" si="308"/>
        <v/>
      </c>
      <c r="P3852" t="str">
        <f t="shared" si="309"/>
        <v>7_1988</v>
      </c>
    </row>
    <row r="3853" spans="1:16">
      <c r="A3853" s="35">
        <v>32341</v>
      </c>
      <c r="H3853" s="68"/>
      <c r="I3853" s="68"/>
      <c r="J3853" s="68"/>
      <c r="K3853" s="68"/>
      <c r="L3853">
        <f t="shared" si="305"/>
        <v>7</v>
      </c>
      <c r="M3853">
        <f t="shared" si="306"/>
        <v>1988</v>
      </c>
      <c r="N3853" t="str">
        <f t="shared" si="307"/>
        <v/>
      </c>
      <c r="O3853" t="str">
        <f t="shared" si="308"/>
        <v/>
      </c>
      <c r="P3853" t="str">
        <f t="shared" si="309"/>
        <v>7_1988</v>
      </c>
    </row>
    <row r="3854" spans="1:16">
      <c r="A3854" s="35">
        <v>32342</v>
      </c>
      <c r="H3854" s="74">
        <v>33</v>
      </c>
      <c r="I3854" s="74">
        <v>33</v>
      </c>
      <c r="J3854" s="74">
        <v>182.4</v>
      </c>
      <c r="K3854" s="74">
        <v>193.9</v>
      </c>
      <c r="L3854">
        <f t="shared" si="305"/>
        <v>7</v>
      </c>
      <c r="M3854">
        <f t="shared" si="306"/>
        <v>1988</v>
      </c>
      <c r="N3854">
        <f t="shared" si="307"/>
        <v>33</v>
      </c>
      <c r="O3854">
        <f t="shared" si="308"/>
        <v>188.15</v>
      </c>
      <c r="P3854" t="str">
        <f t="shared" si="309"/>
        <v>7_1988</v>
      </c>
    </row>
    <row r="3855" spans="1:16">
      <c r="A3855" s="35">
        <v>32343</v>
      </c>
      <c r="H3855" s="74">
        <v>33</v>
      </c>
      <c r="I3855" s="74">
        <v>33</v>
      </c>
      <c r="J3855" s="74">
        <v>189.27</v>
      </c>
      <c r="K3855" s="74">
        <v>195.57</v>
      </c>
      <c r="L3855">
        <f t="shared" si="305"/>
        <v>7</v>
      </c>
      <c r="M3855">
        <f t="shared" si="306"/>
        <v>1988</v>
      </c>
      <c r="N3855">
        <f t="shared" si="307"/>
        <v>33</v>
      </c>
      <c r="O3855">
        <f t="shared" si="308"/>
        <v>192.42000000000002</v>
      </c>
      <c r="P3855" t="str">
        <f t="shared" si="309"/>
        <v>7_1988</v>
      </c>
    </row>
    <row r="3856" spans="1:16">
      <c r="A3856" s="35">
        <v>32344</v>
      </c>
      <c r="H3856" s="74">
        <v>33</v>
      </c>
      <c r="I3856" s="74">
        <v>33</v>
      </c>
      <c r="J3856" s="74">
        <v>189.05</v>
      </c>
      <c r="K3856" s="74">
        <v>197.66</v>
      </c>
      <c r="L3856">
        <f t="shared" si="305"/>
        <v>7</v>
      </c>
      <c r="M3856">
        <f t="shared" si="306"/>
        <v>1988</v>
      </c>
      <c r="N3856">
        <f t="shared" si="307"/>
        <v>33</v>
      </c>
      <c r="O3856">
        <f t="shared" si="308"/>
        <v>193.35500000000002</v>
      </c>
      <c r="P3856" t="str">
        <f t="shared" si="309"/>
        <v>7_1988</v>
      </c>
    </row>
    <row r="3857" spans="1:16">
      <c r="A3857" s="35">
        <v>32345</v>
      </c>
      <c r="H3857" s="74">
        <v>33</v>
      </c>
      <c r="I3857" s="74">
        <v>33</v>
      </c>
      <c r="J3857" s="74">
        <v>199.73</v>
      </c>
      <c r="K3857" s="74">
        <v>202.42</v>
      </c>
      <c r="L3857">
        <f t="shared" si="305"/>
        <v>7</v>
      </c>
      <c r="M3857">
        <f t="shared" si="306"/>
        <v>1988</v>
      </c>
      <c r="N3857">
        <f t="shared" si="307"/>
        <v>33</v>
      </c>
      <c r="O3857">
        <f t="shared" si="308"/>
        <v>201.07499999999999</v>
      </c>
      <c r="P3857" t="str">
        <f t="shared" si="309"/>
        <v>7_1988</v>
      </c>
    </row>
    <row r="3858" spans="1:16">
      <c r="A3858" s="35">
        <v>32346</v>
      </c>
      <c r="H3858" s="74">
        <v>33</v>
      </c>
      <c r="I3858" s="74">
        <v>33</v>
      </c>
      <c r="J3858" s="74">
        <v>203.03</v>
      </c>
      <c r="K3858" s="74">
        <v>207.08</v>
      </c>
      <c r="L3858">
        <f t="shared" si="305"/>
        <v>7</v>
      </c>
      <c r="M3858">
        <f t="shared" si="306"/>
        <v>1988</v>
      </c>
      <c r="N3858">
        <f t="shared" si="307"/>
        <v>33</v>
      </c>
      <c r="O3858">
        <f t="shared" si="308"/>
        <v>205.05500000000001</v>
      </c>
      <c r="P3858" t="str">
        <f t="shared" si="309"/>
        <v>7_1988</v>
      </c>
    </row>
    <row r="3859" spans="1:16">
      <c r="A3859" s="35">
        <v>32347</v>
      </c>
      <c r="H3859" s="68"/>
      <c r="I3859" s="68"/>
      <c r="J3859" s="68"/>
      <c r="K3859" s="68"/>
      <c r="L3859">
        <f t="shared" si="305"/>
        <v>7</v>
      </c>
      <c r="M3859">
        <f t="shared" si="306"/>
        <v>1988</v>
      </c>
      <c r="N3859" t="str">
        <f t="shared" si="307"/>
        <v/>
      </c>
      <c r="O3859" t="str">
        <f t="shared" si="308"/>
        <v/>
      </c>
      <c r="P3859" t="str">
        <f t="shared" si="309"/>
        <v>7_1988</v>
      </c>
    </row>
    <row r="3860" spans="1:16">
      <c r="A3860" s="35">
        <v>32348</v>
      </c>
      <c r="H3860" s="68"/>
      <c r="I3860" s="68"/>
      <c r="J3860" s="68"/>
      <c r="K3860" s="68"/>
      <c r="L3860">
        <f t="shared" si="305"/>
        <v>7</v>
      </c>
      <c r="M3860">
        <f t="shared" si="306"/>
        <v>1988</v>
      </c>
      <c r="N3860" t="str">
        <f t="shared" si="307"/>
        <v/>
      </c>
      <c r="O3860" t="str">
        <f t="shared" si="308"/>
        <v/>
      </c>
      <c r="P3860" t="str">
        <f t="shared" si="309"/>
        <v>7_1988</v>
      </c>
    </row>
    <row r="3861" spans="1:16">
      <c r="A3861" s="35">
        <v>32349</v>
      </c>
      <c r="H3861" s="74">
        <v>33</v>
      </c>
      <c r="I3861" s="74">
        <v>33</v>
      </c>
      <c r="J3861" s="74">
        <v>204.84</v>
      </c>
      <c r="K3861" s="74">
        <v>209.27</v>
      </c>
      <c r="L3861">
        <f t="shared" si="305"/>
        <v>7</v>
      </c>
      <c r="M3861">
        <f t="shared" si="306"/>
        <v>1988</v>
      </c>
      <c r="N3861">
        <f t="shared" si="307"/>
        <v>33</v>
      </c>
      <c r="O3861">
        <f t="shared" si="308"/>
        <v>207.05500000000001</v>
      </c>
      <c r="P3861" t="str">
        <f t="shared" si="309"/>
        <v>7_1988</v>
      </c>
    </row>
    <row r="3862" spans="1:16">
      <c r="A3862" s="35">
        <v>32350</v>
      </c>
      <c r="H3862" s="74">
        <v>33</v>
      </c>
      <c r="I3862" s="74">
        <v>33</v>
      </c>
      <c r="J3862" s="74">
        <v>205.48</v>
      </c>
      <c r="K3862" s="74">
        <v>209.48</v>
      </c>
      <c r="L3862">
        <f t="shared" si="305"/>
        <v>7</v>
      </c>
      <c r="M3862">
        <f t="shared" si="306"/>
        <v>1988</v>
      </c>
      <c r="N3862">
        <f t="shared" si="307"/>
        <v>33</v>
      </c>
      <c r="O3862">
        <f t="shared" si="308"/>
        <v>207.48</v>
      </c>
      <c r="P3862" t="str">
        <f t="shared" si="309"/>
        <v>7_1988</v>
      </c>
    </row>
    <row r="3863" spans="1:16">
      <c r="A3863" s="35">
        <v>32351</v>
      </c>
      <c r="H3863" s="74">
        <v>33</v>
      </c>
      <c r="I3863" s="74">
        <v>33</v>
      </c>
      <c r="J3863" s="74">
        <v>204.9</v>
      </c>
      <c r="K3863" s="74">
        <v>208.99</v>
      </c>
      <c r="L3863">
        <f t="shared" si="305"/>
        <v>7</v>
      </c>
      <c r="M3863">
        <f t="shared" si="306"/>
        <v>1988</v>
      </c>
      <c r="N3863">
        <f t="shared" si="307"/>
        <v>33</v>
      </c>
      <c r="O3863">
        <f t="shared" si="308"/>
        <v>206.94499999999999</v>
      </c>
      <c r="P3863" t="str">
        <f t="shared" si="309"/>
        <v>7_1988</v>
      </c>
    </row>
    <row r="3864" spans="1:16">
      <c r="A3864" s="35">
        <v>32352</v>
      </c>
      <c r="H3864" s="71"/>
      <c r="I3864" s="71"/>
      <c r="J3864" s="73"/>
      <c r="K3864" s="73"/>
      <c r="L3864">
        <f t="shared" si="305"/>
        <v>7</v>
      </c>
      <c r="M3864">
        <f t="shared" si="306"/>
        <v>1988</v>
      </c>
      <c r="N3864" t="str">
        <f t="shared" si="307"/>
        <v/>
      </c>
      <c r="O3864" t="str">
        <f t="shared" si="308"/>
        <v/>
      </c>
      <c r="P3864" t="str">
        <f t="shared" si="309"/>
        <v>7_1988</v>
      </c>
    </row>
    <row r="3865" spans="1:16">
      <c r="A3865" s="35">
        <v>32353</v>
      </c>
      <c r="H3865" s="71"/>
      <c r="I3865" s="71"/>
      <c r="J3865" s="73"/>
      <c r="K3865" s="73"/>
      <c r="L3865">
        <f t="shared" si="305"/>
        <v>7</v>
      </c>
      <c r="M3865">
        <f t="shared" si="306"/>
        <v>1988</v>
      </c>
      <c r="N3865" t="str">
        <f t="shared" si="307"/>
        <v/>
      </c>
      <c r="O3865" t="str">
        <f t="shared" si="308"/>
        <v/>
      </c>
      <c r="P3865" t="str">
        <f t="shared" si="309"/>
        <v>7_1988</v>
      </c>
    </row>
    <row r="3866" spans="1:16">
      <c r="A3866" s="35">
        <v>32354</v>
      </c>
      <c r="H3866" s="69"/>
      <c r="I3866" s="69"/>
      <c r="J3866" s="73"/>
      <c r="K3866" s="73"/>
      <c r="L3866">
        <f t="shared" si="305"/>
        <v>7</v>
      </c>
      <c r="M3866">
        <f t="shared" si="306"/>
        <v>1988</v>
      </c>
      <c r="N3866" t="str">
        <f t="shared" si="307"/>
        <v/>
      </c>
      <c r="O3866" t="str">
        <f t="shared" si="308"/>
        <v/>
      </c>
      <c r="P3866" t="str">
        <f t="shared" si="309"/>
        <v>7_1988</v>
      </c>
    </row>
    <row r="3867" spans="1:16">
      <c r="A3867" s="35">
        <v>32355</v>
      </c>
      <c r="H3867" s="69"/>
      <c r="I3867" s="69"/>
      <c r="J3867" s="73"/>
      <c r="K3867" s="73"/>
      <c r="L3867">
        <f t="shared" si="305"/>
        <v>7</v>
      </c>
      <c r="M3867">
        <f t="shared" si="306"/>
        <v>1988</v>
      </c>
      <c r="N3867" t="str">
        <f t="shared" si="307"/>
        <v/>
      </c>
      <c r="O3867" t="str">
        <f t="shared" si="308"/>
        <v/>
      </c>
      <c r="P3867" t="str">
        <f t="shared" si="309"/>
        <v>7_1988</v>
      </c>
    </row>
    <row r="3868" spans="1:16">
      <c r="A3868" s="35">
        <v>32356</v>
      </c>
      <c r="H3868" s="74">
        <v>33</v>
      </c>
      <c r="I3868" s="74">
        <v>33</v>
      </c>
      <c r="J3868" s="74">
        <v>201.45</v>
      </c>
      <c r="K3868" s="74">
        <v>209.48</v>
      </c>
      <c r="L3868">
        <f t="shared" si="305"/>
        <v>8</v>
      </c>
      <c r="M3868">
        <f t="shared" si="306"/>
        <v>1988</v>
      </c>
      <c r="N3868">
        <f t="shared" si="307"/>
        <v>33</v>
      </c>
      <c r="O3868">
        <f t="shared" si="308"/>
        <v>205.46499999999997</v>
      </c>
      <c r="P3868" t="str">
        <f t="shared" si="309"/>
        <v>8_1988</v>
      </c>
    </row>
    <row r="3869" spans="1:16">
      <c r="A3869" s="35">
        <v>32357</v>
      </c>
      <c r="H3869" s="74">
        <v>33</v>
      </c>
      <c r="I3869" s="74">
        <v>33</v>
      </c>
      <c r="J3869" s="74">
        <v>199.63</v>
      </c>
      <c r="K3869" s="74">
        <v>209.12</v>
      </c>
      <c r="L3869">
        <f t="shared" si="305"/>
        <v>8</v>
      </c>
      <c r="M3869">
        <f t="shared" si="306"/>
        <v>1988</v>
      </c>
      <c r="N3869">
        <f t="shared" si="307"/>
        <v>33</v>
      </c>
      <c r="O3869">
        <f t="shared" si="308"/>
        <v>204.375</v>
      </c>
      <c r="P3869" t="str">
        <f t="shared" si="309"/>
        <v>8_1988</v>
      </c>
    </row>
    <row r="3870" spans="1:16">
      <c r="A3870" s="35">
        <v>32358</v>
      </c>
      <c r="H3870" s="74">
        <v>33</v>
      </c>
      <c r="I3870" s="74">
        <v>33</v>
      </c>
      <c r="J3870" s="74">
        <v>199.78</v>
      </c>
      <c r="K3870" s="74">
        <v>206.06</v>
      </c>
      <c r="L3870">
        <f t="shared" si="305"/>
        <v>8</v>
      </c>
      <c r="M3870">
        <f t="shared" si="306"/>
        <v>1988</v>
      </c>
      <c r="N3870">
        <f t="shared" si="307"/>
        <v>33</v>
      </c>
      <c r="O3870">
        <f t="shared" si="308"/>
        <v>202.92000000000002</v>
      </c>
      <c r="P3870" t="str">
        <f t="shared" si="309"/>
        <v>8_1988</v>
      </c>
    </row>
    <row r="3871" spans="1:16">
      <c r="A3871" s="35">
        <v>32359</v>
      </c>
      <c r="H3871" s="74">
        <v>33</v>
      </c>
      <c r="I3871" s="74">
        <v>33</v>
      </c>
      <c r="J3871" s="74">
        <v>200.86</v>
      </c>
      <c r="K3871" s="74">
        <v>207.8</v>
      </c>
      <c r="L3871">
        <f t="shared" si="305"/>
        <v>8</v>
      </c>
      <c r="M3871">
        <f t="shared" si="306"/>
        <v>1988</v>
      </c>
      <c r="N3871">
        <f t="shared" si="307"/>
        <v>33</v>
      </c>
      <c r="O3871">
        <f t="shared" si="308"/>
        <v>204.33</v>
      </c>
      <c r="P3871" t="str">
        <f t="shared" si="309"/>
        <v>8_1988</v>
      </c>
    </row>
    <row r="3872" spans="1:16">
      <c r="A3872" s="35">
        <v>32360</v>
      </c>
      <c r="H3872" s="74">
        <v>33</v>
      </c>
      <c r="I3872" s="74">
        <v>33</v>
      </c>
      <c r="J3872" s="74">
        <v>205.11</v>
      </c>
      <c r="K3872" s="74">
        <v>209.31</v>
      </c>
      <c r="L3872">
        <f t="shared" si="305"/>
        <v>8</v>
      </c>
      <c r="M3872">
        <f t="shared" si="306"/>
        <v>1988</v>
      </c>
      <c r="N3872">
        <f t="shared" si="307"/>
        <v>33</v>
      </c>
      <c r="O3872">
        <f t="shared" si="308"/>
        <v>207.21</v>
      </c>
      <c r="P3872" t="str">
        <f t="shared" si="309"/>
        <v>8_1988</v>
      </c>
    </row>
    <row r="3873" spans="1:16">
      <c r="A3873" s="35">
        <v>32361</v>
      </c>
      <c r="H3873" s="68"/>
      <c r="I3873" s="68"/>
      <c r="J3873" s="68"/>
      <c r="K3873" s="68"/>
      <c r="L3873">
        <f t="shared" si="305"/>
        <v>8</v>
      </c>
      <c r="M3873">
        <f t="shared" si="306"/>
        <v>1988</v>
      </c>
      <c r="N3873" t="str">
        <f t="shared" si="307"/>
        <v/>
      </c>
      <c r="O3873" t="str">
        <f t="shared" si="308"/>
        <v/>
      </c>
      <c r="P3873" t="str">
        <f t="shared" si="309"/>
        <v>8_1988</v>
      </c>
    </row>
    <row r="3874" spans="1:16">
      <c r="A3874" s="35">
        <v>32362</v>
      </c>
      <c r="H3874" s="68"/>
      <c r="I3874" s="68"/>
      <c r="J3874" s="68"/>
      <c r="K3874" s="68"/>
      <c r="L3874">
        <f t="shared" si="305"/>
        <v>8</v>
      </c>
      <c r="M3874">
        <f t="shared" si="306"/>
        <v>1988</v>
      </c>
      <c r="N3874" t="str">
        <f t="shared" si="307"/>
        <v/>
      </c>
      <c r="O3874" t="str">
        <f t="shared" si="308"/>
        <v/>
      </c>
      <c r="P3874" t="str">
        <f t="shared" si="309"/>
        <v>8_1988</v>
      </c>
    </row>
    <row r="3875" spans="1:16">
      <c r="A3875" s="35">
        <v>32363</v>
      </c>
      <c r="H3875" s="74">
        <v>33</v>
      </c>
      <c r="I3875" s="74">
        <v>33</v>
      </c>
      <c r="J3875" s="74">
        <v>210.98</v>
      </c>
      <c r="K3875" s="74">
        <v>214.72</v>
      </c>
      <c r="L3875">
        <f t="shared" si="305"/>
        <v>8</v>
      </c>
      <c r="M3875">
        <f t="shared" si="306"/>
        <v>1988</v>
      </c>
      <c r="N3875">
        <f t="shared" si="307"/>
        <v>33</v>
      </c>
      <c r="O3875">
        <f t="shared" si="308"/>
        <v>212.85</v>
      </c>
      <c r="P3875" t="str">
        <f t="shared" si="309"/>
        <v>8_1988</v>
      </c>
    </row>
    <row r="3876" spans="1:16">
      <c r="A3876" s="35">
        <v>32364</v>
      </c>
      <c r="H3876" s="74">
        <v>33</v>
      </c>
      <c r="I3876" s="74">
        <v>33</v>
      </c>
      <c r="J3876" s="74">
        <v>205.91</v>
      </c>
      <c r="K3876" s="74">
        <v>211.45</v>
      </c>
      <c r="L3876">
        <f t="shared" si="305"/>
        <v>8</v>
      </c>
      <c r="M3876">
        <f t="shared" si="306"/>
        <v>1988</v>
      </c>
      <c r="N3876">
        <f t="shared" si="307"/>
        <v>33</v>
      </c>
      <c r="O3876">
        <f t="shared" si="308"/>
        <v>208.68</v>
      </c>
      <c r="P3876" t="str">
        <f t="shared" si="309"/>
        <v>8_1988</v>
      </c>
    </row>
    <row r="3877" spans="1:16">
      <c r="A3877" s="35">
        <v>32365</v>
      </c>
      <c r="H3877" s="74">
        <v>33</v>
      </c>
      <c r="I3877" s="74">
        <v>33</v>
      </c>
      <c r="J3877" s="74">
        <v>205.3</v>
      </c>
      <c r="K3877" s="74">
        <v>209.92</v>
      </c>
      <c r="L3877">
        <f t="shared" si="305"/>
        <v>8</v>
      </c>
      <c r="M3877">
        <f t="shared" si="306"/>
        <v>1988</v>
      </c>
      <c r="N3877">
        <f t="shared" si="307"/>
        <v>33</v>
      </c>
      <c r="O3877">
        <f t="shared" si="308"/>
        <v>207.61</v>
      </c>
      <c r="P3877" t="str">
        <f t="shared" si="309"/>
        <v>8_1988</v>
      </c>
    </row>
    <row r="3878" spans="1:16">
      <c r="A3878" s="35">
        <v>32366</v>
      </c>
      <c r="H3878" s="74">
        <v>33</v>
      </c>
      <c r="I3878" s="74">
        <v>33</v>
      </c>
      <c r="J3878" s="74">
        <v>206.54</v>
      </c>
      <c r="K3878" s="74">
        <v>211.6</v>
      </c>
      <c r="L3878">
        <f t="shared" si="305"/>
        <v>8</v>
      </c>
      <c r="M3878">
        <f t="shared" si="306"/>
        <v>1988</v>
      </c>
      <c r="N3878">
        <f t="shared" si="307"/>
        <v>33</v>
      </c>
      <c r="O3878">
        <f t="shared" si="308"/>
        <v>209.07</v>
      </c>
      <c r="P3878" t="str">
        <f t="shared" si="309"/>
        <v>8_1988</v>
      </c>
    </row>
    <row r="3879" spans="1:16">
      <c r="A3879" s="35">
        <v>32367</v>
      </c>
      <c r="H3879" s="74">
        <v>33</v>
      </c>
      <c r="I3879" s="74">
        <v>33</v>
      </c>
      <c r="J3879" s="74">
        <v>210.83</v>
      </c>
      <c r="K3879" s="74">
        <v>214.43</v>
      </c>
      <c r="L3879">
        <f t="shared" si="305"/>
        <v>8</v>
      </c>
      <c r="M3879">
        <f t="shared" si="306"/>
        <v>1988</v>
      </c>
      <c r="N3879">
        <f t="shared" si="307"/>
        <v>33</v>
      </c>
      <c r="O3879">
        <f t="shared" si="308"/>
        <v>212.63</v>
      </c>
      <c r="P3879" t="str">
        <f t="shared" si="309"/>
        <v>8_1988</v>
      </c>
    </row>
    <row r="3880" spans="1:16">
      <c r="A3880" s="35">
        <v>32368</v>
      </c>
      <c r="H3880" s="68"/>
      <c r="I3880" s="68"/>
      <c r="J3880" s="68"/>
      <c r="K3880" s="68"/>
      <c r="L3880">
        <f t="shared" si="305"/>
        <v>8</v>
      </c>
      <c r="M3880">
        <f t="shared" si="306"/>
        <v>1988</v>
      </c>
      <c r="N3880" t="str">
        <f t="shared" si="307"/>
        <v/>
      </c>
      <c r="O3880" t="str">
        <f t="shared" si="308"/>
        <v/>
      </c>
      <c r="P3880" t="str">
        <f t="shared" si="309"/>
        <v>8_1988</v>
      </c>
    </row>
    <row r="3881" spans="1:16">
      <c r="A3881" s="35">
        <v>32369</v>
      </c>
      <c r="H3881" s="68"/>
      <c r="I3881" s="68"/>
      <c r="J3881" s="68"/>
      <c r="K3881" s="68"/>
      <c r="L3881">
        <f t="shared" si="305"/>
        <v>8</v>
      </c>
      <c r="M3881">
        <f t="shared" si="306"/>
        <v>1988</v>
      </c>
      <c r="N3881" t="str">
        <f t="shared" si="307"/>
        <v/>
      </c>
      <c r="O3881" t="str">
        <f t="shared" si="308"/>
        <v/>
      </c>
      <c r="P3881" t="str">
        <f t="shared" si="309"/>
        <v>8_1988</v>
      </c>
    </row>
    <row r="3882" spans="1:16">
      <c r="A3882" s="35">
        <v>32370</v>
      </c>
      <c r="H3882" s="74">
        <v>33</v>
      </c>
      <c r="I3882" s="74">
        <v>33</v>
      </c>
      <c r="J3882" s="74">
        <v>205.55</v>
      </c>
      <c r="K3882" s="74">
        <v>211.89</v>
      </c>
      <c r="L3882">
        <f t="shared" si="305"/>
        <v>8</v>
      </c>
      <c r="M3882">
        <f t="shared" si="306"/>
        <v>1988</v>
      </c>
      <c r="N3882">
        <f t="shared" si="307"/>
        <v>33</v>
      </c>
      <c r="O3882">
        <f t="shared" si="308"/>
        <v>208.72</v>
      </c>
      <c r="P3882" t="str">
        <f t="shared" si="309"/>
        <v>8_1988</v>
      </c>
    </row>
    <row r="3883" spans="1:16">
      <c r="A3883" s="35">
        <v>32371</v>
      </c>
      <c r="H3883" s="74">
        <v>33</v>
      </c>
      <c r="I3883" s="74">
        <v>33</v>
      </c>
      <c r="J3883" s="74">
        <v>207.34</v>
      </c>
      <c r="K3883" s="74">
        <v>213.12</v>
      </c>
      <c r="L3883">
        <f t="shared" si="305"/>
        <v>8</v>
      </c>
      <c r="M3883">
        <f t="shared" si="306"/>
        <v>1988</v>
      </c>
      <c r="N3883">
        <f t="shared" si="307"/>
        <v>33</v>
      </c>
      <c r="O3883">
        <f t="shared" si="308"/>
        <v>210.23000000000002</v>
      </c>
      <c r="P3883" t="str">
        <f t="shared" si="309"/>
        <v>8_1988</v>
      </c>
    </row>
    <row r="3884" spans="1:16">
      <c r="A3884" s="35">
        <v>32372</v>
      </c>
      <c r="H3884" s="74">
        <v>33</v>
      </c>
      <c r="I3884" s="74">
        <v>33</v>
      </c>
      <c r="J3884" s="74">
        <v>208.9</v>
      </c>
      <c r="K3884" s="74">
        <v>214.35</v>
      </c>
      <c r="L3884">
        <f t="shared" si="305"/>
        <v>8</v>
      </c>
      <c r="M3884">
        <f t="shared" si="306"/>
        <v>1988</v>
      </c>
      <c r="N3884">
        <f t="shared" si="307"/>
        <v>33</v>
      </c>
      <c r="O3884">
        <f t="shared" si="308"/>
        <v>211.625</v>
      </c>
      <c r="P3884" t="str">
        <f t="shared" si="309"/>
        <v>8_1988</v>
      </c>
    </row>
    <row r="3885" spans="1:16">
      <c r="A3885" s="35">
        <v>32373</v>
      </c>
      <c r="H3885" s="74">
        <v>33</v>
      </c>
      <c r="I3885" s="74">
        <v>33</v>
      </c>
      <c r="J3885" s="74">
        <v>209.48</v>
      </c>
      <c r="K3885" s="74">
        <v>214.34</v>
      </c>
      <c r="L3885">
        <f t="shared" si="305"/>
        <v>8</v>
      </c>
      <c r="M3885">
        <f t="shared" si="306"/>
        <v>1988</v>
      </c>
      <c r="N3885">
        <f t="shared" si="307"/>
        <v>33</v>
      </c>
      <c r="O3885">
        <f t="shared" si="308"/>
        <v>211.91</v>
      </c>
      <c r="P3885" t="str">
        <f t="shared" si="309"/>
        <v>8_1988</v>
      </c>
    </row>
    <row r="3886" spans="1:16">
      <c r="A3886" s="35">
        <v>32374</v>
      </c>
      <c r="H3886" s="74">
        <v>33</v>
      </c>
      <c r="I3886" s="74">
        <v>33</v>
      </c>
      <c r="J3886" s="74">
        <v>214.88</v>
      </c>
      <c r="K3886" s="74">
        <v>220.14</v>
      </c>
      <c r="L3886">
        <f t="shared" si="305"/>
        <v>8</v>
      </c>
      <c r="M3886">
        <f t="shared" si="306"/>
        <v>1988</v>
      </c>
      <c r="N3886">
        <f t="shared" si="307"/>
        <v>33</v>
      </c>
      <c r="O3886">
        <f t="shared" si="308"/>
        <v>217.51</v>
      </c>
      <c r="P3886" t="str">
        <f t="shared" si="309"/>
        <v>8_1988</v>
      </c>
    </row>
    <row r="3887" spans="1:16">
      <c r="A3887" s="35">
        <v>32375</v>
      </c>
      <c r="H3887" s="68"/>
      <c r="I3887" s="68"/>
      <c r="J3887" s="68"/>
      <c r="K3887" s="68"/>
      <c r="L3887">
        <f t="shared" si="305"/>
        <v>8</v>
      </c>
      <c r="M3887">
        <f t="shared" si="306"/>
        <v>1988</v>
      </c>
      <c r="N3887" t="str">
        <f t="shared" si="307"/>
        <v/>
      </c>
      <c r="O3887" t="str">
        <f t="shared" si="308"/>
        <v/>
      </c>
      <c r="P3887" t="str">
        <f t="shared" si="309"/>
        <v>8_1988</v>
      </c>
    </row>
    <row r="3888" spans="1:16">
      <c r="A3888" s="35">
        <v>32376</v>
      </c>
      <c r="H3888" s="68"/>
      <c r="I3888" s="68"/>
      <c r="J3888" s="68"/>
      <c r="K3888" s="68"/>
      <c r="L3888">
        <f t="shared" si="305"/>
        <v>8</v>
      </c>
      <c r="M3888">
        <f t="shared" si="306"/>
        <v>1988</v>
      </c>
      <c r="N3888" t="str">
        <f t="shared" si="307"/>
        <v/>
      </c>
      <c r="O3888" t="str">
        <f t="shared" si="308"/>
        <v/>
      </c>
      <c r="P3888" t="str">
        <f t="shared" si="309"/>
        <v>8_1988</v>
      </c>
    </row>
    <row r="3889" spans="1:16">
      <c r="A3889" s="35">
        <v>32377</v>
      </c>
      <c r="H3889" s="74">
        <v>33</v>
      </c>
      <c r="I3889" s="74">
        <v>33</v>
      </c>
      <c r="J3889" s="74">
        <v>224.78</v>
      </c>
      <c r="K3889" s="74">
        <v>229.47</v>
      </c>
      <c r="L3889">
        <f t="shared" si="305"/>
        <v>8</v>
      </c>
      <c r="M3889">
        <f t="shared" si="306"/>
        <v>1988</v>
      </c>
      <c r="N3889">
        <f t="shared" si="307"/>
        <v>33</v>
      </c>
      <c r="O3889">
        <f t="shared" si="308"/>
        <v>227.125</v>
      </c>
      <c r="P3889" t="str">
        <f t="shared" si="309"/>
        <v>8_1988</v>
      </c>
    </row>
    <row r="3890" spans="1:16">
      <c r="A3890" s="35">
        <v>32378</v>
      </c>
      <c r="H3890" s="74">
        <v>33</v>
      </c>
      <c r="I3890" s="74">
        <v>33</v>
      </c>
      <c r="J3890" s="74">
        <v>233.4</v>
      </c>
      <c r="K3890" s="74">
        <v>240.45</v>
      </c>
      <c r="L3890">
        <f t="shared" si="305"/>
        <v>8</v>
      </c>
      <c r="M3890">
        <f t="shared" si="306"/>
        <v>1988</v>
      </c>
      <c r="N3890">
        <f t="shared" si="307"/>
        <v>33</v>
      </c>
      <c r="O3890">
        <f t="shared" si="308"/>
        <v>236.92500000000001</v>
      </c>
      <c r="P3890" t="str">
        <f t="shared" si="309"/>
        <v>8_1988</v>
      </c>
    </row>
    <row r="3891" spans="1:16">
      <c r="A3891" s="35">
        <v>32379</v>
      </c>
      <c r="H3891" s="74">
        <v>33</v>
      </c>
      <c r="I3891" s="74">
        <v>33</v>
      </c>
      <c r="J3891" s="74">
        <v>241.61</v>
      </c>
      <c r="K3891" s="74">
        <v>251.96</v>
      </c>
      <c r="L3891">
        <f t="shared" si="305"/>
        <v>8</v>
      </c>
      <c r="M3891">
        <f t="shared" si="306"/>
        <v>1988</v>
      </c>
      <c r="N3891">
        <f t="shared" si="307"/>
        <v>33</v>
      </c>
      <c r="O3891">
        <f t="shared" si="308"/>
        <v>246.78500000000003</v>
      </c>
      <c r="P3891" t="str">
        <f t="shared" si="309"/>
        <v>8_1988</v>
      </c>
    </row>
    <row r="3892" spans="1:16">
      <c r="A3892" s="35">
        <v>32380</v>
      </c>
      <c r="H3892" s="74">
        <v>33</v>
      </c>
      <c r="I3892" s="74">
        <v>33</v>
      </c>
      <c r="J3892" s="74">
        <v>252.98</v>
      </c>
      <c r="K3892" s="74">
        <v>258.20999999999998</v>
      </c>
      <c r="L3892">
        <f t="shared" si="305"/>
        <v>8</v>
      </c>
      <c r="M3892">
        <f t="shared" si="306"/>
        <v>1988</v>
      </c>
      <c r="N3892">
        <f t="shared" si="307"/>
        <v>33</v>
      </c>
      <c r="O3892">
        <f t="shared" si="308"/>
        <v>255.59499999999997</v>
      </c>
      <c r="P3892" t="str">
        <f t="shared" si="309"/>
        <v>8_1988</v>
      </c>
    </row>
    <row r="3893" spans="1:16">
      <c r="A3893" s="35">
        <v>32381</v>
      </c>
      <c r="H3893" s="74">
        <v>33</v>
      </c>
      <c r="I3893" s="74">
        <v>33</v>
      </c>
      <c r="J3893" s="74">
        <v>255.63</v>
      </c>
      <c r="K3893" s="74">
        <v>263.49</v>
      </c>
      <c r="L3893">
        <f t="shared" si="305"/>
        <v>8</v>
      </c>
      <c r="M3893">
        <f t="shared" si="306"/>
        <v>1988</v>
      </c>
      <c r="N3893">
        <f t="shared" si="307"/>
        <v>33</v>
      </c>
      <c r="O3893">
        <f t="shared" si="308"/>
        <v>259.56</v>
      </c>
      <c r="P3893" t="str">
        <f t="shared" si="309"/>
        <v>8_1988</v>
      </c>
    </row>
    <row r="3894" spans="1:16">
      <c r="A3894" s="35">
        <v>32382</v>
      </c>
      <c r="H3894" s="68"/>
      <c r="I3894" s="68"/>
      <c r="J3894" s="68"/>
      <c r="K3894" s="68"/>
      <c r="L3894">
        <f t="shared" si="305"/>
        <v>8</v>
      </c>
      <c r="M3894">
        <f t="shared" si="306"/>
        <v>1988</v>
      </c>
      <c r="N3894" t="str">
        <f t="shared" si="307"/>
        <v/>
      </c>
      <c r="O3894" t="str">
        <f t="shared" si="308"/>
        <v/>
      </c>
      <c r="P3894" t="str">
        <f t="shared" si="309"/>
        <v>8_1988</v>
      </c>
    </row>
    <row r="3895" spans="1:16">
      <c r="A3895" s="35">
        <v>32383</v>
      </c>
      <c r="H3895" s="68"/>
      <c r="I3895" s="68"/>
      <c r="J3895" s="68"/>
      <c r="K3895" s="68"/>
      <c r="L3895">
        <f t="shared" si="305"/>
        <v>8</v>
      </c>
      <c r="M3895">
        <f t="shared" si="306"/>
        <v>1988</v>
      </c>
      <c r="N3895" t="str">
        <f t="shared" si="307"/>
        <v/>
      </c>
      <c r="O3895" t="str">
        <f t="shared" si="308"/>
        <v/>
      </c>
      <c r="P3895" t="str">
        <f t="shared" si="309"/>
        <v>8_1988</v>
      </c>
    </row>
    <row r="3896" spans="1:16">
      <c r="A3896" s="35">
        <v>32384</v>
      </c>
      <c r="H3896" s="74">
        <v>33</v>
      </c>
      <c r="I3896" s="74">
        <v>33</v>
      </c>
      <c r="J3896" s="74">
        <v>261.72000000000003</v>
      </c>
      <c r="K3896" s="74">
        <v>273.82</v>
      </c>
      <c r="L3896">
        <f t="shared" si="305"/>
        <v>8</v>
      </c>
      <c r="M3896">
        <f t="shared" si="306"/>
        <v>1988</v>
      </c>
      <c r="N3896">
        <f t="shared" si="307"/>
        <v>33</v>
      </c>
      <c r="O3896">
        <f t="shared" si="308"/>
        <v>267.77</v>
      </c>
      <c r="P3896" t="str">
        <f t="shared" si="309"/>
        <v>8_1988</v>
      </c>
    </row>
    <row r="3897" spans="1:16">
      <c r="A3897" s="35">
        <v>32385</v>
      </c>
      <c r="H3897" s="68"/>
      <c r="I3897" s="68"/>
      <c r="J3897" s="68"/>
      <c r="K3897" s="68"/>
      <c r="L3897">
        <f t="shared" si="305"/>
        <v>8</v>
      </c>
      <c r="M3897">
        <f t="shared" si="306"/>
        <v>1988</v>
      </c>
      <c r="N3897" t="str">
        <f t="shared" si="307"/>
        <v/>
      </c>
      <c r="O3897" t="str">
        <f t="shared" si="308"/>
        <v/>
      </c>
      <c r="P3897" t="str">
        <f t="shared" si="309"/>
        <v>8_1988</v>
      </c>
    </row>
    <row r="3898" spans="1:16">
      <c r="A3898" s="35">
        <v>32386</v>
      </c>
      <c r="H3898" s="74">
        <v>33</v>
      </c>
      <c r="I3898" s="74">
        <v>33</v>
      </c>
      <c r="J3898" s="74">
        <v>263.02999999999997</v>
      </c>
      <c r="K3898" s="74">
        <v>278.76</v>
      </c>
      <c r="L3898">
        <f t="shared" si="305"/>
        <v>8</v>
      </c>
      <c r="M3898">
        <f t="shared" si="306"/>
        <v>1988</v>
      </c>
      <c r="N3898">
        <f t="shared" si="307"/>
        <v>33</v>
      </c>
      <c r="O3898">
        <f t="shared" si="308"/>
        <v>270.89499999999998</v>
      </c>
      <c r="P3898" t="str">
        <f t="shared" si="309"/>
        <v>8_1988</v>
      </c>
    </row>
    <row r="3899" spans="1:16">
      <c r="A3899" s="35">
        <v>32387</v>
      </c>
      <c r="H3899" s="74">
        <v>33</v>
      </c>
      <c r="I3899" s="74">
        <v>33</v>
      </c>
      <c r="J3899" s="74">
        <v>268.81</v>
      </c>
      <c r="K3899" s="74">
        <v>281.87</v>
      </c>
      <c r="L3899">
        <f t="shared" si="305"/>
        <v>9</v>
      </c>
      <c r="M3899">
        <f t="shared" si="306"/>
        <v>1988</v>
      </c>
      <c r="N3899">
        <f t="shared" si="307"/>
        <v>33</v>
      </c>
      <c r="O3899">
        <f t="shared" si="308"/>
        <v>275.34000000000003</v>
      </c>
      <c r="P3899" t="str">
        <f t="shared" si="309"/>
        <v>9_1988</v>
      </c>
    </row>
    <row r="3900" spans="1:16">
      <c r="A3900" s="35">
        <v>32388</v>
      </c>
      <c r="H3900" s="74">
        <v>33</v>
      </c>
      <c r="I3900" s="74">
        <v>33</v>
      </c>
      <c r="J3900" s="74">
        <v>278.49</v>
      </c>
      <c r="K3900" s="74">
        <v>289.87</v>
      </c>
      <c r="L3900">
        <f t="shared" si="305"/>
        <v>9</v>
      </c>
      <c r="M3900">
        <f t="shared" si="306"/>
        <v>1988</v>
      </c>
      <c r="N3900">
        <f t="shared" si="307"/>
        <v>33</v>
      </c>
      <c r="O3900">
        <f t="shared" si="308"/>
        <v>284.18</v>
      </c>
      <c r="P3900" t="str">
        <f t="shared" si="309"/>
        <v>9_1988</v>
      </c>
    </row>
    <row r="3901" spans="1:16">
      <c r="A3901" s="35">
        <v>32389</v>
      </c>
      <c r="H3901" s="68"/>
      <c r="I3901" s="68"/>
      <c r="J3901" s="68"/>
      <c r="K3901" s="68"/>
      <c r="L3901">
        <f t="shared" si="305"/>
        <v>9</v>
      </c>
      <c r="M3901">
        <f t="shared" si="306"/>
        <v>1988</v>
      </c>
      <c r="N3901" t="str">
        <f t="shared" si="307"/>
        <v/>
      </c>
      <c r="O3901" t="str">
        <f t="shared" si="308"/>
        <v/>
      </c>
      <c r="P3901" t="str">
        <f t="shared" si="309"/>
        <v>9_1988</v>
      </c>
    </row>
    <row r="3902" spans="1:16">
      <c r="A3902" s="35">
        <v>32390</v>
      </c>
      <c r="H3902" s="68"/>
      <c r="I3902" s="68"/>
      <c r="J3902" s="68"/>
      <c r="K3902" s="68"/>
      <c r="L3902">
        <f t="shared" si="305"/>
        <v>9</v>
      </c>
      <c r="M3902">
        <f t="shared" si="306"/>
        <v>1988</v>
      </c>
      <c r="N3902" t="str">
        <f t="shared" si="307"/>
        <v/>
      </c>
      <c r="O3902" t="str">
        <f t="shared" si="308"/>
        <v/>
      </c>
      <c r="P3902" t="str">
        <f t="shared" si="309"/>
        <v>9_1988</v>
      </c>
    </row>
    <row r="3903" spans="1:16">
      <c r="A3903" s="35">
        <v>32391</v>
      </c>
      <c r="H3903" s="74">
        <v>33</v>
      </c>
      <c r="I3903" s="74">
        <v>33</v>
      </c>
      <c r="J3903" s="74">
        <v>286.08999999999997</v>
      </c>
      <c r="K3903" s="74">
        <v>301.58</v>
      </c>
      <c r="L3903">
        <f t="shared" si="305"/>
        <v>9</v>
      </c>
      <c r="M3903">
        <f t="shared" si="306"/>
        <v>1988</v>
      </c>
      <c r="N3903">
        <f t="shared" si="307"/>
        <v>33</v>
      </c>
      <c r="O3903">
        <f t="shared" si="308"/>
        <v>293.83499999999998</v>
      </c>
      <c r="P3903" t="str">
        <f t="shared" si="309"/>
        <v>9_1988</v>
      </c>
    </row>
    <row r="3904" spans="1:16">
      <c r="A3904" s="35">
        <v>32392</v>
      </c>
      <c r="H3904" s="74"/>
      <c r="I3904" s="74"/>
      <c r="J3904" s="74">
        <v>287.77</v>
      </c>
      <c r="K3904" s="74">
        <v>302.27</v>
      </c>
      <c r="L3904">
        <f t="shared" si="305"/>
        <v>9</v>
      </c>
      <c r="M3904">
        <f t="shared" si="306"/>
        <v>1988</v>
      </c>
      <c r="N3904" t="str">
        <f t="shared" si="307"/>
        <v/>
      </c>
      <c r="O3904">
        <f t="shared" si="308"/>
        <v>295.02</v>
      </c>
      <c r="P3904" t="str">
        <f t="shared" si="309"/>
        <v>9_1988</v>
      </c>
    </row>
    <row r="3905" spans="1:16">
      <c r="A3905" s="35">
        <v>32393</v>
      </c>
      <c r="H3905" s="74"/>
      <c r="I3905" s="74"/>
      <c r="J3905" s="74">
        <v>287.66000000000003</v>
      </c>
      <c r="K3905" s="74"/>
      <c r="L3905">
        <f t="shared" si="305"/>
        <v>9</v>
      </c>
      <c r="M3905">
        <f t="shared" si="306"/>
        <v>1988</v>
      </c>
      <c r="N3905" t="str">
        <f t="shared" si="307"/>
        <v/>
      </c>
      <c r="O3905">
        <f t="shared" si="308"/>
        <v>287.66000000000003</v>
      </c>
      <c r="P3905" t="str">
        <f t="shared" si="309"/>
        <v>9_1988</v>
      </c>
    </row>
    <row r="3906" spans="1:16">
      <c r="A3906" s="35">
        <v>32394</v>
      </c>
      <c r="H3906" s="74">
        <v>250</v>
      </c>
      <c r="I3906" s="74">
        <v>250</v>
      </c>
      <c r="J3906" s="74">
        <v>289.68</v>
      </c>
      <c r="K3906" s="74">
        <v>304.22000000000003</v>
      </c>
      <c r="L3906">
        <f t="shared" si="305"/>
        <v>9</v>
      </c>
      <c r="M3906">
        <f t="shared" si="306"/>
        <v>1988</v>
      </c>
      <c r="N3906">
        <f t="shared" si="307"/>
        <v>250</v>
      </c>
      <c r="O3906">
        <f t="shared" si="308"/>
        <v>296.95000000000005</v>
      </c>
      <c r="P3906" t="str">
        <f t="shared" si="309"/>
        <v>9_1988</v>
      </c>
    </row>
    <row r="3907" spans="1:16">
      <c r="A3907" s="35">
        <v>32395</v>
      </c>
      <c r="H3907" s="74">
        <v>250</v>
      </c>
      <c r="I3907" s="74">
        <v>250</v>
      </c>
      <c r="J3907" s="74">
        <v>305.56</v>
      </c>
      <c r="K3907" s="74">
        <v>311.37</v>
      </c>
      <c r="L3907">
        <f t="shared" si="305"/>
        <v>9</v>
      </c>
      <c r="M3907">
        <f t="shared" si="306"/>
        <v>1988</v>
      </c>
      <c r="N3907">
        <f t="shared" si="307"/>
        <v>250</v>
      </c>
      <c r="O3907">
        <f t="shared" si="308"/>
        <v>308.46500000000003</v>
      </c>
      <c r="P3907" t="str">
        <f t="shared" si="309"/>
        <v>9_1988</v>
      </c>
    </row>
    <row r="3908" spans="1:16">
      <c r="A3908" s="35">
        <v>32396</v>
      </c>
      <c r="H3908" s="68"/>
      <c r="I3908" s="68"/>
      <c r="J3908" s="68"/>
      <c r="K3908" s="68"/>
      <c r="L3908">
        <f t="shared" ref="L3908:L3971" si="310">+MONTH(A3908)</f>
        <v>9</v>
      </c>
      <c r="M3908">
        <f t="shared" ref="M3908:M3971" si="311">+YEAR(A3908)</f>
        <v>1988</v>
      </c>
      <c r="N3908" t="str">
        <f t="shared" ref="N3908:N3971" si="312">+IF(H3908="","",AVERAGE(H3908:I3908))</f>
        <v/>
      </c>
      <c r="O3908" t="str">
        <f t="shared" ref="O3908:O3971" si="313">+IF(J3908="","",AVERAGE(J3908:K3908))</f>
        <v/>
      </c>
      <c r="P3908" t="str">
        <f t="shared" ref="P3908:P3971" si="314">+L3908&amp;"_"&amp;M3908</f>
        <v>9_1988</v>
      </c>
    </row>
    <row r="3909" spans="1:16">
      <c r="A3909" s="35">
        <v>32397</v>
      </c>
      <c r="H3909" s="68"/>
      <c r="I3909" s="68"/>
      <c r="J3909" s="68"/>
      <c r="K3909" s="68"/>
      <c r="L3909">
        <f t="shared" si="310"/>
        <v>9</v>
      </c>
      <c r="M3909">
        <f t="shared" si="311"/>
        <v>1988</v>
      </c>
      <c r="N3909" t="str">
        <f t="shared" si="312"/>
        <v/>
      </c>
      <c r="O3909" t="str">
        <f t="shared" si="313"/>
        <v/>
      </c>
      <c r="P3909" t="str">
        <f t="shared" si="314"/>
        <v>9_1988</v>
      </c>
    </row>
    <row r="3910" spans="1:16">
      <c r="A3910" s="35">
        <v>32398</v>
      </c>
      <c r="H3910" s="74">
        <v>250</v>
      </c>
      <c r="I3910" s="74">
        <v>250</v>
      </c>
      <c r="J3910" s="74">
        <v>303.49</v>
      </c>
      <c r="K3910" s="74">
        <v>311.36</v>
      </c>
      <c r="L3910">
        <f t="shared" si="310"/>
        <v>9</v>
      </c>
      <c r="M3910">
        <f t="shared" si="311"/>
        <v>1988</v>
      </c>
      <c r="N3910">
        <f t="shared" si="312"/>
        <v>250</v>
      </c>
      <c r="O3910">
        <f t="shared" si="313"/>
        <v>307.42500000000001</v>
      </c>
      <c r="P3910" t="str">
        <f t="shared" si="314"/>
        <v>9_1988</v>
      </c>
    </row>
    <row r="3911" spans="1:16">
      <c r="A3911" s="35">
        <v>32399</v>
      </c>
      <c r="H3911" s="74">
        <v>250</v>
      </c>
      <c r="I3911" s="74">
        <v>250</v>
      </c>
      <c r="J3911" s="74">
        <v>304.18</v>
      </c>
      <c r="K3911" s="74">
        <v>310.64999999999998</v>
      </c>
      <c r="L3911">
        <f t="shared" si="310"/>
        <v>9</v>
      </c>
      <c r="M3911">
        <f t="shared" si="311"/>
        <v>1988</v>
      </c>
      <c r="N3911">
        <f t="shared" si="312"/>
        <v>250</v>
      </c>
      <c r="O3911">
        <f t="shared" si="313"/>
        <v>307.41499999999996</v>
      </c>
      <c r="P3911" t="str">
        <f t="shared" si="314"/>
        <v>9_1988</v>
      </c>
    </row>
    <row r="3912" spans="1:16">
      <c r="A3912" s="35">
        <v>32400</v>
      </c>
      <c r="H3912" s="74">
        <v>250</v>
      </c>
      <c r="I3912" s="74">
        <v>250</v>
      </c>
      <c r="J3912" s="74">
        <v>304.20999999999998</v>
      </c>
      <c r="K3912" s="74">
        <v>311.17</v>
      </c>
      <c r="L3912">
        <f t="shared" si="310"/>
        <v>9</v>
      </c>
      <c r="M3912">
        <f t="shared" si="311"/>
        <v>1988</v>
      </c>
      <c r="N3912">
        <f t="shared" si="312"/>
        <v>250</v>
      </c>
      <c r="O3912">
        <f t="shared" si="313"/>
        <v>307.69</v>
      </c>
      <c r="P3912" t="str">
        <f t="shared" si="314"/>
        <v>9_1988</v>
      </c>
    </row>
    <row r="3913" spans="1:16">
      <c r="A3913" s="35">
        <v>32401</v>
      </c>
      <c r="H3913" s="74">
        <v>250</v>
      </c>
      <c r="I3913" s="74">
        <v>250</v>
      </c>
      <c r="J3913" s="74">
        <v>306.77</v>
      </c>
      <c r="K3913" s="74">
        <v>314.11</v>
      </c>
      <c r="L3913">
        <f t="shared" si="310"/>
        <v>9</v>
      </c>
      <c r="M3913">
        <f t="shared" si="311"/>
        <v>1988</v>
      </c>
      <c r="N3913">
        <f t="shared" si="312"/>
        <v>250</v>
      </c>
      <c r="O3913">
        <f t="shared" si="313"/>
        <v>310.44</v>
      </c>
      <c r="P3913" t="str">
        <f t="shared" si="314"/>
        <v>9_1988</v>
      </c>
    </row>
    <row r="3914" spans="1:16">
      <c r="A3914" s="35">
        <v>32402</v>
      </c>
      <c r="H3914" s="74">
        <v>250</v>
      </c>
      <c r="I3914" s="74">
        <v>250</v>
      </c>
      <c r="J3914" s="74">
        <v>312.60000000000002</v>
      </c>
      <c r="K3914" s="74">
        <v>323.33</v>
      </c>
      <c r="L3914">
        <f t="shared" si="310"/>
        <v>9</v>
      </c>
      <c r="M3914">
        <f t="shared" si="311"/>
        <v>1988</v>
      </c>
      <c r="N3914">
        <f t="shared" si="312"/>
        <v>250</v>
      </c>
      <c r="O3914">
        <f t="shared" si="313"/>
        <v>317.96500000000003</v>
      </c>
      <c r="P3914" t="str">
        <f t="shared" si="314"/>
        <v>9_1988</v>
      </c>
    </row>
    <row r="3915" spans="1:16">
      <c r="A3915" s="35">
        <v>32403</v>
      </c>
      <c r="H3915" s="68"/>
      <c r="I3915" s="68"/>
      <c r="J3915" s="68"/>
      <c r="K3915" s="68"/>
      <c r="L3915">
        <f t="shared" si="310"/>
        <v>9</v>
      </c>
      <c r="M3915">
        <f t="shared" si="311"/>
        <v>1988</v>
      </c>
      <c r="N3915" t="str">
        <f t="shared" si="312"/>
        <v/>
      </c>
      <c r="O3915" t="str">
        <f t="shared" si="313"/>
        <v/>
      </c>
      <c r="P3915" t="str">
        <f t="shared" si="314"/>
        <v>9_1988</v>
      </c>
    </row>
    <row r="3916" spans="1:16">
      <c r="A3916" s="35">
        <v>32404</v>
      </c>
      <c r="H3916" s="68"/>
      <c r="I3916" s="68"/>
      <c r="J3916" s="68"/>
      <c r="K3916" s="68"/>
      <c r="L3916">
        <f t="shared" si="310"/>
        <v>9</v>
      </c>
      <c r="M3916">
        <f t="shared" si="311"/>
        <v>1988</v>
      </c>
      <c r="N3916" t="str">
        <f t="shared" si="312"/>
        <v/>
      </c>
      <c r="O3916" t="str">
        <f t="shared" si="313"/>
        <v/>
      </c>
      <c r="P3916" t="str">
        <f t="shared" si="314"/>
        <v>9_1988</v>
      </c>
    </row>
    <row r="3917" spans="1:16">
      <c r="A3917" s="35">
        <v>32405</v>
      </c>
      <c r="H3917" s="74">
        <v>250</v>
      </c>
      <c r="I3917" s="74">
        <v>250</v>
      </c>
      <c r="J3917" s="74">
        <v>333.11</v>
      </c>
      <c r="K3917" s="74">
        <v>351.67</v>
      </c>
      <c r="L3917">
        <f t="shared" si="310"/>
        <v>9</v>
      </c>
      <c r="M3917">
        <f t="shared" si="311"/>
        <v>1988</v>
      </c>
      <c r="N3917">
        <f t="shared" si="312"/>
        <v>250</v>
      </c>
      <c r="O3917">
        <f t="shared" si="313"/>
        <v>342.39</v>
      </c>
      <c r="P3917" t="str">
        <f t="shared" si="314"/>
        <v>9_1988</v>
      </c>
    </row>
    <row r="3918" spans="1:16">
      <c r="A3918" s="35">
        <v>32406</v>
      </c>
      <c r="H3918" s="74">
        <v>250</v>
      </c>
      <c r="I3918" s="74">
        <v>250</v>
      </c>
      <c r="J3918" s="74">
        <v>342.35</v>
      </c>
      <c r="K3918" s="74">
        <v>387.71</v>
      </c>
      <c r="L3918">
        <f t="shared" si="310"/>
        <v>9</v>
      </c>
      <c r="M3918">
        <f t="shared" si="311"/>
        <v>1988</v>
      </c>
      <c r="N3918">
        <f t="shared" si="312"/>
        <v>250</v>
      </c>
      <c r="O3918">
        <f t="shared" si="313"/>
        <v>365.03</v>
      </c>
      <c r="P3918" t="str">
        <f t="shared" si="314"/>
        <v>9_1988</v>
      </c>
    </row>
    <row r="3919" spans="1:16">
      <c r="A3919" s="35">
        <v>32407</v>
      </c>
      <c r="H3919" s="74">
        <v>250</v>
      </c>
      <c r="I3919" s="74">
        <v>250</v>
      </c>
      <c r="J3919" s="74">
        <v>355.61</v>
      </c>
      <c r="K3919" s="74">
        <v>402.61</v>
      </c>
      <c r="L3919">
        <f t="shared" si="310"/>
        <v>9</v>
      </c>
      <c r="M3919">
        <f t="shared" si="311"/>
        <v>1988</v>
      </c>
      <c r="N3919">
        <f t="shared" si="312"/>
        <v>250</v>
      </c>
      <c r="O3919">
        <f t="shared" si="313"/>
        <v>379.11</v>
      </c>
      <c r="P3919" t="str">
        <f t="shared" si="314"/>
        <v>9_1988</v>
      </c>
    </row>
    <row r="3920" spans="1:16">
      <c r="A3920" s="35">
        <v>32408</v>
      </c>
      <c r="H3920" s="74">
        <v>250</v>
      </c>
      <c r="I3920" s="74">
        <v>250</v>
      </c>
      <c r="J3920" s="74">
        <v>386.7</v>
      </c>
      <c r="K3920" s="74">
        <v>410.42</v>
      </c>
      <c r="L3920">
        <f t="shared" si="310"/>
        <v>9</v>
      </c>
      <c r="M3920">
        <f t="shared" si="311"/>
        <v>1988</v>
      </c>
      <c r="N3920">
        <f t="shared" si="312"/>
        <v>250</v>
      </c>
      <c r="O3920">
        <f t="shared" si="313"/>
        <v>398.56</v>
      </c>
      <c r="P3920" t="str">
        <f t="shared" si="314"/>
        <v>9_1988</v>
      </c>
    </row>
    <row r="3921" spans="1:16">
      <c r="A3921" s="35">
        <v>32409</v>
      </c>
      <c r="H3921" s="74">
        <v>250</v>
      </c>
      <c r="I3921" s="74">
        <v>250</v>
      </c>
      <c r="J3921" s="74">
        <v>390.02</v>
      </c>
      <c r="K3921" s="74">
        <v>414.99</v>
      </c>
      <c r="L3921">
        <f t="shared" si="310"/>
        <v>9</v>
      </c>
      <c r="M3921">
        <f t="shared" si="311"/>
        <v>1988</v>
      </c>
      <c r="N3921">
        <f t="shared" si="312"/>
        <v>250</v>
      </c>
      <c r="O3921">
        <f t="shared" si="313"/>
        <v>402.505</v>
      </c>
      <c r="P3921" t="str">
        <f t="shared" si="314"/>
        <v>9_1988</v>
      </c>
    </row>
    <row r="3922" spans="1:16">
      <c r="A3922" s="35">
        <v>32410</v>
      </c>
      <c r="H3922" s="68"/>
      <c r="I3922" s="68"/>
      <c r="J3922" s="68"/>
      <c r="K3922" s="68"/>
      <c r="L3922">
        <f t="shared" si="310"/>
        <v>9</v>
      </c>
      <c r="M3922">
        <f t="shared" si="311"/>
        <v>1988</v>
      </c>
      <c r="N3922" t="str">
        <f t="shared" si="312"/>
        <v/>
      </c>
      <c r="O3922" t="str">
        <f t="shared" si="313"/>
        <v/>
      </c>
      <c r="P3922" t="str">
        <f t="shared" si="314"/>
        <v>9_1988</v>
      </c>
    </row>
    <row r="3923" spans="1:16">
      <c r="A3923" s="35">
        <v>32411</v>
      </c>
      <c r="H3923" s="68"/>
      <c r="I3923" s="68"/>
      <c r="J3923" s="68"/>
      <c r="K3923" s="68"/>
      <c r="L3923">
        <f t="shared" si="310"/>
        <v>9</v>
      </c>
      <c r="M3923">
        <f t="shared" si="311"/>
        <v>1988</v>
      </c>
      <c r="N3923" t="str">
        <f t="shared" si="312"/>
        <v/>
      </c>
      <c r="O3923" t="str">
        <f t="shared" si="313"/>
        <v/>
      </c>
      <c r="P3923" t="str">
        <f t="shared" si="314"/>
        <v>9_1988</v>
      </c>
    </row>
    <row r="3924" spans="1:16">
      <c r="A3924" s="35">
        <v>32412</v>
      </c>
      <c r="H3924" s="74">
        <v>250</v>
      </c>
      <c r="I3924" s="74">
        <v>250</v>
      </c>
      <c r="J3924" s="74">
        <v>393.39</v>
      </c>
      <c r="K3924" s="74">
        <v>411.95</v>
      </c>
      <c r="L3924">
        <f t="shared" si="310"/>
        <v>9</v>
      </c>
      <c r="M3924">
        <f t="shared" si="311"/>
        <v>1988</v>
      </c>
      <c r="N3924">
        <f t="shared" si="312"/>
        <v>250</v>
      </c>
      <c r="O3924">
        <f t="shared" si="313"/>
        <v>402.66999999999996</v>
      </c>
      <c r="P3924" t="str">
        <f t="shared" si="314"/>
        <v>9_1988</v>
      </c>
    </row>
    <row r="3925" spans="1:16">
      <c r="A3925" s="35">
        <v>32413</v>
      </c>
      <c r="H3925" s="74">
        <v>250</v>
      </c>
      <c r="I3925" s="74">
        <v>250</v>
      </c>
      <c r="J3925" s="74">
        <v>402.1</v>
      </c>
      <c r="K3925" s="74">
        <v>410.75</v>
      </c>
      <c r="L3925">
        <f t="shared" si="310"/>
        <v>9</v>
      </c>
      <c r="M3925">
        <f t="shared" si="311"/>
        <v>1988</v>
      </c>
      <c r="N3925">
        <f t="shared" si="312"/>
        <v>250</v>
      </c>
      <c r="O3925">
        <f t="shared" si="313"/>
        <v>406.42500000000001</v>
      </c>
      <c r="P3925" t="str">
        <f t="shared" si="314"/>
        <v>9_1988</v>
      </c>
    </row>
    <row r="3926" spans="1:16">
      <c r="A3926" s="35">
        <v>32414</v>
      </c>
      <c r="H3926" s="74">
        <v>250</v>
      </c>
      <c r="I3926" s="74">
        <v>250</v>
      </c>
      <c r="J3926" s="74">
        <v>397.65</v>
      </c>
      <c r="K3926" s="74">
        <v>412.95</v>
      </c>
      <c r="L3926">
        <f t="shared" si="310"/>
        <v>9</v>
      </c>
      <c r="M3926">
        <f t="shared" si="311"/>
        <v>1988</v>
      </c>
      <c r="N3926">
        <f t="shared" si="312"/>
        <v>250</v>
      </c>
      <c r="O3926">
        <f t="shared" si="313"/>
        <v>405.29999999999995</v>
      </c>
      <c r="P3926" t="str">
        <f t="shared" si="314"/>
        <v>9_1988</v>
      </c>
    </row>
    <row r="3927" spans="1:16">
      <c r="A3927" s="35">
        <v>32415</v>
      </c>
      <c r="H3927" s="74">
        <v>250</v>
      </c>
      <c r="I3927" s="74">
        <v>250</v>
      </c>
      <c r="J3927" s="74">
        <v>415.31</v>
      </c>
      <c r="K3927" s="74">
        <v>425.55</v>
      </c>
      <c r="L3927">
        <f t="shared" si="310"/>
        <v>9</v>
      </c>
      <c r="M3927">
        <f t="shared" si="311"/>
        <v>1988</v>
      </c>
      <c r="N3927">
        <f t="shared" si="312"/>
        <v>250</v>
      </c>
      <c r="O3927">
        <f t="shared" si="313"/>
        <v>420.43</v>
      </c>
      <c r="P3927" t="str">
        <f t="shared" si="314"/>
        <v>9_1988</v>
      </c>
    </row>
    <row r="3928" spans="1:16">
      <c r="A3928" s="35">
        <v>32416</v>
      </c>
      <c r="H3928" s="74">
        <v>250</v>
      </c>
      <c r="I3928" s="74">
        <v>250</v>
      </c>
      <c r="J3928" s="74">
        <v>415.29</v>
      </c>
      <c r="K3928" s="74">
        <v>425.83</v>
      </c>
      <c r="L3928">
        <f t="shared" si="310"/>
        <v>9</v>
      </c>
      <c r="M3928">
        <f t="shared" si="311"/>
        <v>1988</v>
      </c>
      <c r="N3928">
        <f t="shared" si="312"/>
        <v>250</v>
      </c>
      <c r="O3928">
        <f t="shared" si="313"/>
        <v>420.56</v>
      </c>
      <c r="P3928" t="str">
        <f t="shared" si="314"/>
        <v>9_1988</v>
      </c>
    </row>
    <row r="3929" spans="1:16">
      <c r="A3929" s="35">
        <v>32417</v>
      </c>
      <c r="H3929" s="74"/>
      <c r="I3929" s="74"/>
      <c r="J3929" s="68"/>
      <c r="K3929" s="75"/>
      <c r="L3929">
        <f t="shared" si="310"/>
        <v>10</v>
      </c>
      <c r="M3929">
        <f t="shared" si="311"/>
        <v>1988</v>
      </c>
      <c r="N3929" t="str">
        <f t="shared" si="312"/>
        <v/>
      </c>
      <c r="O3929" t="str">
        <f t="shared" si="313"/>
        <v/>
      </c>
      <c r="P3929" t="str">
        <f t="shared" si="314"/>
        <v>10_1988</v>
      </c>
    </row>
    <row r="3930" spans="1:16">
      <c r="A3930" s="35">
        <v>32418</v>
      </c>
      <c r="H3930" s="74"/>
      <c r="I3930" s="74"/>
      <c r="J3930" s="68"/>
      <c r="K3930" s="75"/>
      <c r="L3930">
        <f t="shared" si="310"/>
        <v>10</v>
      </c>
      <c r="M3930">
        <f t="shared" si="311"/>
        <v>1988</v>
      </c>
      <c r="N3930" t="str">
        <f t="shared" si="312"/>
        <v/>
      </c>
      <c r="O3930" t="str">
        <f t="shared" si="313"/>
        <v/>
      </c>
      <c r="P3930" t="str">
        <f t="shared" si="314"/>
        <v>10_1988</v>
      </c>
    </row>
    <row r="3931" spans="1:16">
      <c r="A3931" s="35">
        <v>32419</v>
      </c>
      <c r="H3931" s="74">
        <v>250</v>
      </c>
      <c r="I3931" s="74">
        <v>250</v>
      </c>
      <c r="J3931" s="74">
        <v>419.04</v>
      </c>
      <c r="K3931" s="74">
        <v>430.04</v>
      </c>
      <c r="L3931">
        <f t="shared" si="310"/>
        <v>10</v>
      </c>
      <c r="M3931">
        <f t="shared" si="311"/>
        <v>1988</v>
      </c>
      <c r="N3931">
        <f t="shared" si="312"/>
        <v>250</v>
      </c>
      <c r="O3931">
        <f t="shared" si="313"/>
        <v>424.54</v>
      </c>
      <c r="P3931" t="str">
        <f t="shared" si="314"/>
        <v>10_1988</v>
      </c>
    </row>
    <row r="3932" spans="1:16">
      <c r="A3932" s="35">
        <v>32420</v>
      </c>
      <c r="H3932" s="74">
        <v>250</v>
      </c>
      <c r="I3932" s="74">
        <v>250</v>
      </c>
      <c r="J3932" s="74">
        <v>425.1</v>
      </c>
      <c r="K3932" s="74">
        <v>432.04</v>
      </c>
      <c r="L3932">
        <f t="shared" si="310"/>
        <v>10</v>
      </c>
      <c r="M3932">
        <f t="shared" si="311"/>
        <v>1988</v>
      </c>
      <c r="N3932">
        <f t="shared" si="312"/>
        <v>250</v>
      </c>
      <c r="O3932">
        <f t="shared" si="313"/>
        <v>428.57000000000005</v>
      </c>
      <c r="P3932" t="str">
        <f t="shared" si="314"/>
        <v>10_1988</v>
      </c>
    </row>
    <row r="3933" spans="1:16">
      <c r="A3933" s="35">
        <v>32421</v>
      </c>
      <c r="H3933" s="74">
        <v>250</v>
      </c>
      <c r="I3933" s="74">
        <v>250</v>
      </c>
      <c r="J3933" s="74">
        <v>428.73</v>
      </c>
      <c r="K3933" s="74">
        <v>437.79</v>
      </c>
      <c r="L3933">
        <f t="shared" si="310"/>
        <v>10</v>
      </c>
      <c r="M3933">
        <f t="shared" si="311"/>
        <v>1988</v>
      </c>
      <c r="N3933">
        <f t="shared" si="312"/>
        <v>250</v>
      </c>
      <c r="O3933">
        <f t="shared" si="313"/>
        <v>433.26</v>
      </c>
      <c r="P3933" t="str">
        <f t="shared" si="314"/>
        <v>10_1988</v>
      </c>
    </row>
    <row r="3934" spans="1:16">
      <c r="A3934" s="35">
        <v>32422</v>
      </c>
      <c r="H3934" s="74">
        <v>250</v>
      </c>
      <c r="I3934" s="74">
        <v>250</v>
      </c>
      <c r="J3934" s="74">
        <v>435.03</v>
      </c>
      <c r="K3934" s="74">
        <v>449.3</v>
      </c>
      <c r="L3934">
        <f t="shared" si="310"/>
        <v>10</v>
      </c>
      <c r="M3934">
        <f t="shared" si="311"/>
        <v>1988</v>
      </c>
      <c r="N3934">
        <f t="shared" si="312"/>
        <v>250</v>
      </c>
      <c r="O3934">
        <f t="shared" si="313"/>
        <v>442.16499999999996</v>
      </c>
      <c r="P3934" t="str">
        <f t="shared" si="314"/>
        <v>10_1988</v>
      </c>
    </row>
    <row r="3935" spans="1:16">
      <c r="A3935" s="35">
        <v>32423</v>
      </c>
      <c r="H3935" s="74">
        <v>250</v>
      </c>
      <c r="I3935" s="74">
        <v>250</v>
      </c>
      <c r="J3935" s="74">
        <v>443.13</v>
      </c>
      <c r="K3935" s="74">
        <v>459.47</v>
      </c>
      <c r="L3935">
        <f t="shared" si="310"/>
        <v>10</v>
      </c>
      <c r="M3935">
        <f t="shared" si="311"/>
        <v>1988</v>
      </c>
      <c r="N3935">
        <f t="shared" si="312"/>
        <v>250</v>
      </c>
      <c r="O3935">
        <f t="shared" si="313"/>
        <v>451.3</v>
      </c>
      <c r="P3935" t="str">
        <f t="shared" si="314"/>
        <v>10_1988</v>
      </c>
    </row>
    <row r="3936" spans="1:16">
      <c r="A3936" s="35">
        <v>32424</v>
      </c>
      <c r="H3936" s="68"/>
      <c r="I3936" s="68"/>
      <c r="J3936" s="68"/>
      <c r="K3936" s="68"/>
      <c r="L3936">
        <f t="shared" si="310"/>
        <v>10</v>
      </c>
      <c r="M3936">
        <f t="shared" si="311"/>
        <v>1988</v>
      </c>
      <c r="N3936" t="str">
        <f t="shared" si="312"/>
        <v/>
      </c>
      <c r="O3936" t="str">
        <f t="shared" si="313"/>
        <v/>
      </c>
      <c r="P3936" t="str">
        <f t="shared" si="314"/>
        <v>10_1988</v>
      </c>
    </row>
    <row r="3937" spans="1:16">
      <c r="A3937" s="35">
        <v>32425</v>
      </c>
      <c r="H3937" s="68"/>
      <c r="I3937" s="68"/>
      <c r="J3937" s="68"/>
      <c r="K3937" s="68"/>
      <c r="L3937">
        <f t="shared" si="310"/>
        <v>10</v>
      </c>
      <c r="M3937">
        <f t="shared" si="311"/>
        <v>1988</v>
      </c>
      <c r="N3937" t="str">
        <f t="shared" si="312"/>
        <v/>
      </c>
      <c r="O3937" t="str">
        <f t="shared" si="313"/>
        <v/>
      </c>
      <c r="P3937" t="str">
        <f t="shared" si="314"/>
        <v>10_1988</v>
      </c>
    </row>
    <row r="3938" spans="1:16">
      <c r="A3938" s="35">
        <v>32426</v>
      </c>
      <c r="H3938" s="74">
        <v>250</v>
      </c>
      <c r="I3938" s="74">
        <v>250</v>
      </c>
      <c r="J3938" s="74">
        <v>448.18</v>
      </c>
      <c r="K3938" s="74">
        <v>466.33</v>
      </c>
      <c r="L3938">
        <f t="shared" si="310"/>
        <v>10</v>
      </c>
      <c r="M3938">
        <f t="shared" si="311"/>
        <v>1988</v>
      </c>
      <c r="N3938">
        <f t="shared" si="312"/>
        <v>250</v>
      </c>
      <c r="O3938">
        <f t="shared" si="313"/>
        <v>457.255</v>
      </c>
      <c r="P3938" t="str">
        <f t="shared" si="314"/>
        <v>10_1988</v>
      </c>
    </row>
    <row r="3939" spans="1:16">
      <c r="A3939" s="35">
        <v>32427</v>
      </c>
      <c r="H3939" s="74">
        <v>250</v>
      </c>
      <c r="I3939" s="74">
        <v>250</v>
      </c>
      <c r="J3939" s="74">
        <v>467.68</v>
      </c>
      <c r="K3939" s="74">
        <v>478.81</v>
      </c>
      <c r="L3939">
        <f t="shared" si="310"/>
        <v>10</v>
      </c>
      <c r="M3939">
        <f t="shared" si="311"/>
        <v>1988</v>
      </c>
      <c r="N3939">
        <f t="shared" si="312"/>
        <v>250</v>
      </c>
      <c r="O3939">
        <f t="shared" si="313"/>
        <v>473.245</v>
      </c>
      <c r="P3939" t="str">
        <f t="shared" si="314"/>
        <v>10_1988</v>
      </c>
    </row>
    <row r="3940" spans="1:16">
      <c r="A3940" s="35">
        <v>32428</v>
      </c>
      <c r="H3940" s="74">
        <v>250</v>
      </c>
      <c r="I3940" s="74">
        <v>250</v>
      </c>
      <c r="J3940" s="74">
        <v>471.3</v>
      </c>
      <c r="K3940" s="74">
        <v>491.66</v>
      </c>
      <c r="L3940">
        <f t="shared" si="310"/>
        <v>10</v>
      </c>
      <c r="M3940">
        <f t="shared" si="311"/>
        <v>1988</v>
      </c>
      <c r="N3940">
        <f t="shared" si="312"/>
        <v>250</v>
      </c>
      <c r="O3940">
        <f t="shared" si="313"/>
        <v>481.48</v>
      </c>
      <c r="P3940" t="str">
        <f t="shared" si="314"/>
        <v>10_1988</v>
      </c>
    </row>
    <row r="3941" spans="1:16">
      <c r="A3941" s="35">
        <v>32429</v>
      </c>
      <c r="H3941" s="74">
        <v>250</v>
      </c>
      <c r="I3941" s="74">
        <v>250</v>
      </c>
      <c r="J3941" s="74">
        <v>480.13</v>
      </c>
      <c r="K3941" s="74">
        <v>497.03</v>
      </c>
      <c r="L3941">
        <f t="shared" si="310"/>
        <v>10</v>
      </c>
      <c r="M3941">
        <f t="shared" si="311"/>
        <v>1988</v>
      </c>
      <c r="N3941">
        <f t="shared" si="312"/>
        <v>250</v>
      </c>
      <c r="O3941">
        <f t="shared" si="313"/>
        <v>488.58</v>
      </c>
      <c r="P3941" t="str">
        <f t="shared" si="314"/>
        <v>10_1988</v>
      </c>
    </row>
    <row r="3942" spans="1:16">
      <c r="A3942" s="35">
        <v>32430</v>
      </c>
      <c r="H3942" s="74">
        <v>250</v>
      </c>
      <c r="I3942" s="74">
        <v>250</v>
      </c>
      <c r="J3942" s="74">
        <v>499.16</v>
      </c>
      <c r="K3942" s="74">
        <v>507.12</v>
      </c>
      <c r="L3942">
        <f t="shared" si="310"/>
        <v>10</v>
      </c>
      <c r="M3942">
        <f t="shared" si="311"/>
        <v>1988</v>
      </c>
      <c r="N3942">
        <f t="shared" si="312"/>
        <v>250</v>
      </c>
      <c r="O3942">
        <f t="shared" si="313"/>
        <v>503.14</v>
      </c>
      <c r="P3942" t="str">
        <f t="shared" si="314"/>
        <v>10_1988</v>
      </c>
    </row>
    <row r="3943" spans="1:16">
      <c r="A3943" s="35">
        <v>32431</v>
      </c>
      <c r="H3943" s="68"/>
      <c r="I3943" s="68"/>
      <c r="J3943" s="68"/>
      <c r="K3943" s="68"/>
      <c r="L3943">
        <f t="shared" si="310"/>
        <v>10</v>
      </c>
      <c r="M3943">
        <f t="shared" si="311"/>
        <v>1988</v>
      </c>
      <c r="N3943" t="str">
        <f t="shared" si="312"/>
        <v/>
      </c>
      <c r="O3943" t="str">
        <f t="shared" si="313"/>
        <v/>
      </c>
      <c r="P3943" t="str">
        <f t="shared" si="314"/>
        <v>10_1988</v>
      </c>
    </row>
    <row r="3944" spans="1:16">
      <c r="A3944" s="35">
        <v>32432</v>
      </c>
      <c r="H3944" s="68"/>
      <c r="I3944" s="68"/>
      <c r="J3944" s="68"/>
      <c r="K3944" s="68"/>
      <c r="L3944">
        <f t="shared" si="310"/>
        <v>10</v>
      </c>
      <c r="M3944">
        <f t="shared" si="311"/>
        <v>1988</v>
      </c>
      <c r="N3944" t="str">
        <f t="shared" si="312"/>
        <v/>
      </c>
      <c r="O3944" t="str">
        <f t="shared" si="313"/>
        <v/>
      </c>
      <c r="P3944" t="str">
        <f t="shared" si="314"/>
        <v>10_1988</v>
      </c>
    </row>
    <row r="3945" spans="1:16">
      <c r="A3945" s="35">
        <v>32433</v>
      </c>
      <c r="H3945" s="74">
        <v>250</v>
      </c>
      <c r="I3945" s="74">
        <v>250</v>
      </c>
      <c r="J3945" s="74">
        <v>503.4</v>
      </c>
      <c r="K3945" s="74">
        <v>514.23</v>
      </c>
      <c r="L3945">
        <f t="shared" si="310"/>
        <v>10</v>
      </c>
      <c r="M3945">
        <f t="shared" si="311"/>
        <v>1988</v>
      </c>
      <c r="N3945">
        <f t="shared" si="312"/>
        <v>250</v>
      </c>
      <c r="O3945">
        <f t="shared" si="313"/>
        <v>508.815</v>
      </c>
      <c r="P3945" t="str">
        <f t="shared" si="314"/>
        <v>10_1988</v>
      </c>
    </row>
    <row r="3946" spans="1:16">
      <c r="A3946" s="35">
        <v>32434</v>
      </c>
      <c r="H3946" s="74">
        <v>250</v>
      </c>
      <c r="I3946" s="74">
        <v>250</v>
      </c>
      <c r="J3946" s="74">
        <v>513.16999999999996</v>
      </c>
      <c r="K3946" s="74">
        <v>520.84</v>
      </c>
      <c r="L3946">
        <f t="shared" si="310"/>
        <v>10</v>
      </c>
      <c r="M3946">
        <f t="shared" si="311"/>
        <v>1988</v>
      </c>
      <c r="N3946">
        <f t="shared" si="312"/>
        <v>250</v>
      </c>
      <c r="O3946">
        <f t="shared" si="313"/>
        <v>517.005</v>
      </c>
      <c r="P3946" t="str">
        <f t="shared" si="314"/>
        <v>10_1988</v>
      </c>
    </row>
    <row r="3947" spans="1:16">
      <c r="A3947" s="35">
        <v>32435</v>
      </c>
      <c r="H3947" s="74">
        <v>250</v>
      </c>
      <c r="I3947" s="74">
        <v>250</v>
      </c>
      <c r="J3947" s="74">
        <v>516.91999999999996</v>
      </c>
      <c r="K3947" s="74">
        <v>523.61</v>
      </c>
      <c r="L3947">
        <f t="shared" si="310"/>
        <v>10</v>
      </c>
      <c r="M3947">
        <f t="shared" si="311"/>
        <v>1988</v>
      </c>
      <c r="N3947">
        <f t="shared" si="312"/>
        <v>250</v>
      </c>
      <c r="O3947">
        <f t="shared" si="313"/>
        <v>520.26499999999999</v>
      </c>
      <c r="P3947" t="str">
        <f t="shared" si="314"/>
        <v>10_1988</v>
      </c>
    </row>
    <row r="3948" spans="1:16">
      <c r="A3948" s="35">
        <v>32436</v>
      </c>
      <c r="H3948" s="74">
        <v>250</v>
      </c>
      <c r="I3948" s="74">
        <v>250</v>
      </c>
      <c r="J3948" s="74">
        <v>516.46</v>
      </c>
      <c r="K3948" s="74">
        <v>524.24</v>
      </c>
      <c r="L3948">
        <f t="shared" si="310"/>
        <v>10</v>
      </c>
      <c r="M3948">
        <f t="shared" si="311"/>
        <v>1988</v>
      </c>
      <c r="N3948">
        <f t="shared" si="312"/>
        <v>250</v>
      </c>
      <c r="O3948">
        <f t="shared" si="313"/>
        <v>520.35</v>
      </c>
      <c r="P3948" t="str">
        <f t="shared" si="314"/>
        <v>10_1988</v>
      </c>
    </row>
    <row r="3949" spans="1:16">
      <c r="A3949" s="35">
        <v>32437</v>
      </c>
      <c r="H3949" s="74">
        <v>250</v>
      </c>
      <c r="I3949" s="74">
        <v>250</v>
      </c>
      <c r="J3949" s="74">
        <v>514.17999999999995</v>
      </c>
      <c r="K3949" s="74">
        <v>524.74</v>
      </c>
      <c r="L3949">
        <f t="shared" si="310"/>
        <v>10</v>
      </c>
      <c r="M3949">
        <f t="shared" si="311"/>
        <v>1988</v>
      </c>
      <c r="N3949">
        <f t="shared" si="312"/>
        <v>250</v>
      </c>
      <c r="O3949">
        <f t="shared" si="313"/>
        <v>519.46</v>
      </c>
      <c r="P3949" t="str">
        <f t="shared" si="314"/>
        <v>10_1988</v>
      </c>
    </row>
    <row r="3950" spans="1:16">
      <c r="A3950" s="35">
        <v>32438</v>
      </c>
      <c r="H3950" s="68"/>
      <c r="I3950" s="68"/>
      <c r="J3950" s="68"/>
      <c r="K3950" s="68"/>
      <c r="L3950">
        <f t="shared" si="310"/>
        <v>10</v>
      </c>
      <c r="M3950">
        <f t="shared" si="311"/>
        <v>1988</v>
      </c>
      <c r="N3950" t="str">
        <f t="shared" si="312"/>
        <v/>
      </c>
      <c r="O3950" t="str">
        <f t="shared" si="313"/>
        <v/>
      </c>
      <c r="P3950" t="str">
        <f t="shared" si="314"/>
        <v>10_1988</v>
      </c>
    </row>
    <row r="3951" spans="1:16">
      <c r="A3951" s="35">
        <v>32439</v>
      </c>
      <c r="H3951" s="68"/>
      <c r="I3951" s="68"/>
      <c r="J3951" s="68"/>
      <c r="K3951" s="68"/>
      <c r="L3951">
        <f t="shared" si="310"/>
        <v>10</v>
      </c>
      <c r="M3951">
        <f t="shared" si="311"/>
        <v>1988</v>
      </c>
      <c r="N3951" t="str">
        <f t="shared" si="312"/>
        <v/>
      </c>
      <c r="O3951" t="str">
        <f t="shared" si="313"/>
        <v/>
      </c>
      <c r="P3951" t="str">
        <f t="shared" si="314"/>
        <v>10_1988</v>
      </c>
    </row>
    <row r="3952" spans="1:16">
      <c r="A3952" s="35">
        <v>32440</v>
      </c>
      <c r="H3952" s="74">
        <v>250</v>
      </c>
      <c r="I3952" s="74">
        <v>250</v>
      </c>
      <c r="J3952" s="74">
        <v>514.12</v>
      </c>
      <c r="K3952" s="74">
        <v>521.55999999999995</v>
      </c>
      <c r="L3952">
        <f t="shared" si="310"/>
        <v>10</v>
      </c>
      <c r="M3952">
        <f t="shared" si="311"/>
        <v>1988</v>
      </c>
      <c r="N3952">
        <f t="shared" si="312"/>
        <v>250</v>
      </c>
      <c r="O3952">
        <f t="shared" si="313"/>
        <v>517.83999999999992</v>
      </c>
      <c r="P3952" t="str">
        <f t="shared" si="314"/>
        <v>10_1988</v>
      </c>
    </row>
    <row r="3953" spans="1:16">
      <c r="A3953" s="35">
        <v>32441</v>
      </c>
      <c r="H3953" s="74">
        <v>250</v>
      </c>
      <c r="I3953" s="74">
        <v>250</v>
      </c>
      <c r="J3953" s="74">
        <v>513.37</v>
      </c>
      <c r="K3953" s="74">
        <v>521.25</v>
      </c>
      <c r="L3953">
        <f t="shared" si="310"/>
        <v>10</v>
      </c>
      <c r="M3953">
        <f t="shared" si="311"/>
        <v>1988</v>
      </c>
      <c r="N3953">
        <f t="shared" si="312"/>
        <v>250</v>
      </c>
      <c r="O3953">
        <f t="shared" si="313"/>
        <v>517.30999999999995</v>
      </c>
      <c r="P3953" t="str">
        <f t="shared" si="314"/>
        <v>10_1988</v>
      </c>
    </row>
    <row r="3954" spans="1:16">
      <c r="A3954" s="35">
        <v>32442</v>
      </c>
      <c r="H3954" s="74">
        <v>250</v>
      </c>
      <c r="I3954" s="74">
        <v>250</v>
      </c>
      <c r="J3954" s="74">
        <v>508.89</v>
      </c>
      <c r="K3954" s="74">
        <v>520.86</v>
      </c>
      <c r="L3954">
        <f t="shared" si="310"/>
        <v>10</v>
      </c>
      <c r="M3954">
        <f t="shared" si="311"/>
        <v>1988</v>
      </c>
      <c r="N3954">
        <f t="shared" si="312"/>
        <v>250</v>
      </c>
      <c r="O3954">
        <f t="shared" si="313"/>
        <v>514.875</v>
      </c>
      <c r="P3954" t="str">
        <f t="shared" si="314"/>
        <v>10_1988</v>
      </c>
    </row>
    <row r="3955" spans="1:16">
      <c r="A3955" s="35">
        <v>32443</v>
      </c>
      <c r="H3955" s="74">
        <v>250</v>
      </c>
      <c r="I3955" s="74">
        <v>250</v>
      </c>
      <c r="J3955" s="74">
        <v>506.62</v>
      </c>
      <c r="K3955" s="74">
        <v>513.92999999999995</v>
      </c>
      <c r="L3955">
        <f t="shared" si="310"/>
        <v>10</v>
      </c>
      <c r="M3955">
        <f t="shared" si="311"/>
        <v>1988</v>
      </c>
      <c r="N3955">
        <f t="shared" si="312"/>
        <v>250</v>
      </c>
      <c r="O3955">
        <f t="shared" si="313"/>
        <v>510.27499999999998</v>
      </c>
      <c r="P3955" t="str">
        <f t="shared" si="314"/>
        <v>10_1988</v>
      </c>
    </row>
    <row r="3956" spans="1:16">
      <c r="A3956" s="35">
        <v>32444</v>
      </c>
      <c r="H3956" s="74">
        <v>250</v>
      </c>
      <c r="I3956" s="74">
        <v>250</v>
      </c>
      <c r="J3956" s="74">
        <v>498.87</v>
      </c>
      <c r="K3956" s="74">
        <v>508.81</v>
      </c>
      <c r="L3956">
        <f t="shared" si="310"/>
        <v>10</v>
      </c>
      <c r="M3956">
        <f t="shared" si="311"/>
        <v>1988</v>
      </c>
      <c r="N3956">
        <f t="shared" si="312"/>
        <v>250</v>
      </c>
      <c r="O3956">
        <f t="shared" si="313"/>
        <v>503.84000000000003</v>
      </c>
      <c r="P3956" t="str">
        <f t="shared" si="314"/>
        <v>10_1988</v>
      </c>
    </row>
    <row r="3957" spans="1:16">
      <c r="A3957" s="35">
        <v>32445</v>
      </c>
      <c r="H3957" s="68"/>
      <c r="I3957" s="68"/>
      <c r="J3957" s="68"/>
      <c r="K3957" s="68"/>
      <c r="L3957">
        <f t="shared" si="310"/>
        <v>10</v>
      </c>
      <c r="M3957">
        <f t="shared" si="311"/>
        <v>1988</v>
      </c>
      <c r="N3957" t="str">
        <f t="shared" si="312"/>
        <v/>
      </c>
      <c r="O3957" t="str">
        <f t="shared" si="313"/>
        <v/>
      </c>
      <c r="P3957" t="str">
        <f t="shared" si="314"/>
        <v>10_1988</v>
      </c>
    </row>
    <row r="3958" spans="1:16">
      <c r="A3958" s="35">
        <v>32446</v>
      </c>
      <c r="H3958" s="68"/>
      <c r="I3958" s="68"/>
      <c r="J3958" s="68"/>
      <c r="K3958" s="68"/>
      <c r="L3958">
        <f t="shared" si="310"/>
        <v>10</v>
      </c>
      <c r="M3958">
        <f t="shared" si="311"/>
        <v>1988</v>
      </c>
      <c r="N3958" t="str">
        <f t="shared" si="312"/>
        <v/>
      </c>
      <c r="O3958" t="str">
        <f t="shared" si="313"/>
        <v/>
      </c>
      <c r="P3958" t="str">
        <f t="shared" si="314"/>
        <v>10_1988</v>
      </c>
    </row>
    <row r="3959" spans="1:16">
      <c r="A3959" s="35">
        <v>32447</v>
      </c>
      <c r="H3959" s="74">
        <v>250</v>
      </c>
      <c r="I3959" s="74">
        <v>250</v>
      </c>
      <c r="J3959" s="74">
        <v>497.58</v>
      </c>
      <c r="K3959" s="74">
        <v>508.59</v>
      </c>
      <c r="L3959">
        <f t="shared" si="310"/>
        <v>10</v>
      </c>
      <c r="M3959">
        <f t="shared" si="311"/>
        <v>1988</v>
      </c>
      <c r="N3959">
        <f t="shared" si="312"/>
        <v>250</v>
      </c>
      <c r="O3959">
        <f t="shared" si="313"/>
        <v>503.08499999999998</v>
      </c>
      <c r="P3959" t="str">
        <f t="shared" si="314"/>
        <v>10_1988</v>
      </c>
    </row>
    <row r="3960" spans="1:16">
      <c r="A3960" s="35">
        <v>32448</v>
      </c>
      <c r="H3960" s="68"/>
      <c r="I3960" s="68"/>
      <c r="J3960" s="75"/>
      <c r="K3960" s="74"/>
      <c r="L3960">
        <f t="shared" si="310"/>
        <v>11</v>
      </c>
      <c r="M3960">
        <f t="shared" si="311"/>
        <v>1988</v>
      </c>
      <c r="N3960" t="str">
        <f t="shared" si="312"/>
        <v/>
      </c>
      <c r="O3960" t="str">
        <f t="shared" si="313"/>
        <v/>
      </c>
      <c r="P3960" t="str">
        <f t="shared" si="314"/>
        <v>11_1988</v>
      </c>
    </row>
    <row r="3961" spans="1:16">
      <c r="A3961" s="35">
        <v>32449</v>
      </c>
      <c r="H3961" s="74">
        <v>250</v>
      </c>
      <c r="I3961" s="74">
        <v>250</v>
      </c>
      <c r="J3961" s="74">
        <v>498.88</v>
      </c>
      <c r="K3961" s="74">
        <v>512.42999999999995</v>
      </c>
      <c r="L3961">
        <f t="shared" si="310"/>
        <v>11</v>
      </c>
      <c r="M3961">
        <f t="shared" si="311"/>
        <v>1988</v>
      </c>
      <c r="N3961">
        <f t="shared" si="312"/>
        <v>250</v>
      </c>
      <c r="O3961">
        <f t="shared" si="313"/>
        <v>505.65499999999997</v>
      </c>
      <c r="P3961" t="str">
        <f t="shared" si="314"/>
        <v>11_1988</v>
      </c>
    </row>
    <row r="3962" spans="1:16">
      <c r="A3962" s="35">
        <v>32450</v>
      </c>
      <c r="H3962" s="74">
        <v>250</v>
      </c>
      <c r="I3962" s="74">
        <v>250</v>
      </c>
      <c r="J3962" s="74">
        <v>501.28</v>
      </c>
      <c r="K3962" s="74">
        <v>512.92999999999995</v>
      </c>
      <c r="L3962">
        <f t="shared" si="310"/>
        <v>11</v>
      </c>
      <c r="M3962">
        <f t="shared" si="311"/>
        <v>1988</v>
      </c>
      <c r="N3962">
        <f t="shared" si="312"/>
        <v>250</v>
      </c>
      <c r="O3962">
        <f t="shared" si="313"/>
        <v>507.10499999999996</v>
      </c>
      <c r="P3962" t="str">
        <f t="shared" si="314"/>
        <v>11_1988</v>
      </c>
    </row>
    <row r="3963" spans="1:16">
      <c r="A3963" s="35">
        <v>32451</v>
      </c>
      <c r="H3963" s="74">
        <v>250</v>
      </c>
      <c r="I3963" s="74">
        <v>250</v>
      </c>
      <c r="J3963" s="74">
        <v>499.2</v>
      </c>
      <c r="K3963" s="74">
        <v>512.23</v>
      </c>
      <c r="L3963">
        <f t="shared" si="310"/>
        <v>11</v>
      </c>
      <c r="M3963">
        <f t="shared" si="311"/>
        <v>1988</v>
      </c>
      <c r="N3963">
        <f t="shared" si="312"/>
        <v>250</v>
      </c>
      <c r="O3963">
        <f t="shared" si="313"/>
        <v>505.71500000000003</v>
      </c>
      <c r="P3963" t="str">
        <f t="shared" si="314"/>
        <v>11_1988</v>
      </c>
    </row>
    <row r="3964" spans="1:16">
      <c r="A3964" s="35">
        <v>32452</v>
      </c>
      <c r="H3964" s="68"/>
      <c r="I3964" s="68"/>
      <c r="J3964" s="68"/>
      <c r="K3964" s="68"/>
      <c r="L3964">
        <f t="shared" si="310"/>
        <v>11</v>
      </c>
      <c r="M3964">
        <f t="shared" si="311"/>
        <v>1988</v>
      </c>
      <c r="N3964" t="str">
        <f t="shared" si="312"/>
        <v/>
      </c>
      <c r="O3964" t="str">
        <f t="shared" si="313"/>
        <v/>
      </c>
      <c r="P3964" t="str">
        <f t="shared" si="314"/>
        <v>11_1988</v>
      </c>
    </row>
    <row r="3965" spans="1:16">
      <c r="A3965" s="35">
        <v>32453</v>
      </c>
      <c r="H3965" s="68"/>
      <c r="I3965" s="68"/>
      <c r="J3965" s="68"/>
      <c r="K3965" s="68"/>
      <c r="L3965">
        <f t="shared" si="310"/>
        <v>11</v>
      </c>
      <c r="M3965">
        <f t="shared" si="311"/>
        <v>1988</v>
      </c>
      <c r="N3965" t="str">
        <f t="shared" si="312"/>
        <v/>
      </c>
      <c r="O3965" t="str">
        <f t="shared" si="313"/>
        <v/>
      </c>
      <c r="P3965" t="str">
        <f t="shared" si="314"/>
        <v>11_1988</v>
      </c>
    </row>
    <row r="3966" spans="1:16">
      <c r="A3966" s="35">
        <v>32454</v>
      </c>
      <c r="H3966" s="74">
        <v>250</v>
      </c>
      <c r="I3966" s="74">
        <v>250</v>
      </c>
      <c r="J3966" s="74">
        <v>496.41</v>
      </c>
      <c r="K3966" s="74">
        <v>511.7</v>
      </c>
      <c r="L3966">
        <f t="shared" si="310"/>
        <v>11</v>
      </c>
      <c r="M3966">
        <f t="shared" si="311"/>
        <v>1988</v>
      </c>
      <c r="N3966">
        <f t="shared" si="312"/>
        <v>250</v>
      </c>
      <c r="O3966">
        <f t="shared" si="313"/>
        <v>504.05500000000001</v>
      </c>
      <c r="P3966" t="str">
        <f t="shared" si="314"/>
        <v>11_1988</v>
      </c>
    </row>
    <row r="3967" spans="1:16">
      <c r="A3967" s="35">
        <v>32455</v>
      </c>
      <c r="H3967" s="74">
        <v>250</v>
      </c>
      <c r="I3967" s="74">
        <v>250</v>
      </c>
      <c r="J3967" s="74">
        <v>493.16</v>
      </c>
      <c r="K3967" s="74">
        <v>513.29999999999995</v>
      </c>
      <c r="L3967">
        <f t="shared" si="310"/>
        <v>11</v>
      </c>
      <c r="M3967">
        <f t="shared" si="311"/>
        <v>1988</v>
      </c>
      <c r="N3967">
        <f t="shared" si="312"/>
        <v>250</v>
      </c>
      <c r="O3967">
        <f t="shared" si="313"/>
        <v>503.23</v>
      </c>
      <c r="P3967" t="str">
        <f t="shared" si="314"/>
        <v>11_1988</v>
      </c>
    </row>
    <row r="3968" spans="1:16">
      <c r="A3968" s="35">
        <v>32456</v>
      </c>
      <c r="H3968" s="74">
        <v>250</v>
      </c>
      <c r="I3968" s="74">
        <v>250</v>
      </c>
      <c r="J3968" s="74">
        <v>495.61</v>
      </c>
      <c r="K3968" s="74">
        <v>508.42</v>
      </c>
      <c r="L3968">
        <f t="shared" si="310"/>
        <v>11</v>
      </c>
      <c r="M3968">
        <f t="shared" si="311"/>
        <v>1988</v>
      </c>
      <c r="N3968">
        <f t="shared" si="312"/>
        <v>250</v>
      </c>
      <c r="O3968">
        <f t="shared" si="313"/>
        <v>502.01499999999999</v>
      </c>
      <c r="P3968" t="str">
        <f t="shared" si="314"/>
        <v>11_1988</v>
      </c>
    </row>
    <row r="3969" spans="1:16">
      <c r="A3969" s="35">
        <v>32457</v>
      </c>
      <c r="H3969" s="74">
        <v>250</v>
      </c>
      <c r="I3969" s="74">
        <v>250</v>
      </c>
      <c r="J3969" s="74">
        <v>497.81</v>
      </c>
      <c r="K3969" s="74">
        <v>503.16</v>
      </c>
      <c r="L3969">
        <f t="shared" si="310"/>
        <v>11</v>
      </c>
      <c r="M3969">
        <f t="shared" si="311"/>
        <v>1988</v>
      </c>
      <c r="N3969">
        <f t="shared" si="312"/>
        <v>250</v>
      </c>
      <c r="O3969">
        <f t="shared" si="313"/>
        <v>500.48500000000001</v>
      </c>
      <c r="P3969" t="str">
        <f t="shared" si="314"/>
        <v>11_1988</v>
      </c>
    </row>
    <row r="3970" spans="1:16">
      <c r="A3970" s="35">
        <v>32458</v>
      </c>
      <c r="H3970" s="74">
        <v>250</v>
      </c>
      <c r="I3970" s="74">
        <v>250</v>
      </c>
      <c r="J3970" s="74">
        <v>495.55</v>
      </c>
      <c r="K3970" s="74">
        <v>511.21</v>
      </c>
      <c r="L3970">
        <f t="shared" si="310"/>
        <v>11</v>
      </c>
      <c r="M3970">
        <f t="shared" si="311"/>
        <v>1988</v>
      </c>
      <c r="N3970">
        <f t="shared" si="312"/>
        <v>250</v>
      </c>
      <c r="O3970">
        <f t="shared" si="313"/>
        <v>503.38</v>
      </c>
      <c r="P3970" t="str">
        <f t="shared" si="314"/>
        <v>11_1988</v>
      </c>
    </row>
    <row r="3971" spans="1:16">
      <c r="A3971" s="35">
        <v>32459</v>
      </c>
      <c r="H3971" s="68"/>
      <c r="I3971" s="68"/>
      <c r="J3971" s="68"/>
      <c r="K3971" s="68"/>
      <c r="L3971">
        <f t="shared" si="310"/>
        <v>11</v>
      </c>
      <c r="M3971">
        <f t="shared" si="311"/>
        <v>1988</v>
      </c>
      <c r="N3971" t="str">
        <f t="shared" si="312"/>
        <v/>
      </c>
      <c r="O3971" t="str">
        <f t="shared" si="313"/>
        <v/>
      </c>
      <c r="P3971" t="str">
        <f t="shared" si="314"/>
        <v>11_1988</v>
      </c>
    </row>
    <row r="3972" spans="1:16">
      <c r="A3972" s="35">
        <v>32460</v>
      </c>
      <c r="H3972" s="68"/>
      <c r="I3972" s="68"/>
      <c r="J3972" s="68"/>
      <c r="K3972" s="68"/>
      <c r="L3972">
        <f t="shared" ref="L3972:L4035" si="315">+MONTH(A3972)</f>
        <v>11</v>
      </c>
      <c r="M3972">
        <f t="shared" ref="M3972:M4035" si="316">+YEAR(A3972)</f>
        <v>1988</v>
      </c>
      <c r="N3972" t="str">
        <f t="shared" ref="N3972:N4035" si="317">+IF(H3972="","",AVERAGE(H3972:I3972))</f>
        <v/>
      </c>
      <c r="O3972" t="str">
        <f t="shared" ref="O3972:O4035" si="318">+IF(J3972="","",AVERAGE(J3972:K3972))</f>
        <v/>
      </c>
      <c r="P3972" t="str">
        <f t="shared" ref="P3972:P4035" si="319">+L3972&amp;"_"&amp;M3972</f>
        <v>11_1988</v>
      </c>
    </row>
    <row r="3973" spans="1:16">
      <c r="A3973" s="35">
        <v>32461</v>
      </c>
      <c r="H3973" s="74">
        <v>250</v>
      </c>
      <c r="I3973" s="74">
        <v>250</v>
      </c>
      <c r="J3973" s="74">
        <v>507.68</v>
      </c>
      <c r="K3973" s="74">
        <v>527.73</v>
      </c>
      <c r="L3973">
        <f t="shared" si="315"/>
        <v>11</v>
      </c>
      <c r="M3973">
        <f t="shared" si="316"/>
        <v>1988</v>
      </c>
      <c r="N3973">
        <f t="shared" si="317"/>
        <v>250</v>
      </c>
      <c r="O3973">
        <f t="shared" si="318"/>
        <v>517.70500000000004</v>
      </c>
      <c r="P3973" t="str">
        <f t="shared" si="319"/>
        <v>11_1988</v>
      </c>
    </row>
    <row r="3974" spans="1:16">
      <c r="A3974" s="35">
        <v>32462</v>
      </c>
      <c r="H3974" s="74">
        <v>250</v>
      </c>
      <c r="I3974" s="74">
        <v>250</v>
      </c>
      <c r="J3974" s="74">
        <v>516.91999999999996</v>
      </c>
      <c r="K3974" s="74">
        <v>544.51</v>
      </c>
      <c r="L3974">
        <f t="shared" si="315"/>
        <v>11</v>
      </c>
      <c r="M3974">
        <f t="shared" si="316"/>
        <v>1988</v>
      </c>
      <c r="N3974">
        <f t="shared" si="317"/>
        <v>250</v>
      </c>
      <c r="O3974">
        <f t="shared" si="318"/>
        <v>530.71499999999992</v>
      </c>
      <c r="P3974" t="str">
        <f t="shared" si="319"/>
        <v>11_1988</v>
      </c>
    </row>
    <row r="3975" spans="1:16">
      <c r="A3975" s="35">
        <v>32463</v>
      </c>
      <c r="H3975" s="74">
        <v>250</v>
      </c>
      <c r="I3975" s="74">
        <v>250</v>
      </c>
      <c r="J3975" s="74">
        <v>545.17999999999995</v>
      </c>
      <c r="K3975" s="74">
        <v>558.02</v>
      </c>
      <c r="L3975">
        <f t="shared" si="315"/>
        <v>11</v>
      </c>
      <c r="M3975">
        <f t="shared" si="316"/>
        <v>1988</v>
      </c>
      <c r="N3975">
        <f t="shared" si="317"/>
        <v>250</v>
      </c>
      <c r="O3975">
        <f t="shared" si="318"/>
        <v>551.59999999999991</v>
      </c>
      <c r="P3975" t="str">
        <f t="shared" si="319"/>
        <v>11_1988</v>
      </c>
    </row>
    <row r="3976" spans="1:16">
      <c r="A3976" s="35">
        <v>32464</v>
      </c>
      <c r="H3976" s="74">
        <v>250</v>
      </c>
      <c r="I3976" s="74">
        <v>250</v>
      </c>
      <c r="J3976" s="74">
        <v>556.54999999999995</v>
      </c>
      <c r="K3976" s="74">
        <v>583.98</v>
      </c>
      <c r="L3976">
        <f t="shared" si="315"/>
        <v>11</v>
      </c>
      <c r="M3976">
        <f t="shared" si="316"/>
        <v>1988</v>
      </c>
      <c r="N3976">
        <f t="shared" si="317"/>
        <v>250</v>
      </c>
      <c r="O3976">
        <f t="shared" si="318"/>
        <v>570.26499999999999</v>
      </c>
      <c r="P3976" t="str">
        <f t="shared" si="319"/>
        <v>11_1988</v>
      </c>
    </row>
    <row r="3977" spans="1:16">
      <c r="A3977" s="35">
        <v>32465</v>
      </c>
      <c r="H3977" s="74">
        <v>250</v>
      </c>
      <c r="I3977" s="74">
        <v>250</v>
      </c>
      <c r="J3977" s="74">
        <v>583.76</v>
      </c>
      <c r="K3977" s="74">
        <v>603.45000000000005</v>
      </c>
      <c r="L3977">
        <f t="shared" si="315"/>
        <v>11</v>
      </c>
      <c r="M3977">
        <f t="shared" si="316"/>
        <v>1988</v>
      </c>
      <c r="N3977">
        <f t="shared" si="317"/>
        <v>250</v>
      </c>
      <c r="O3977">
        <f t="shared" si="318"/>
        <v>593.60500000000002</v>
      </c>
      <c r="P3977" t="str">
        <f t="shared" si="319"/>
        <v>11_1988</v>
      </c>
    </row>
    <row r="3978" spans="1:16">
      <c r="A3978" s="35">
        <v>32466</v>
      </c>
      <c r="H3978" s="68"/>
      <c r="I3978" s="68"/>
      <c r="J3978" s="68"/>
      <c r="K3978" s="68"/>
      <c r="L3978">
        <f t="shared" si="315"/>
        <v>11</v>
      </c>
      <c r="M3978">
        <f t="shared" si="316"/>
        <v>1988</v>
      </c>
      <c r="N3978" t="str">
        <f t="shared" si="317"/>
        <v/>
      </c>
      <c r="O3978" t="str">
        <f t="shared" si="318"/>
        <v/>
      </c>
      <c r="P3978" t="str">
        <f t="shared" si="319"/>
        <v>11_1988</v>
      </c>
    </row>
    <row r="3979" spans="1:16">
      <c r="A3979" s="35">
        <v>32467</v>
      </c>
      <c r="H3979" s="68"/>
      <c r="I3979" s="68"/>
      <c r="J3979" s="68"/>
      <c r="K3979" s="68"/>
      <c r="L3979">
        <f t="shared" si="315"/>
        <v>11</v>
      </c>
      <c r="M3979">
        <f t="shared" si="316"/>
        <v>1988</v>
      </c>
      <c r="N3979" t="str">
        <f t="shared" si="317"/>
        <v/>
      </c>
      <c r="O3979" t="str">
        <f t="shared" si="318"/>
        <v/>
      </c>
      <c r="P3979" t="str">
        <f t="shared" si="319"/>
        <v>11_1988</v>
      </c>
    </row>
    <row r="3980" spans="1:16">
      <c r="A3980" s="35">
        <v>32468</v>
      </c>
      <c r="H3980" s="74">
        <v>250</v>
      </c>
      <c r="I3980" s="74">
        <v>250</v>
      </c>
      <c r="J3980" s="74">
        <v>580.91</v>
      </c>
      <c r="K3980" s="74">
        <v>608.52</v>
      </c>
      <c r="L3980">
        <f t="shared" si="315"/>
        <v>11</v>
      </c>
      <c r="M3980">
        <f t="shared" si="316"/>
        <v>1988</v>
      </c>
      <c r="N3980">
        <f t="shared" si="317"/>
        <v>250</v>
      </c>
      <c r="O3980">
        <f t="shared" si="318"/>
        <v>594.71499999999992</v>
      </c>
      <c r="P3980" t="str">
        <f t="shared" si="319"/>
        <v>11_1988</v>
      </c>
    </row>
    <row r="3981" spans="1:16">
      <c r="A3981" s="35">
        <v>32469</v>
      </c>
      <c r="H3981" s="74">
        <v>250</v>
      </c>
      <c r="I3981" s="74">
        <v>250</v>
      </c>
      <c r="J3981" s="74">
        <v>576.99</v>
      </c>
      <c r="K3981" s="74">
        <v>610.4</v>
      </c>
      <c r="L3981">
        <f t="shared" si="315"/>
        <v>11</v>
      </c>
      <c r="M3981">
        <f t="shared" si="316"/>
        <v>1988</v>
      </c>
      <c r="N3981">
        <f t="shared" si="317"/>
        <v>250</v>
      </c>
      <c r="O3981">
        <f t="shared" si="318"/>
        <v>593.69499999999994</v>
      </c>
      <c r="P3981" t="str">
        <f t="shared" si="319"/>
        <v>11_1988</v>
      </c>
    </row>
    <row r="3982" spans="1:16">
      <c r="A3982" s="35">
        <v>32470</v>
      </c>
      <c r="H3982" s="74"/>
      <c r="I3982" s="74"/>
      <c r="J3982" s="74">
        <v>599.91999999999996</v>
      </c>
      <c r="K3982" s="74">
        <v>620</v>
      </c>
      <c r="L3982">
        <f t="shared" si="315"/>
        <v>11</v>
      </c>
      <c r="M3982">
        <f t="shared" si="316"/>
        <v>1988</v>
      </c>
      <c r="N3982" t="str">
        <f t="shared" si="317"/>
        <v/>
      </c>
      <c r="O3982">
        <f t="shared" si="318"/>
        <v>609.96</v>
      </c>
      <c r="P3982" t="str">
        <f t="shared" si="319"/>
        <v>11_1988</v>
      </c>
    </row>
    <row r="3983" spans="1:16">
      <c r="A3983" s="35">
        <v>32471</v>
      </c>
      <c r="H3983" s="74">
        <v>500</v>
      </c>
      <c r="I3983" s="74">
        <v>500</v>
      </c>
      <c r="J3983" s="74">
        <v>616.96</v>
      </c>
      <c r="K3983" s="74">
        <v>639.51</v>
      </c>
      <c r="L3983">
        <f t="shared" si="315"/>
        <v>11</v>
      </c>
      <c r="M3983">
        <f t="shared" si="316"/>
        <v>1988</v>
      </c>
      <c r="N3983">
        <f t="shared" si="317"/>
        <v>500</v>
      </c>
      <c r="O3983">
        <f t="shared" si="318"/>
        <v>628.23500000000001</v>
      </c>
      <c r="P3983" t="str">
        <f t="shared" si="319"/>
        <v>11_1988</v>
      </c>
    </row>
    <row r="3984" spans="1:16">
      <c r="A3984" s="35">
        <v>32472</v>
      </c>
      <c r="H3984" s="74">
        <v>500</v>
      </c>
      <c r="I3984" s="74">
        <v>500</v>
      </c>
      <c r="J3984" s="74">
        <v>632.28</v>
      </c>
      <c r="K3984" s="74">
        <v>641.51</v>
      </c>
      <c r="L3984">
        <f t="shared" si="315"/>
        <v>11</v>
      </c>
      <c r="M3984">
        <f t="shared" si="316"/>
        <v>1988</v>
      </c>
      <c r="N3984">
        <f t="shared" si="317"/>
        <v>500</v>
      </c>
      <c r="O3984">
        <f t="shared" si="318"/>
        <v>636.89499999999998</v>
      </c>
      <c r="P3984" t="str">
        <f t="shared" si="319"/>
        <v>11_1988</v>
      </c>
    </row>
    <row r="3985" spans="1:16">
      <c r="A3985" s="35">
        <v>32473</v>
      </c>
      <c r="H3985" s="68"/>
      <c r="I3985" s="68"/>
      <c r="J3985" s="68"/>
      <c r="K3985" s="68"/>
      <c r="L3985">
        <f t="shared" si="315"/>
        <v>11</v>
      </c>
      <c r="M3985">
        <f t="shared" si="316"/>
        <v>1988</v>
      </c>
      <c r="N3985" t="str">
        <f t="shared" si="317"/>
        <v/>
      </c>
      <c r="O3985" t="str">
        <f t="shared" si="318"/>
        <v/>
      </c>
      <c r="P3985" t="str">
        <f t="shared" si="319"/>
        <v>11_1988</v>
      </c>
    </row>
    <row r="3986" spans="1:16">
      <c r="A3986" s="35">
        <v>32474</v>
      </c>
      <c r="H3986" s="68"/>
      <c r="I3986" s="68"/>
      <c r="J3986" s="68"/>
      <c r="K3986" s="68"/>
      <c r="L3986">
        <f t="shared" si="315"/>
        <v>11</v>
      </c>
      <c r="M3986">
        <f t="shared" si="316"/>
        <v>1988</v>
      </c>
      <c r="N3986" t="str">
        <f t="shared" si="317"/>
        <v/>
      </c>
      <c r="O3986" t="str">
        <f t="shared" si="318"/>
        <v/>
      </c>
      <c r="P3986" t="str">
        <f t="shared" si="319"/>
        <v>11_1988</v>
      </c>
    </row>
    <row r="3987" spans="1:16">
      <c r="A3987" s="35">
        <v>32475</v>
      </c>
      <c r="H3987" s="74">
        <v>500</v>
      </c>
      <c r="I3987" s="74">
        <v>500</v>
      </c>
      <c r="J3987" s="74">
        <v>631.65</v>
      </c>
      <c r="K3987" s="74">
        <v>646.04</v>
      </c>
      <c r="L3987">
        <f t="shared" si="315"/>
        <v>11</v>
      </c>
      <c r="M3987">
        <f t="shared" si="316"/>
        <v>1988</v>
      </c>
      <c r="N3987">
        <f t="shared" si="317"/>
        <v>500</v>
      </c>
      <c r="O3987">
        <f t="shared" si="318"/>
        <v>638.84500000000003</v>
      </c>
      <c r="P3987" t="str">
        <f t="shared" si="319"/>
        <v>11_1988</v>
      </c>
    </row>
    <row r="3988" spans="1:16">
      <c r="A3988" s="35">
        <v>32476</v>
      </c>
      <c r="H3988" s="74">
        <v>500</v>
      </c>
      <c r="I3988" s="74">
        <v>500</v>
      </c>
      <c r="J3988" s="74">
        <v>638.09</v>
      </c>
      <c r="K3988" s="74">
        <v>649.64</v>
      </c>
      <c r="L3988">
        <f t="shared" si="315"/>
        <v>11</v>
      </c>
      <c r="M3988">
        <f t="shared" si="316"/>
        <v>1988</v>
      </c>
      <c r="N3988">
        <f t="shared" si="317"/>
        <v>500</v>
      </c>
      <c r="O3988">
        <f t="shared" si="318"/>
        <v>643.86500000000001</v>
      </c>
      <c r="P3988" t="str">
        <f t="shared" si="319"/>
        <v>11_1988</v>
      </c>
    </row>
    <row r="3989" spans="1:16">
      <c r="A3989" s="35">
        <v>32477</v>
      </c>
      <c r="H3989" s="74">
        <v>500</v>
      </c>
      <c r="I3989" s="74">
        <v>500</v>
      </c>
      <c r="J3989" s="74">
        <v>665.95</v>
      </c>
      <c r="K3989" s="74">
        <v>688.85</v>
      </c>
      <c r="L3989">
        <f t="shared" si="315"/>
        <v>11</v>
      </c>
      <c r="M3989">
        <f t="shared" si="316"/>
        <v>1988</v>
      </c>
      <c r="N3989">
        <f t="shared" si="317"/>
        <v>500</v>
      </c>
      <c r="O3989">
        <f t="shared" si="318"/>
        <v>677.40000000000009</v>
      </c>
      <c r="P3989" t="str">
        <f t="shared" si="319"/>
        <v>11_1988</v>
      </c>
    </row>
    <row r="3990" spans="1:16">
      <c r="A3990" s="35">
        <v>32478</v>
      </c>
      <c r="H3990" s="74">
        <v>500</v>
      </c>
      <c r="I3990" s="74">
        <v>500</v>
      </c>
      <c r="J3990" s="74">
        <v>693.87</v>
      </c>
      <c r="K3990" s="74">
        <v>706.24</v>
      </c>
      <c r="L3990">
        <f t="shared" si="315"/>
        <v>12</v>
      </c>
      <c r="M3990">
        <f t="shared" si="316"/>
        <v>1988</v>
      </c>
      <c r="N3990">
        <f t="shared" si="317"/>
        <v>500</v>
      </c>
      <c r="O3990">
        <f t="shared" si="318"/>
        <v>700.05500000000006</v>
      </c>
      <c r="P3990" t="str">
        <f t="shared" si="319"/>
        <v>12_1988</v>
      </c>
    </row>
    <row r="3991" spans="1:16">
      <c r="A3991" s="35">
        <v>32479</v>
      </c>
      <c r="H3991" s="74">
        <v>500</v>
      </c>
      <c r="I3991" s="74">
        <v>500</v>
      </c>
      <c r="J3991" s="74">
        <v>752.34</v>
      </c>
      <c r="K3991" s="74">
        <v>787.02</v>
      </c>
      <c r="L3991">
        <f t="shared" si="315"/>
        <v>12</v>
      </c>
      <c r="M3991">
        <f t="shared" si="316"/>
        <v>1988</v>
      </c>
      <c r="N3991">
        <f t="shared" si="317"/>
        <v>500</v>
      </c>
      <c r="O3991">
        <f t="shared" si="318"/>
        <v>769.68000000000006</v>
      </c>
      <c r="P3991" t="str">
        <f t="shared" si="319"/>
        <v>12_1988</v>
      </c>
    </row>
    <row r="3992" spans="1:16">
      <c r="A3992" s="35">
        <v>32480</v>
      </c>
      <c r="H3992" s="68"/>
      <c r="I3992" s="68"/>
      <c r="J3992" s="68"/>
      <c r="K3992" s="68"/>
      <c r="L3992">
        <f t="shared" si="315"/>
        <v>12</v>
      </c>
      <c r="M3992">
        <f t="shared" si="316"/>
        <v>1988</v>
      </c>
      <c r="N3992" t="str">
        <f t="shared" si="317"/>
        <v/>
      </c>
      <c r="O3992" t="str">
        <f t="shared" si="318"/>
        <v/>
      </c>
      <c r="P3992" t="str">
        <f t="shared" si="319"/>
        <v>12_1988</v>
      </c>
    </row>
    <row r="3993" spans="1:16">
      <c r="A3993" s="35">
        <v>32481</v>
      </c>
      <c r="H3993" s="68"/>
      <c r="I3993" s="68"/>
      <c r="J3993" s="68"/>
      <c r="K3993" s="68"/>
      <c r="L3993">
        <f t="shared" si="315"/>
        <v>12</v>
      </c>
      <c r="M3993">
        <f t="shared" si="316"/>
        <v>1988</v>
      </c>
      <c r="N3993" t="str">
        <f t="shared" si="317"/>
        <v/>
      </c>
      <c r="O3993" t="str">
        <f t="shared" si="318"/>
        <v/>
      </c>
      <c r="P3993" t="str">
        <f t="shared" si="319"/>
        <v>12_1988</v>
      </c>
    </row>
    <row r="3994" spans="1:16">
      <c r="A3994" s="35">
        <v>32482</v>
      </c>
      <c r="H3994" s="74">
        <v>500</v>
      </c>
      <c r="I3994" s="74">
        <v>500</v>
      </c>
      <c r="J3994" s="74">
        <v>799.12</v>
      </c>
      <c r="K3994" s="74">
        <v>805.26</v>
      </c>
      <c r="L3994">
        <f t="shared" si="315"/>
        <v>12</v>
      </c>
      <c r="M3994">
        <f t="shared" si="316"/>
        <v>1988</v>
      </c>
      <c r="N3994">
        <f t="shared" si="317"/>
        <v>500</v>
      </c>
      <c r="O3994">
        <f t="shared" si="318"/>
        <v>802.19</v>
      </c>
      <c r="P3994" t="str">
        <f t="shared" si="319"/>
        <v>12_1988</v>
      </c>
    </row>
    <row r="3995" spans="1:16">
      <c r="A3995" s="35">
        <v>32483</v>
      </c>
      <c r="H3995" s="74">
        <v>500</v>
      </c>
      <c r="I3995" s="74">
        <v>500</v>
      </c>
      <c r="J3995" s="74">
        <v>812.4</v>
      </c>
      <c r="K3995" s="74">
        <v>832.11</v>
      </c>
      <c r="L3995">
        <f t="shared" si="315"/>
        <v>12</v>
      </c>
      <c r="M3995">
        <f t="shared" si="316"/>
        <v>1988</v>
      </c>
      <c r="N3995">
        <f t="shared" si="317"/>
        <v>500</v>
      </c>
      <c r="O3995">
        <f t="shared" si="318"/>
        <v>822.255</v>
      </c>
      <c r="P3995" t="str">
        <f t="shared" si="319"/>
        <v>12_1988</v>
      </c>
    </row>
    <row r="3996" spans="1:16">
      <c r="A3996" s="35">
        <v>32484</v>
      </c>
      <c r="H3996" s="74">
        <v>500</v>
      </c>
      <c r="I3996" s="74">
        <v>500</v>
      </c>
      <c r="J3996" s="74">
        <v>826.8</v>
      </c>
      <c r="K3996" s="74">
        <v>845.66</v>
      </c>
      <c r="L3996">
        <f t="shared" si="315"/>
        <v>12</v>
      </c>
      <c r="M3996">
        <f t="shared" si="316"/>
        <v>1988</v>
      </c>
      <c r="N3996">
        <f t="shared" si="317"/>
        <v>500</v>
      </c>
      <c r="O3996">
        <f t="shared" si="318"/>
        <v>836.23</v>
      </c>
      <c r="P3996" t="str">
        <f t="shared" si="319"/>
        <v>12_1988</v>
      </c>
    </row>
    <row r="3997" spans="1:16">
      <c r="A3997" s="35">
        <v>32485</v>
      </c>
      <c r="H3997" s="68"/>
      <c r="I3997" s="68"/>
      <c r="J3997" s="68"/>
      <c r="K3997" s="68"/>
      <c r="L3997">
        <f t="shared" si="315"/>
        <v>12</v>
      </c>
      <c r="M3997">
        <f t="shared" si="316"/>
        <v>1988</v>
      </c>
      <c r="N3997" t="str">
        <f t="shared" si="317"/>
        <v/>
      </c>
      <c r="O3997" t="str">
        <f t="shared" si="318"/>
        <v/>
      </c>
      <c r="P3997" t="str">
        <f t="shared" si="319"/>
        <v>12_1988</v>
      </c>
    </row>
    <row r="3998" spans="1:16">
      <c r="A3998" s="35">
        <v>32486</v>
      </c>
      <c r="H3998" s="74">
        <v>500</v>
      </c>
      <c r="I3998" s="74">
        <v>500</v>
      </c>
      <c r="J3998" s="74">
        <v>869.96</v>
      </c>
      <c r="K3998" s="74">
        <v>905.91</v>
      </c>
      <c r="L3998">
        <f t="shared" si="315"/>
        <v>12</v>
      </c>
      <c r="M3998">
        <f t="shared" si="316"/>
        <v>1988</v>
      </c>
      <c r="N3998">
        <f t="shared" si="317"/>
        <v>500</v>
      </c>
      <c r="O3998">
        <f t="shared" si="318"/>
        <v>887.93499999999995</v>
      </c>
      <c r="P3998" t="str">
        <f t="shared" si="319"/>
        <v>12_1988</v>
      </c>
    </row>
    <row r="3999" spans="1:16">
      <c r="A3999" s="35">
        <v>32487</v>
      </c>
      <c r="H3999" s="68"/>
      <c r="I3999" s="68"/>
      <c r="J3999" s="68"/>
      <c r="K3999" s="68"/>
      <c r="L3999">
        <f t="shared" si="315"/>
        <v>12</v>
      </c>
      <c r="M3999">
        <f t="shared" si="316"/>
        <v>1988</v>
      </c>
      <c r="N3999" t="str">
        <f t="shared" si="317"/>
        <v/>
      </c>
      <c r="O3999" t="str">
        <f t="shared" si="318"/>
        <v/>
      </c>
      <c r="P3999" t="str">
        <f t="shared" si="319"/>
        <v>12_1988</v>
      </c>
    </row>
    <row r="4000" spans="1:16">
      <c r="A4000" s="35">
        <v>32488</v>
      </c>
      <c r="H4000" s="68"/>
      <c r="I4000" s="68"/>
      <c r="J4000" s="68"/>
      <c r="K4000" s="68"/>
      <c r="L4000">
        <f t="shared" si="315"/>
        <v>12</v>
      </c>
      <c r="M4000">
        <f t="shared" si="316"/>
        <v>1988</v>
      </c>
      <c r="N4000" t="str">
        <f t="shared" si="317"/>
        <v/>
      </c>
      <c r="O4000" t="str">
        <f t="shared" si="318"/>
        <v/>
      </c>
      <c r="P4000" t="str">
        <f t="shared" si="319"/>
        <v>12_1988</v>
      </c>
    </row>
    <row r="4001" spans="1:16">
      <c r="A4001" s="35">
        <v>32489</v>
      </c>
      <c r="H4001" s="74">
        <v>500</v>
      </c>
      <c r="I4001" s="74">
        <v>500</v>
      </c>
      <c r="J4001" s="74">
        <v>895.3</v>
      </c>
      <c r="K4001" s="74">
        <v>928.03</v>
      </c>
      <c r="L4001">
        <f t="shared" si="315"/>
        <v>12</v>
      </c>
      <c r="M4001">
        <f t="shared" si="316"/>
        <v>1988</v>
      </c>
      <c r="N4001">
        <f t="shared" si="317"/>
        <v>500</v>
      </c>
      <c r="O4001">
        <f t="shared" si="318"/>
        <v>911.66499999999996</v>
      </c>
      <c r="P4001" t="str">
        <f t="shared" si="319"/>
        <v>12_1988</v>
      </c>
    </row>
    <row r="4002" spans="1:16">
      <c r="A4002" s="35">
        <v>32490</v>
      </c>
      <c r="H4002" s="74">
        <v>500</v>
      </c>
      <c r="I4002" s="74">
        <v>500</v>
      </c>
      <c r="J4002" s="74">
        <v>917.46</v>
      </c>
      <c r="K4002" s="74">
        <v>937.2</v>
      </c>
      <c r="L4002">
        <f t="shared" si="315"/>
        <v>12</v>
      </c>
      <c r="M4002">
        <f t="shared" si="316"/>
        <v>1988</v>
      </c>
      <c r="N4002">
        <f t="shared" si="317"/>
        <v>500</v>
      </c>
      <c r="O4002">
        <f t="shared" si="318"/>
        <v>927.33</v>
      </c>
      <c r="P4002" t="str">
        <f t="shared" si="319"/>
        <v>12_1988</v>
      </c>
    </row>
    <row r="4003" spans="1:16">
      <c r="A4003" s="35">
        <v>32491</v>
      </c>
      <c r="H4003" s="74">
        <v>500</v>
      </c>
      <c r="I4003" s="74">
        <v>500</v>
      </c>
      <c r="J4003" s="74">
        <v>928.18</v>
      </c>
      <c r="K4003" s="74">
        <v>956.62</v>
      </c>
      <c r="L4003">
        <f t="shared" si="315"/>
        <v>12</v>
      </c>
      <c r="M4003">
        <f t="shared" si="316"/>
        <v>1988</v>
      </c>
      <c r="N4003">
        <f t="shared" si="317"/>
        <v>500</v>
      </c>
      <c r="O4003">
        <f t="shared" si="318"/>
        <v>942.4</v>
      </c>
      <c r="P4003" t="str">
        <f t="shared" si="319"/>
        <v>12_1988</v>
      </c>
    </row>
    <row r="4004" spans="1:16">
      <c r="A4004" s="35">
        <v>32492</v>
      </c>
      <c r="H4004" s="74">
        <v>500</v>
      </c>
      <c r="I4004" s="74">
        <v>500</v>
      </c>
      <c r="J4004" s="74">
        <v>981.3</v>
      </c>
      <c r="K4004" s="74">
        <v>997.8</v>
      </c>
      <c r="L4004">
        <f t="shared" si="315"/>
        <v>12</v>
      </c>
      <c r="M4004">
        <f t="shared" si="316"/>
        <v>1988</v>
      </c>
      <c r="N4004">
        <f t="shared" si="317"/>
        <v>500</v>
      </c>
      <c r="O4004">
        <f t="shared" si="318"/>
        <v>989.55</v>
      </c>
      <c r="P4004" t="str">
        <f t="shared" si="319"/>
        <v>12_1988</v>
      </c>
    </row>
    <row r="4005" spans="1:16">
      <c r="A4005" s="35">
        <v>32493</v>
      </c>
      <c r="H4005" s="74">
        <v>500</v>
      </c>
      <c r="I4005" s="74">
        <v>500</v>
      </c>
      <c r="J4005" s="74">
        <v>1009.85</v>
      </c>
      <c r="K4005" s="74">
        <v>1034.5</v>
      </c>
      <c r="L4005">
        <f t="shared" si="315"/>
        <v>12</v>
      </c>
      <c r="M4005">
        <f t="shared" si="316"/>
        <v>1988</v>
      </c>
      <c r="N4005">
        <f t="shared" si="317"/>
        <v>500</v>
      </c>
      <c r="O4005">
        <f t="shared" si="318"/>
        <v>1022.175</v>
      </c>
      <c r="P4005" t="str">
        <f t="shared" si="319"/>
        <v>12_1988</v>
      </c>
    </row>
    <row r="4006" spans="1:16">
      <c r="A4006" s="35">
        <v>32494</v>
      </c>
      <c r="H4006" s="68"/>
      <c r="I4006" s="68"/>
      <c r="J4006" s="68"/>
      <c r="K4006" s="68"/>
      <c r="L4006">
        <f t="shared" si="315"/>
        <v>12</v>
      </c>
      <c r="M4006">
        <f t="shared" si="316"/>
        <v>1988</v>
      </c>
      <c r="N4006" t="str">
        <f t="shared" si="317"/>
        <v/>
      </c>
      <c r="O4006" t="str">
        <f t="shared" si="318"/>
        <v/>
      </c>
      <c r="P4006" t="str">
        <f t="shared" si="319"/>
        <v>12_1988</v>
      </c>
    </row>
    <row r="4007" spans="1:16">
      <c r="A4007" s="35">
        <v>32495</v>
      </c>
      <c r="H4007" s="68"/>
      <c r="I4007" s="68"/>
      <c r="J4007" s="68"/>
      <c r="K4007" s="68"/>
      <c r="L4007">
        <f t="shared" si="315"/>
        <v>12</v>
      </c>
      <c r="M4007">
        <f t="shared" si="316"/>
        <v>1988</v>
      </c>
      <c r="N4007" t="str">
        <f t="shared" si="317"/>
        <v/>
      </c>
      <c r="O4007" t="str">
        <f t="shared" si="318"/>
        <v/>
      </c>
      <c r="P4007" t="str">
        <f t="shared" si="319"/>
        <v>12_1988</v>
      </c>
    </row>
    <row r="4008" spans="1:16">
      <c r="A4008" s="35">
        <v>32496</v>
      </c>
      <c r="H4008" s="74">
        <v>500</v>
      </c>
      <c r="I4008" s="74">
        <v>500</v>
      </c>
      <c r="J4008" s="74">
        <v>1009.25</v>
      </c>
      <c r="K4008" s="74">
        <v>1035.7</v>
      </c>
      <c r="L4008">
        <f t="shared" si="315"/>
        <v>12</v>
      </c>
      <c r="M4008">
        <f t="shared" si="316"/>
        <v>1988</v>
      </c>
      <c r="N4008">
        <f t="shared" si="317"/>
        <v>500</v>
      </c>
      <c r="O4008">
        <f t="shared" si="318"/>
        <v>1022.475</v>
      </c>
      <c r="P4008" t="str">
        <f t="shared" si="319"/>
        <v>12_1988</v>
      </c>
    </row>
    <row r="4009" spans="1:16">
      <c r="A4009" s="35">
        <v>32497</v>
      </c>
      <c r="H4009" s="74">
        <v>500</v>
      </c>
      <c r="I4009" s="74">
        <v>500</v>
      </c>
      <c r="J4009" s="74">
        <v>1018</v>
      </c>
      <c r="K4009" s="74">
        <v>1037.24</v>
      </c>
      <c r="L4009">
        <f t="shared" si="315"/>
        <v>12</v>
      </c>
      <c r="M4009">
        <f t="shared" si="316"/>
        <v>1988</v>
      </c>
      <c r="N4009">
        <f t="shared" si="317"/>
        <v>500</v>
      </c>
      <c r="O4009">
        <f t="shared" si="318"/>
        <v>1027.6199999999999</v>
      </c>
      <c r="P4009" t="str">
        <f t="shared" si="319"/>
        <v>12_1988</v>
      </c>
    </row>
    <row r="4010" spans="1:16">
      <c r="A4010" s="35">
        <v>32498</v>
      </c>
      <c r="H4010" s="74">
        <v>500</v>
      </c>
      <c r="I4010" s="74">
        <v>500</v>
      </c>
      <c r="J4010" s="74">
        <v>1099.3800000000001</v>
      </c>
      <c r="K4010" s="74">
        <v>1146.58</v>
      </c>
      <c r="L4010">
        <f t="shared" si="315"/>
        <v>12</v>
      </c>
      <c r="M4010">
        <f t="shared" si="316"/>
        <v>1988</v>
      </c>
      <c r="N4010">
        <f t="shared" si="317"/>
        <v>500</v>
      </c>
      <c r="O4010">
        <f t="shared" si="318"/>
        <v>1122.98</v>
      </c>
      <c r="P4010" t="str">
        <f t="shared" si="319"/>
        <v>12_1988</v>
      </c>
    </row>
    <row r="4011" spans="1:16">
      <c r="A4011" s="35">
        <v>32499</v>
      </c>
      <c r="H4011" s="74">
        <v>500</v>
      </c>
      <c r="I4011" s="74">
        <v>500</v>
      </c>
      <c r="J4011" s="74">
        <v>1151.8699999999999</v>
      </c>
      <c r="K4011" s="74">
        <v>1233.94</v>
      </c>
      <c r="L4011">
        <f t="shared" si="315"/>
        <v>12</v>
      </c>
      <c r="M4011">
        <f t="shared" si="316"/>
        <v>1988</v>
      </c>
      <c r="N4011">
        <f t="shared" si="317"/>
        <v>500</v>
      </c>
      <c r="O4011">
        <f t="shared" si="318"/>
        <v>1192.905</v>
      </c>
      <c r="P4011" t="str">
        <f t="shared" si="319"/>
        <v>12_1988</v>
      </c>
    </row>
    <row r="4012" spans="1:16">
      <c r="A4012" s="35">
        <v>32500</v>
      </c>
      <c r="H4012" s="74">
        <v>500</v>
      </c>
      <c r="I4012" s="74">
        <v>500</v>
      </c>
      <c r="J4012" s="74">
        <v>1361.06</v>
      </c>
      <c r="K4012" s="74">
        <v>1416.66</v>
      </c>
      <c r="L4012">
        <f t="shared" si="315"/>
        <v>12</v>
      </c>
      <c r="M4012">
        <f t="shared" si="316"/>
        <v>1988</v>
      </c>
      <c r="N4012">
        <f t="shared" si="317"/>
        <v>500</v>
      </c>
      <c r="O4012">
        <f t="shared" si="318"/>
        <v>1388.8600000000001</v>
      </c>
      <c r="P4012" t="str">
        <f t="shared" si="319"/>
        <v>12_1988</v>
      </c>
    </row>
    <row r="4013" spans="1:16">
      <c r="A4013" s="35">
        <v>32501</v>
      </c>
      <c r="H4013" s="68"/>
      <c r="I4013" s="68"/>
      <c r="J4013" s="68"/>
      <c r="K4013" s="68"/>
      <c r="L4013">
        <f t="shared" si="315"/>
        <v>12</v>
      </c>
      <c r="M4013">
        <f t="shared" si="316"/>
        <v>1988</v>
      </c>
      <c r="N4013" t="str">
        <f t="shared" si="317"/>
        <v/>
      </c>
      <c r="O4013" t="str">
        <f t="shared" si="318"/>
        <v/>
      </c>
      <c r="P4013" t="str">
        <f t="shared" si="319"/>
        <v>12_1988</v>
      </c>
    </row>
    <row r="4014" spans="1:16">
      <c r="A4014" s="35">
        <v>32502</v>
      </c>
      <c r="H4014" s="68"/>
      <c r="I4014" s="68"/>
      <c r="J4014" s="68"/>
      <c r="K4014" s="68"/>
      <c r="L4014">
        <f t="shared" si="315"/>
        <v>12</v>
      </c>
      <c r="M4014">
        <f t="shared" si="316"/>
        <v>1988</v>
      </c>
      <c r="N4014" t="str">
        <f t="shared" si="317"/>
        <v/>
      </c>
      <c r="O4014" t="str">
        <f t="shared" si="318"/>
        <v/>
      </c>
      <c r="P4014" t="str">
        <f t="shared" si="319"/>
        <v>12_1988</v>
      </c>
    </row>
    <row r="4015" spans="1:16">
      <c r="A4015" s="35">
        <v>32503</v>
      </c>
      <c r="H4015" s="74">
        <v>500</v>
      </c>
      <c r="I4015" s="74">
        <v>500</v>
      </c>
      <c r="J4015" s="74">
        <v>1413.51</v>
      </c>
      <c r="K4015" s="74">
        <v>1487.3</v>
      </c>
      <c r="L4015">
        <f t="shared" si="315"/>
        <v>12</v>
      </c>
      <c r="M4015">
        <f t="shared" si="316"/>
        <v>1988</v>
      </c>
      <c r="N4015">
        <f t="shared" si="317"/>
        <v>500</v>
      </c>
      <c r="O4015">
        <f t="shared" si="318"/>
        <v>1450.405</v>
      </c>
      <c r="P4015" t="str">
        <f t="shared" si="319"/>
        <v>12_1988</v>
      </c>
    </row>
    <row r="4016" spans="1:16">
      <c r="A4016" s="35">
        <v>32504</v>
      </c>
      <c r="H4016" s="74">
        <v>500</v>
      </c>
      <c r="I4016" s="74">
        <v>500</v>
      </c>
      <c r="J4016" s="74">
        <v>1559.06</v>
      </c>
      <c r="K4016" s="74">
        <v>1617.39</v>
      </c>
      <c r="L4016">
        <f t="shared" si="315"/>
        <v>12</v>
      </c>
      <c r="M4016">
        <f t="shared" si="316"/>
        <v>1988</v>
      </c>
      <c r="N4016">
        <f t="shared" si="317"/>
        <v>500</v>
      </c>
      <c r="O4016">
        <f t="shared" si="318"/>
        <v>1588.2249999999999</v>
      </c>
      <c r="P4016" t="str">
        <f t="shared" si="319"/>
        <v>12_1988</v>
      </c>
    </row>
    <row r="4017" spans="1:16">
      <c r="A4017" s="35">
        <v>32505</v>
      </c>
      <c r="H4017" s="74">
        <v>500</v>
      </c>
      <c r="I4017" s="74">
        <v>500</v>
      </c>
      <c r="J4017" s="74">
        <v>1627.15</v>
      </c>
      <c r="K4017" s="74">
        <v>1696.28</v>
      </c>
      <c r="L4017">
        <f t="shared" si="315"/>
        <v>12</v>
      </c>
      <c r="M4017">
        <f t="shared" si="316"/>
        <v>1988</v>
      </c>
      <c r="N4017">
        <f t="shared" si="317"/>
        <v>500</v>
      </c>
      <c r="O4017">
        <f t="shared" si="318"/>
        <v>1661.7150000000001</v>
      </c>
      <c r="P4017" t="str">
        <f t="shared" si="319"/>
        <v>12_1988</v>
      </c>
    </row>
    <row r="4018" spans="1:16">
      <c r="A4018" s="35">
        <v>32506</v>
      </c>
      <c r="H4018" s="74">
        <v>500</v>
      </c>
      <c r="I4018" s="74">
        <v>500</v>
      </c>
      <c r="J4018" s="74">
        <v>1727.91</v>
      </c>
      <c r="K4018" s="74">
        <v>1771.08</v>
      </c>
      <c r="L4018">
        <f t="shared" si="315"/>
        <v>12</v>
      </c>
      <c r="M4018">
        <f t="shared" si="316"/>
        <v>1988</v>
      </c>
      <c r="N4018">
        <f t="shared" si="317"/>
        <v>500</v>
      </c>
      <c r="O4018">
        <f t="shared" si="318"/>
        <v>1749.4949999999999</v>
      </c>
      <c r="P4018" t="str">
        <f t="shared" si="319"/>
        <v>12_1988</v>
      </c>
    </row>
    <row r="4019" spans="1:16">
      <c r="A4019" s="35">
        <v>32507</v>
      </c>
      <c r="H4019" s="68"/>
      <c r="I4019" s="68"/>
      <c r="J4019" s="37"/>
      <c r="K4019" s="37"/>
      <c r="L4019">
        <f t="shared" si="315"/>
        <v>12</v>
      </c>
      <c r="M4019">
        <f t="shared" si="316"/>
        <v>1988</v>
      </c>
      <c r="N4019" t="str">
        <f t="shared" si="317"/>
        <v/>
      </c>
      <c r="O4019" t="str">
        <f t="shared" si="318"/>
        <v/>
      </c>
      <c r="P4019" t="str">
        <f t="shared" si="319"/>
        <v>12_1988</v>
      </c>
    </row>
    <row r="4020" spans="1:16">
      <c r="A4020" s="35">
        <v>32508</v>
      </c>
      <c r="H4020" s="68"/>
      <c r="I4020" s="68"/>
      <c r="J4020" s="37"/>
      <c r="K4020" s="37"/>
      <c r="L4020">
        <f t="shared" si="315"/>
        <v>12</v>
      </c>
      <c r="M4020">
        <f t="shared" si="316"/>
        <v>1988</v>
      </c>
      <c r="N4020" t="str">
        <f t="shared" si="317"/>
        <v/>
      </c>
      <c r="O4020" t="str">
        <f t="shared" si="318"/>
        <v/>
      </c>
      <c r="P4020" t="str">
        <f t="shared" si="319"/>
        <v>12_1988</v>
      </c>
    </row>
    <row r="4021" spans="1:16">
      <c r="A4021" s="35">
        <v>32509</v>
      </c>
      <c r="B4021" s="79">
        <v>500</v>
      </c>
      <c r="C4021" s="80"/>
      <c r="D4021" s="80"/>
      <c r="E4021" s="81"/>
      <c r="F4021" s="81"/>
      <c r="H4021" s="68"/>
      <c r="I4021" s="68"/>
      <c r="J4021" s="37"/>
      <c r="K4021" s="37"/>
      <c r="L4021">
        <f t="shared" si="315"/>
        <v>1</v>
      </c>
      <c r="M4021">
        <f t="shared" si="316"/>
        <v>1989</v>
      </c>
      <c r="N4021" t="str">
        <f t="shared" si="317"/>
        <v/>
      </c>
      <c r="O4021" t="str">
        <f t="shared" si="318"/>
        <v/>
      </c>
      <c r="P4021" t="str">
        <f t="shared" si="319"/>
        <v>1_1989</v>
      </c>
    </row>
    <row r="4022" spans="1:16">
      <c r="A4022" s="35">
        <v>32510</v>
      </c>
      <c r="B4022" s="79">
        <v>500</v>
      </c>
      <c r="C4022" s="80">
        <v>1779.7</v>
      </c>
      <c r="D4022" s="80">
        <v>1988.2</v>
      </c>
      <c r="E4022" s="80">
        <v>1950</v>
      </c>
      <c r="F4022" s="80">
        <v>2080</v>
      </c>
      <c r="H4022" s="74">
        <v>500</v>
      </c>
      <c r="I4022" s="74">
        <v>500</v>
      </c>
      <c r="J4022" s="68">
        <v>1779.72</v>
      </c>
      <c r="K4022" s="68">
        <v>1988.15</v>
      </c>
      <c r="L4022">
        <f t="shared" si="315"/>
        <v>1</v>
      </c>
      <c r="M4022">
        <f t="shared" si="316"/>
        <v>1989</v>
      </c>
      <c r="N4022">
        <f t="shared" si="317"/>
        <v>500</v>
      </c>
      <c r="O4022">
        <f t="shared" si="318"/>
        <v>1883.9349999999999</v>
      </c>
      <c r="P4022" t="str">
        <f t="shared" si="319"/>
        <v>1_1989</v>
      </c>
    </row>
    <row r="4023" spans="1:16">
      <c r="A4023" s="35">
        <v>32511</v>
      </c>
      <c r="B4023" s="79">
        <v>500</v>
      </c>
      <c r="C4023" s="80">
        <v>1917.6</v>
      </c>
      <c r="D4023" s="80">
        <v>2014.2</v>
      </c>
      <c r="E4023" s="80">
        <v>1980</v>
      </c>
      <c r="F4023" s="80">
        <v>2050</v>
      </c>
      <c r="H4023" s="74">
        <v>500</v>
      </c>
      <c r="I4023" s="74">
        <v>500</v>
      </c>
      <c r="J4023" s="68">
        <v>1917.59</v>
      </c>
      <c r="K4023" s="68">
        <v>2014.31</v>
      </c>
      <c r="L4023">
        <f t="shared" si="315"/>
        <v>1</v>
      </c>
      <c r="M4023">
        <f t="shared" si="316"/>
        <v>1989</v>
      </c>
      <c r="N4023">
        <f t="shared" si="317"/>
        <v>500</v>
      </c>
      <c r="O4023">
        <f t="shared" si="318"/>
        <v>1965.9499999999998</v>
      </c>
      <c r="P4023" t="str">
        <f t="shared" si="319"/>
        <v>1_1989</v>
      </c>
    </row>
    <row r="4024" spans="1:16">
      <c r="A4024" s="35">
        <v>32512</v>
      </c>
      <c r="B4024" s="79">
        <v>500</v>
      </c>
      <c r="C4024" s="80">
        <v>1928</v>
      </c>
      <c r="D4024" s="80">
        <v>2010.8</v>
      </c>
      <c r="E4024" s="80">
        <v>1950</v>
      </c>
      <c r="F4024" s="80">
        <v>2040</v>
      </c>
      <c r="H4024" s="74">
        <v>500</v>
      </c>
      <c r="I4024" s="74">
        <v>500</v>
      </c>
      <c r="J4024" s="68">
        <v>1927.95</v>
      </c>
      <c r="K4024" s="68">
        <v>2010.76</v>
      </c>
      <c r="L4024">
        <f t="shared" si="315"/>
        <v>1</v>
      </c>
      <c r="M4024">
        <f t="shared" si="316"/>
        <v>1989</v>
      </c>
      <c r="N4024">
        <f t="shared" si="317"/>
        <v>500</v>
      </c>
      <c r="O4024">
        <f t="shared" si="318"/>
        <v>1969.355</v>
      </c>
      <c r="P4024" t="str">
        <f t="shared" si="319"/>
        <v>1_1989</v>
      </c>
    </row>
    <row r="4025" spans="1:16">
      <c r="A4025" s="35">
        <v>32513</v>
      </c>
      <c r="B4025" s="79">
        <v>500</v>
      </c>
      <c r="C4025" s="80">
        <v>1945.3</v>
      </c>
      <c r="D4025" s="80">
        <v>1994.2</v>
      </c>
      <c r="E4025" s="80">
        <v>1980</v>
      </c>
      <c r="F4025" s="80">
        <v>2000</v>
      </c>
      <c r="H4025" s="74">
        <v>500</v>
      </c>
      <c r="I4025" s="74">
        <v>500</v>
      </c>
      <c r="J4025" s="68">
        <v>1945.28</v>
      </c>
      <c r="K4025" s="68">
        <v>1994.19</v>
      </c>
      <c r="L4025">
        <f t="shared" si="315"/>
        <v>1</v>
      </c>
      <c r="M4025">
        <f t="shared" si="316"/>
        <v>1989</v>
      </c>
      <c r="N4025">
        <f t="shared" si="317"/>
        <v>500</v>
      </c>
      <c r="O4025">
        <f t="shared" si="318"/>
        <v>1969.7350000000001</v>
      </c>
      <c r="P4025" t="str">
        <f t="shared" si="319"/>
        <v>1_1989</v>
      </c>
    </row>
    <row r="4026" spans="1:16">
      <c r="A4026" s="35">
        <v>32514</v>
      </c>
      <c r="B4026" s="79">
        <v>500</v>
      </c>
      <c r="C4026" s="80">
        <v>1908</v>
      </c>
      <c r="D4026" s="80">
        <v>1980.3</v>
      </c>
      <c r="E4026" s="80">
        <v>1930</v>
      </c>
      <c r="F4026" s="80">
        <v>1970</v>
      </c>
      <c r="H4026" s="74">
        <v>500</v>
      </c>
      <c r="I4026" s="74">
        <v>500</v>
      </c>
      <c r="J4026" s="68">
        <v>1908</v>
      </c>
      <c r="K4026" s="68">
        <v>1980.28</v>
      </c>
      <c r="L4026">
        <f t="shared" si="315"/>
        <v>1</v>
      </c>
      <c r="M4026">
        <f t="shared" si="316"/>
        <v>1989</v>
      </c>
      <c r="N4026">
        <f t="shared" si="317"/>
        <v>500</v>
      </c>
      <c r="O4026">
        <f t="shared" si="318"/>
        <v>1944.1399999999999</v>
      </c>
      <c r="P4026" t="str">
        <f t="shared" si="319"/>
        <v>1_1989</v>
      </c>
    </row>
    <row r="4027" spans="1:16">
      <c r="A4027" s="35">
        <v>32515</v>
      </c>
      <c r="B4027" s="79">
        <v>500</v>
      </c>
      <c r="C4027" s="82"/>
      <c r="D4027" s="82"/>
      <c r="E4027" s="81"/>
      <c r="F4027" s="81"/>
      <c r="H4027" s="74"/>
      <c r="I4027" s="74"/>
      <c r="J4027" s="68"/>
      <c r="K4027" s="68"/>
      <c r="L4027">
        <f t="shared" si="315"/>
        <v>1</v>
      </c>
      <c r="M4027">
        <f t="shared" si="316"/>
        <v>1989</v>
      </c>
      <c r="N4027" t="str">
        <f t="shared" si="317"/>
        <v/>
      </c>
      <c r="O4027" t="str">
        <f t="shared" si="318"/>
        <v/>
      </c>
      <c r="P4027" t="str">
        <f t="shared" si="319"/>
        <v>1_1989</v>
      </c>
    </row>
    <row r="4028" spans="1:16">
      <c r="A4028" s="35">
        <v>32516</v>
      </c>
      <c r="B4028" s="79">
        <v>500</v>
      </c>
      <c r="C4028" s="82"/>
      <c r="D4028" s="82"/>
      <c r="E4028" s="80">
        <v>2079</v>
      </c>
      <c r="F4028" s="80">
        <v>2330</v>
      </c>
      <c r="G4028" s="83"/>
      <c r="H4028" s="74"/>
      <c r="I4028" s="74"/>
      <c r="J4028" s="68"/>
      <c r="K4028" s="68"/>
      <c r="L4028">
        <f t="shared" si="315"/>
        <v>1</v>
      </c>
      <c r="M4028">
        <f t="shared" si="316"/>
        <v>1989</v>
      </c>
      <c r="N4028" t="str">
        <f t="shared" si="317"/>
        <v/>
      </c>
      <c r="O4028" t="str">
        <f t="shared" si="318"/>
        <v/>
      </c>
      <c r="P4028" t="str">
        <f t="shared" si="319"/>
        <v>1_1989</v>
      </c>
    </row>
    <row r="4029" spans="1:16">
      <c r="A4029" s="35">
        <v>32517</v>
      </c>
      <c r="B4029" s="79">
        <v>700</v>
      </c>
      <c r="C4029" s="80">
        <v>1971.4</v>
      </c>
      <c r="D4029" s="80">
        <v>2032.1</v>
      </c>
      <c r="E4029" s="80">
        <v>2000</v>
      </c>
      <c r="F4029" s="80">
        <v>2150</v>
      </c>
      <c r="H4029" s="68">
        <v>700</v>
      </c>
      <c r="I4029" s="68">
        <v>700</v>
      </c>
      <c r="J4029" s="68">
        <v>1971.37</v>
      </c>
      <c r="K4029" s="68">
        <v>2032.06</v>
      </c>
      <c r="L4029">
        <f t="shared" si="315"/>
        <v>1</v>
      </c>
      <c r="M4029">
        <f t="shared" si="316"/>
        <v>1989</v>
      </c>
      <c r="N4029">
        <f t="shared" si="317"/>
        <v>700</v>
      </c>
      <c r="O4029">
        <f t="shared" si="318"/>
        <v>2001.7149999999999</v>
      </c>
      <c r="P4029" t="str">
        <f t="shared" si="319"/>
        <v>1_1989</v>
      </c>
    </row>
    <row r="4030" spans="1:16">
      <c r="A4030" s="35">
        <v>32518</v>
      </c>
      <c r="B4030" s="79">
        <v>700</v>
      </c>
      <c r="C4030" s="80">
        <v>1971.6</v>
      </c>
      <c r="D4030" s="80">
        <v>2023.1</v>
      </c>
      <c r="E4030" s="80">
        <v>2000</v>
      </c>
      <c r="F4030" s="84">
        <v>2040</v>
      </c>
      <c r="H4030" s="68">
        <v>700</v>
      </c>
      <c r="I4030" s="68">
        <v>700</v>
      </c>
      <c r="J4030" s="68">
        <v>1971.62</v>
      </c>
      <c r="K4030" s="68">
        <v>2023.49</v>
      </c>
      <c r="L4030">
        <f t="shared" si="315"/>
        <v>1</v>
      </c>
      <c r="M4030">
        <f t="shared" si="316"/>
        <v>1989</v>
      </c>
      <c r="N4030">
        <f t="shared" si="317"/>
        <v>700</v>
      </c>
      <c r="O4030">
        <f t="shared" si="318"/>
        <v>1997.5549999999998</v>
      </c>
      <c r="P4030" t="str">
        <f t="shared" si="319"/>
        <v>1_1989</v>
      </c>
    </row>
    <row r="4031" spans="1:16">
      <c r="A4031" s="35">
        <v>32519</v>
      </c>
      <c r="B4031" s="79">
        <v>700</v>
      </c>
      <c r="C4031" s="84">
        <v>1976.1</v>
      </c>
      <c r="D4031" s="84">
        <v>2025.8</v>
      </c>
      <c r="E4031" s="80">
        <v>2000</v>
      </c>
      <c r="F4031" s="84">
        <v>2002</v>
      </c>
      <c r="H4031" s="68">
        <v>700</v>
      </c>
      <c r="I4031" s="68">
        <v>700</v>
      </c>
      <c r="J4031" s="68">
        <v>1976.11</v>
      </c>
      <c r="K4031" s="68">
        <v>2025.65</v>
      </c>
      <c r="L4031">
        <f t="shared" si="315"/>
        <v>1</v>
      </c>
      <c r="M4031">
        <f t="shared" si="316"/>
        <v>1989</v>
      </c>
      <c r="N4031">
        <f t="shared" si="317"/>
        <v>700</v>
      </c>
      <c r="O4031">
        <f t="shared" si="318"/>
        <v>2000.88</v>
      </c>
      <c r="P4031" t="str">
        <f t="shared" si="319"/>
        <v>1_1989</v>
      </c>
    </row>
    <row r="4032" spans="1:16">
      <c r="A4032" s="35">
        <v>32520</v>
      </c>
      <c r="B4032" s="79">
        <v>700</v>
      </c>
      <c r="C4032" s="80">
        <v>1969.1</v>
      </c>
      <c r="D4032" s="80">
        <v>2009.5</v>
      </c>
      <c r="E4032" s="80">
        <v>2000</v>
      </c>
      <c r="F4032" s="80">
        <v>2020</v>
      </c>
      <c r="H4032" s="68">
        <v>700</v>
      </c>
      <c r="I4032" s="68">
        <v>700</v>
      </c>
      <c r="J4032" s="68">
        <v>1969.1</v>
      </c>
      <c r="K4032" s="68">
        <v>2009.82</v>
      </c>
      <c r="L4032">
        <f t="shared" si="315"/>
        <v>1</v>
      </c>
      <c r="M4032">
        <f t="shared" si="316"/>
        <v>1989</v>
      </c>
      <c r="N4032">
        <f t="shared" si="317"/>
        <v>700</v>
      </c>
      <c r="O4032">
        <f t="shared" si="318"/>
        <v>1989.46</v>
      </c>
      <c r="P4032" t="str">
        <f t="shared" si="319"/>
        <v>1_1989</v>
      </c>
    </row>
    <row r="4033" spans="1:16">
      <c r="A4033" s="35">
        <v>32521</v>
      </c>
      <c r="B4033" s="79">
        <v>700</v>
      </c>
      <c r="C4033" s="80">
        <v>1958.2</v>
      </c>
      <c r="D4033" s="80">
        <v>2021.7</v>
      </c>
      <c r="E4033" s="80">
        <v>2000</v>
      </c>
      <c r="F4033" s="80">
        <v>2010</v>
      </c>
      <c r="H4033" s="68">
        <v>700</v>
      </c>
      <c r="I4033" s="68">
        <v>700</v>
      </c>
      <c r="J4033" s="68">
        <v>1958.24</v>
      </c>
      <c r="K4033" s="68">
        <v>2012.52</v>
      </c>
      <c r="L4033">
        <f t="shared" si="315"/>
        <v>1</v>
      </c>
      <c r="M4033">
        <f t="shared" si="316"/>
        <v>1989</v>
      </c>
      <c r="N4033">
        <f t="shared" si="317"/>
        <v>700</v>
      </c>
      <c r="O4033">
        <f t="shared" si="318"/>
        <v>1985.38</v>
      </c>
      <c r="P4033" t="str">
        <f t="shared" si="319"/>
        <v>1_1989</v>
      </c>
    </row>
    <row r="4034" spans="1:16">
      <c r="A4034" s="35">
        <v>32522</v>
      </c>
      <c r="B4034" s="79">
        <v>700</v>
      </c>
      <c r="C4034" s="82"/>
      <c r="D4034" s="82"/>
      <c r="E4034" s="81"/>
      <c r="F4034" s="81"/>
      <c r="H4034" s="74"/>
      <c r="I4034" s="74"/>
      <c r="J4034" s="68"/>
      <c r="K4034" s="68"/>
      <c r="L4034">
        <f t="shared" si="315"/>
        <v>1</v>
      </c>
      <c r="M4034">
        <f t="shared" si="316"/>
        <v>1989</v>
      </c>
      <c r="N4034" t="str">
        <f t="shared" si="317"/>
        <v/>
      </c>
      <c r="O4034" t="str">
        <f t="shared" si="318"/>
        <v/>
      </c>
      <c r="P4034" t="str">
        <f t="shared" si="319"/>
        <v>1_1989</v>
      </c>
    </row>
    <row r="4035" spans="1:16">
      <c r="A4035" s="35">
        <v>32523</v>
      </c>
      <c r="B4035" s="79">
        <v>700</v>
      </c>
      <c r="C4035" s="82"/>
      <c r="D4035" s="82"/>
      <c r="E4035" s="85"/>
      <c r="F4035" s="81"/>
      <c r="H4035" s="74"/>
      <c r="I4035" s="74"/>
      <c r="J4035" s="68"/>
      <c r="K4035" s="68"/>
      <c r="L4035">
        <f t="shared" si="315"/>
        <v>1</v>
      </c>
      <c r="M4035">
        <f t="shared" si="316"/>
        <v>1989</v>
      </c>
      <c r="N4035" t="str">
        <f t="shared" si="317"/>
        <v/>
      </c>
      <c r="O4035" t="str">
        <f t="shared" si="318"/>
        <v/>
      </c>
      <c r="P4035" t="str">
        <f t="shared" si="319"/>
        <v>1_1989</v>
      </c>
    </row>
    <row r="4036" spans="1:16">
      <c r="A4036" s="35">
        <v>32524</v>
      </c>
      <c r="B4036" s="79">
        <v>700</v>
      </c>
      <c r="C4036" s="80">
        <v>1888.4</v>
      </c>
      <c r="D4036" s="80">
        <v>1960.5</v>
      </c>
      <c r="E4036" s="80">
        <v>1900</v>
      </c>
      <c r="F4036" s="80">
        <v>1990</v>
      </c>
      <c r="H4036" s="68">
        <v>700</v>
      </c>
      <c r="I4036" s="68">
        <v>700</v>
      </c>
      <c r="J4036" s="68">
        <v>1888.39</v>
      </c>
      <c r="K4036" s="68">
        <v>1960.5</v>
      </c>
      <c r="L4036">
        <f t="shared" ref="L4036:L4099" si="320">+MONTH(A4036)</f>
        <v>1</v>
      </c>
      <c r="M4036">
        <f t="shared" ref="M4036:M4099" si="321">+YEAR(A4036)</f>
        <v>1989</v>
      </c>
      <c r="N4036">
        <f t="shared" ref="N4036:N4099" si="322">+IF(H4036="","",AVERAGE(H4036:I4036))</f>
        <v>700</v>
      </c>
      <c r="O4036">
        <f t="shared" ref="O4036:O4099" si="323">+IF(J4036="","",AVERAGE(J4036:K4036))</f>
        <v>1924.4450000000002</v>
      </c>
      <c r="P4036" t="str">
        <f t="shared" ref="P4036:P4099" si="324">+L4036&amp;"_"&amp;M4036</f>
        <v>1_1989</v>
      </c>
    </row>
    <row r="4037" spans="1:16">
      <c r="A4037" s="35">
        <v>32525</v>
      </c>
      <c r="B4037" s="79">
        <v>700</v>
      </c>
      <c r="C4037" s="80">
        <v>1883.3</v>
      </c>
      <c r="D4037" s="80">
        <v>1949.9</v>
      </c>
      <c r="E4037" s="80">
        <v>1920</v>
      </c>
      <c r="F4037" s="80">
        <v>1950</v>
      </c>
      <c r="H4037" s="68">
        <v>700</v>
      </c>
      <c r="I4037" s="68">
        <v>700</v>
      </c>
      <c r="J4037" s="68">
        <v>1883.31</v>
      </c>
      <c r="K4037" s="68">
        <v>1949.91</v>
      </c>
      <c r="L4037">
        <f t="shared" si="320"/>
        <v>1</v>
      </c>
      <c r="M4037">
        <f t="shared" si="321"/>
        <v>1989</v>
      </c>
      <c r="N4037">
        <f t="shared" si="322"/>
        <v>700</v>
      </c>
      <c r="O4037">
        <f t="shared" si="323"/>
        <v>1916.6100000000001</v>
      </c>
      <c r="P4037" t="str">
        <f t="shared" si="324"/>
        <v>1_1989</v>
      </c>
    </row>
    <row r="4038" spans="1:16">
      <c r="A4038" s="35">
        <v>32526</v>
      </c>
      <c r="B4038" s="79">
        <v>700</v>
      </c>
      <c r="C4038" s="80">
        <v>1845</v>
      </c>
      <c r="D4038" s="80">
        <v>1922.2</v>
      </c>
      <c r="E4038" s="80">
        <v>1850</v>
      </c>
      <c r="F4038" s="80">
        <v>1900</v>
      </c>
      <c r="H4038" s="68">
        <v>700</v>
      </c>
      <c r="I4038" s="68">
        <v>700</v>
      </c>
      <c r="J4038" s="68">
        <v>1844.99</v>
      </c>
      <c r="K4038" s="68">
        <v>1922.22</v>
      </c>
      <c r="L4038">
        <f t="shared" si="320"/>
        <v>1</v>
      </c>
      <c r="M4038">
        <f t="shared" si="321"/>
        <v>1989</v>
      </c>
      <c r="N4038">
        <f t="shared" si="322"/>
        <v>700</v>
      </c>
      <c r="O4038">
        <f t="shared" si="323"/>
        <v>1883.605</v>
      </c>
      <c r="P4038" t="str">
        <f t="shared" si="324"/>
        <v>1_1989</v>
      </c>
    </row>
    <row r="4039" spans="1:16">
      <c r="A4039" s="35">
        <v>32527</v>
      </c>
      <c r="B4039" s="79">
        <v>700</v>
      </c>
      <c r="C4039" s="80">
        <v>1794</v>
      </c>
      <c r="D4039" s="80">
        <v>1872.8</v>
      </c>
      <c r="E4039" s="80">
        <v>1700</v>
      </c>
      <c r="F4039" s="80">
        <v>1810</v>
      </c>
      <c r="H4039" s="68">
        <v>700</v>
      </c>
      <c r="I4039" s="68">
        <v>700</v>
      </c>
      <c r="J4039" s="68">
        <v>1794.01</v>
      </c>
      <c r="K4039" s="68">
        <v>1872.78</v>
      </c>
      <c r="L4039">
        <f t="shared" si="320"/>
        <v>1</v>
      </c>
      <c r="M4039">
        <f t="shared" si="321"/>
        <v>1989</v>
      </c>
      <c r="N4039">
        <f t="shared" si="322"/>
        <v>700</v>
      </c>
      <c r="O4039">
        <f t="shared" si="323"/>
        <v>1833.395</v>
      </c>
      <c r="P4039" t="str">
        <f t="shared" si="324"/>
        <v>1_1989</v>
      </c>
    </row>
    <row r="4040" spans="1:16">
      <c r="A4040" s="35">
        <v>32528</v>
      </c>
      <c r="B4040" s="79">
        <v>700</v>
      </c>
      <c r="C4040" s="80">
        <v>1576.2</v>
      </c>
      <c r="D4040" s="80">
        <v>1731.2</v>
      </c>
      <c r="E4040" s="80">
        <v>1750</v>
      </c>
      <c r="F4040" s="80">
        <v>1780</v>
      </c>
      <c r="H4040" s="68">
        <v>700</v>
      </c>
      <c r="I4040" s="68">
        <v>700</v>
      </c>
      <c r="J4040" s="68">
        <v>1576.2</v>
      </c>
      <c r="K4040" s="68">
        <v>1731.15</v>
      </c>
      <c r="L4040">
        <f t="shared" si="320"/>
        <v>1</v>
      </c>
      <c r="M4040">
        <f t="shared" si="321"/>
        <v>1989</v>
      </c>
      <c r="N4040">
        <f t="shared" si="322"/>
        <v>700</v>
      </c>
      <c r="O4040">
        <f t="shared" si="323"/>
        <v>1653.6750000000002</v>
      </c>
      <c r="P4040" t="str">
        <f t="shared" si="324"/>
        <v>1_1989</v>
      </c>
    </row>
    <row r="4041" spans="1:16">
      <c r="A4041" s="35">
        <v>32529</v>
      </c>
      <c r="B4041" s="79">
        <v>700</v>
      </c>
      <c r="C4041" s="82"/>
      <c r="D4041" s="82"/>
      <c r="E4041" s="81"/>
      <c r="F4041" s="81"/>
      <c r="H4041" s="74"/>
      <c r="I4041" s="74"/>
      <c r="J4041" s="86"/>
      <c r="K4041" s="86"/>
      <c r="L4041">
        <f t="shared" si="320"/>
        <v>1</v>
      </c>
      <c r="M4041">
        <f t="shared" si="321"/>
        <v>1989</v>
      </c>
      <c r="N4041" t="str">
        <f t="shared" si="322"/>
        <v/>
      </c>
      <c r="O4041" t="str">
        <f t="shared" si="323"/>
        <v/>
      </c>
      <c r="P4041" t="str">
        <f t="shared" si="324"/>
        <v>1_1989</v>
      </c>
    </row>
    <row r="4042" spans="1:16">
      <c r="A4042" s="35">
        <v>32530</v>
      </c>
      <c r="B4042" s="79">
        <v>700</v>
      </c>
      <c r="C4042" s="82"/>
      <c r="D4042" s="82"/>
      <c r="E4042" s="80">
        <v>1650</v>
      </c>
      <c r="F4042" s="80">
        <v>1700</v>
      </c>
      <c r="H4042" s="74"/>
      <c r="I4042" s="74"/>
      <c r="J4042" s="68"/>
      <c r="K4042" s="68"/>
      <c r="L4042">
        <f t="shared" si="320"/>
        <v>1</v>
      </c>
      <c r="M4042">
        <f t="shared" si="321"/>
        <v>1989</v>
      </c>
      <c r="N4042" t="str">
        <f t="shared" si="322"/>
        <v/>
      </c>
      <c r="O4042" t="str">
        <f t="shared" si="323"/>
        <v/>
      </c>
      <c r="P4042" t="str">
        <f t="shared" si="324"/>
        <v>1_1989</v>
      </c>
    </row>
    <row r="4043" spans="1:16">
      <c r="A4043" s="35">
        <v>32531</v>
      </c>
      <c r="B4043" s="79">
        <v>700</v>
      </c>
      <c r="C4043" s="80">
        <v>1716.1</v>
      </c>
      <c r="D4043" s="80">
        <v>1797.9</v>
      </c>
      <c r="E4043" s="80">
        <v>1830</v>
      </c>
      <c r="F4043" s="80">
        <v>1850</v>
      </c>
      <c r="H4043" s="68">
        <v>700</v>
      </c>
      <c r="I4043" s="68">
        <v>700</v>
      </c>
      <c r="J4043" s="68">
        <v>1716.06</v>
      </c>
      <c r="K4043" s="68">
        <v>1797.71</v>
      </c>
      <c r="L4043">
        <f t="shared" si="320"/>
        <v>1</v>
      </c>
      <c r="M4043">
        <f t="shared" si="321"/>
        <v>1989</v>
      </c>
      <c r="N4043">
        <f t="shared" si="322"/>
        <v>700</v>
      </c>
      <c r="O4043">
        <f t="shared" si="323"/>
        <v>1756.885</v>
      </c>
      <c r="P4043" t="str">
        <f t="shared" si="324"/>
        <v>1_1989</v>
      </c>
    </row>
    <row r="4044" spans="1:16">
      <c r="A4044" s="35">
        <v>32532</v>
      </c>
      <c r="B4044" s="79">
        <v>700</v>
      </c>
      <c r="C4044" s="80">
        <v>1757.5</v>
      </c>
      <c r="D4044" s="80">
        <v>1847.9</v>
      </c>
      <c r="E4044" s="80">
        <v>1780</v>
      </c>
      <c r="F4044" s="80">
        <v>1820</v>
      </c>
      <c r="H4044" s="68">
        <v>700</v>
      </c>
      <c r="I4044" s="68">
        <v>700</v>
      </c>
      <c r="J4044" s="68">
        <v>1757.53</v>
      </c>
      <c r="K4044" s="68">
        <v>1847.86</v>
      </c>
      <c r="L4044">
        <f t="shared" si="320"/>
        <v>1</v>
      </c>
      <c r="M4044">
        <f t="shared" si="321"/>
        <v>1989</v>
      </c>
      <c r="N4044">
        <f t="shared" si="322"/>
        <v>700</v>
      </c>
      <c r="O4044">
        <f t="shared" si="323"/>
        <v>1802.6949999999999</v>
      </c>
      <c r="P4044" t="str">
        <f t="shared" si="324"/>
        <v>1_1989</v>
      </c>
    </row>
    <row r="4045" spans="1:16">
      <c r="A4045" s="35">
        <v>32533</v>
      </c>
      <c r="B4045" s="79">
        <v>700</v>
      </c>
      <c r="C4045" s="80">
        <v>1754.2</v>
      </c>
      <c r="D4045" s="80">
        <v>1894.9</v>
      </c>
      <c r="E4045" s="80">
        <v>1780</v>
      </c>
      <c r="F4045" s="80">
        <v>1820</v>
      </c>
      <c r="H4045" s="68">
        <v>700</v>
      </c>
      <c r="I4045" s="68">
        <v>700</v>
      </c>
      <c r="J4045" s="68">
        <v>1754.19</v>
      </c>
      <c r="K4045" s="68">
        <v>1814.92</v>
      </c>
      <c r="L4045">
        <f t="shared" si="320"/>
        <v>1</v>
      </c>
      <c r="M4045">
        <f t="shared" si="321"/>
        <v>1989</v>
      </c>
      <c r="N4045">
        <f t="shared" si="322"/>
        <v>700</v>
      </c>
      <c r="O4045">
        <f t="shared" si="323"/>
        <v>1784.5550000000001</v>
      </c>
      <c r="P4045" t="str">
        <f t="shared" si="324"/>
        <v>1_1989</v>
      </c>
    </row>
    <row r="4046" spans="1:16">
      <c r="A4046" s="35">
        <v>32534</v>
      </c>
      <c r="B4046" s="79">
        <v>700</v>
      </c>
      <c r="C4046" s="80">
        <v>1715.1</v>
      </c>
      <c r="D4046" s="80">
        <v>1804</v>
      </c>
      <c r="E4046" s="80">
        <v>1780</v>
      </c>
      <c r="F4046" s="80">
        <v>1800</v>
      </c>
      <c r="H4046" s="68">
        <v>700</v>
      </c>
      <c r="I4046" s="68">
        <v>700</v>
      </c>
      <c r="J4046" s="68">
        <v>1715.1</v>
      </c>
      <c r="K4046" s="68">
        <v>1803.97</v>
      </c>
      <c r="L4046">
        <f t="shared" si="320"/>
        <v>1</v>
      </c>
      <c r="M4046">
        <f t="shared" si="321"/>
        <v>1989</v>
      </c>
      <c r="N4046">
        <f t="shared" si="322"/>
        <v>700</v>
      </c>
      <c r="O4046">
        <f t="shared" si="323"/>
        <v>1759.5349999999999</v>
      </c>
      <c r="P4046" t="str">
        <f t="shared" si="324"/>
        <v>1_1989</v>
      </c>
    </row>
    <row r="4047" spans="1:16">
      <c r="A4047" s="35">
        <v>32535</v>
      </c>
      <c r="B4047" s="79">
        <v>700</v>
      </c>
      <c r="C4047" s="80">
        <v>1705</v>
      </c>
      <c r="D4047" s="80">
        <v>1795.1</v>
      </c>
      <c r="E4047" s="80">
        <v>1710</v>
      </c>
      <c r="F4047" s="80">
        <v>1780</v>
      </c>
      <c r="H4047" s="68">
        <v>700</v>
      </c>
      <c r="I4047" s="68">
        <v>700</v>
      </c>
      <c r="J4047" s="68">
        <v>1705.01</v>
      </c>
      <c r="K4047" s="68">
        <v>1795.11</v>
      </c>
      <c r="L4047">
        <f t="shared" si="320"/>
        <v>1</v>
      </c>
      <c r="M4047">
        <f t="shared" si="321"/>
        <v>1989</v>
      </c>
      <c r="N4047">
        <f t="shared" si="322"/>
        <v>700</v>
      </c>
      <c r="O4047">
        <f t="shared" si="323"/>
        <v>1750.06</v>
      </c>
      <c r="P4047" t="str">
        <f t="shared" si="324"/>
        <v>1_1989</v>
      </c>
    </row>
    <row r="4048" spans="1:16">
      <c r="A4048" s="35">
        <v>32536</v>
      </c>
      <c r="B4048" s="79">
        <v>700</v>
      </c>
      <c r="C4048" s="82"/>
      <c r="D4048" s="82"/>
      <c r="E4048" s="80">
        <v>1790</v>
      </c>
      <c r="F4048" s="80">
        <v>1850</v>
      </c>
      <c r="H4048" s="74"/>
      <c r="I4048" s="74"/>
      <c r="J4048" s="68"/>
      <c r="K4048" s="68"/>
      <c r="L4048">
        <f t="shared" si="320"/>
        <v>1</v>
      </c>
      <c r="M4048">
        <f t="shared" si="321"/>
        <v>1989</v>
      </c>
      <c r="N4048" t="str">
        <f t="shared" si="322"/>
        <v/>
      </c>
      <c r="O4048" t="str">
        <f t="shared" si="323"/>
        <v/>
      </c>
      <c r="P4048" t="str">
        <f t="shared" si="324"/>
        <v>1_1989</v>
      </c>
    </row>
    <row r="4049" spans="1:16">
      <c r="A4049" s="35">
        <v>32537</v>
      </c>
      <c r="B4049" s="79">
        <v>700</v>
      </c>
      <c r="C4049" s="82"/>
      <c r="D4049" s="82"/>
      <c r="E4049" s="80">
        <v>1690</v>
      </c>
      <c r="F4049" s="80">
        <v>1710</v>
      </c>
      <c r="H4049" s="74"/>
      <c r="I4049" s="74"/>
      <c r="J4049" s="68"/>
      <c r="K4049" s="68"/>
      <c r="L4049">
        <f t="shared" si="320"/>
        <v>1</v>
      </c>
      <c r="M4049">
        <f t="shared" si="321"/>
        <v>1989</v>
      </c>
      <c r="N4049" t="str">
        <f t="shared" si="322"/>
        <v/>
      </c>
      <c r="O4049" t="str">
        <f t="shared" si="323"/>
        <v/>
      </c>
      <c r="P4049" t="str">
        <f t="shared" si="324"/>
        <v>1_1989</v>
      </c>
    </row>
    <row r="4050" spans="1:16">
      <c r="A4050" s="35">
        <v>32538</v>
      </c>
      <c r="B4050" s="79">
        <v>700</v>
      </c>
      <c r="C4050" s="80">
        <v>1654.9</v>
      </c>
      <c r="D4050" s="80">
        <v>1789.2</v>
      </c>
      <c r="E4050" s="80">
        <v>1680</v>
      </c>
      <c r="F4050" s="80">
        <v>1720</v>
      </c>
      <c r="H4050" s="68">
        <v>700</v>
      </c>
      <c r="I4050" s="68">
        <v>700</v>
      </c>
      <c r="J4050" s="68">
        <v>1654.88</v>
      </c>
      <c r="K4050" s="68">
        <v>1789.2</v>
      </c>
      <c r="L4050">
        <f t="shared" si="320"/>
        <v>1</v>
      </c>
      <c r="M4050">
        <f t="shared" si="321"/>
        <v>1989</v>
      </c>
      <c r="N4050">
        <f t="shared" si="322"/>
        <v>700</v>
      </c>
      <c r="O4050">
        <f t="shared" si="323"/>
        <v>1722.04</v>
      </c>
      <c r="P4050" t="str">
        <f t="shared" si="324"/>
        <v>1_1989</v>
      </c>
    </row>
    <row r="4051" spans="1:16">
      <c r="A4051" s="35">
        <v>32539</v>
      </c>
      <c r="B4051" s="79">
        <v>700</v>
      </c>
      <c r="C4051" s="80">
        <v>1640.2</v>
      </c>
      <c r="D4051" s="80">
        <v>1706.5</v>
      </c>
      <c r="E4051" s="80">
        <v>1680</v>
      </c>
      <c r="F4051" s="80">
        <v>1700</v>
      </c>
      <c r="H4051" s="68">
        <v>700</v>
      </c>
      <c r="I4051" s="68">
        <v>700</v>
      </c>
      <c r="J4051" s="68">
        <v>1640.16</v>
      </c>
      <c r="K4051" s="68">
        <v>1706.53</v>
      </c>
      <c r="L4051">
        <f t="shared" si="320"/>
        <v>1</v>
      </c>
      <c r="M4051">
        <f t="shared" si="321"/>
        <v>1989</v>
      </c>
      <c r="N4051">
        <f t="shared" si="322"/>
        <v>700</v>
      </c>
      <c r="O4051">
        <f t="shared" si="323"/>
        <v>1673.345</v>
      </c>
      <c r="P4051" t="str">
        <f t="shared" si="324"/>
        <v>1_1989</v>
      </c>
    </row>
    <row r="4052" spans="1:16">
      <c r="A4052" s="35">
        <v>32540</v>
      </c>
      <c r="B4052" s="79">
        <v>700</v>
      </c>
      <c r="C4052" s="80">
        <v>1676.7</v>
      </c>
      <c r="D4052" s="80">
        <v>1812.2</v>
      </c>
      <c r="E4052" s="80">
        <v>1733</v>
      </c>
      <c r="F4052" s="80">
        <v>1753</v>
      </c>
      <c r="H4052" s="74"/>
      <c r="I4052" s="74"/>
      <c r="J4052" s="68">
        <v>1676.67</v>
      </c>
      <c r="K4052" s="68">
        <v>1812.2</v>
      </c>
      <c r="L4052">
        <f t="shared" si="320"/>
        <v>2</v>
      </c>
      <c r="M4052">
        <f t="shared" si="321"/>
        <v>1989</v>
      </c>
      <c r="N4052" t="str">
        <f t="shared" si="322"/>
        <v/>
      </c>
      <c r="O4052">
        <f t="shared" si="323"/>
        <v>1744.4349999999999</v>
      </c>
      <c r="P4052" t="str">
        <f t="shared" si="324"/>
        <v>2_1989</v>
      </c>
    </row>
    <row r="4053" spans="1:16">
      <c r="A4053" s="35">
        <v>32541</v>
      </c>
      <c r="B4053" s="79">
        <v>700</v>
      </c>
      <c r="C4053" s="80">
        <v>1640.1</v>
      </c>
      <c r="D4053" s="80">
        <v>1741.4</v>
      </c>
      <c r="E4053" s="80">
        <v>1650</v>
      </c>
      <c r="F4053" s="80">
        <v>1700</v>
      </c>
      <c r="H4053" s="74">
        <v>920</v>
      </c>
      <c r="I4053" s="74">
        <v>920</v>
      </c>
      <c r="J4053" s="68">
        <v>1640.06</v>
      </c>
      <c r="K4053" s="68">
        <v>1741.43</v>
      </c>
      <c r="L4053">
        <f t="shared" si="320"/>
        <v>2</v>
      </c>
      <c r="M4053">
        <f t="shared" si="321"/>
        <v>1989</v>
      </c>
      <c r="N4053">
        <f t="shared" si="322"/>
        <v>920</v>
      </c>
      <c r="O4053">
        <f t="shared" si="323"/>
        <v>1690.7449999999999</v>
      </c>
      <c r="P4053" t="str">
        <f t="shared" si="324"/>
        <v>2_1989</v>
      </c>
    </row>
    <row r="4054" spans="1:16">
      <c r="A4054" s="35">
        <v>32542</v>
      </c>
      <c r="B4054" s="79">
        <v>920</v>
      </c>
      <c r="C4054" s="80">
        <v>1591.4</v>
      </c>
      <c r="D4054" s="80">
        <v>1677.8</v>
      </c>
      <c r="E4054" s="80">
        <v>1600</v>
      </c>
      <c r="F4054" s="80">
        <v>1630</v>
      </c>
      <c r="H4054" s="74">
        <v>920</v>
      </c>
      <c r="I4054" s="74">
        <v>920</v>
      </c>
      <c r="J4054" s="68">
        <v>1591.37</v>
      </c>
      <c r="K4054" s="68">
        <v>1677.79</v>
      </c>
      <c r="L4054">
        <f t="shared" si="320"/>
        <v>2</v>
      </c>
      <c r="M4054">
        <f t="shared" si="321"/>
        <v>1989</v>
      </c>
      <c r="N4054">
        <f t="shared" si="322"/>
        <v>920</v>
      </c>
      <c r="O4054">
        <f t="shared" si="323"/>
        <v>1634.58</v>
      </c>
      <c r="P4054" t="str">
        <f t="shared" si="324"/>
        <v>2_1989</v>
      </c>
    </row>
    <row r="4055" spans="1:16">
      <c r="A4055" s="35">
        <v>32543</v>
      </c>
      <c r="B4055" s="79">
        <v>920</v>
      </c>
      <c r="C4055" s="82"/>
      <c r="D4055" s="82"/>
      <c r="E4055" s="80">
        <v>1550</v>
      </c>
      <c r="F4055" s="80">
        <v>1600</v>
      </c>
      <c r="H4055" s="74"/>
      <c r="I4055" s="74"/>
      <c r="J4055" s="68"/>
      <c r="K4055" s="68"/>
      <c r="L4055">
        <f t="shared" si="320"/>
        <v>2</v>
      </c>
      <c r="M4055">
        <f t="shared" si="321"/>
        <v>1989</v>
      </c>
      <c r="N4055" t="str">
        <f t="shared" si="322"/>
        <v/>
      </c>
      <c r="O4055" t="str">
        <f t="shared" si="323"/>
        <v/>
      </c>
      <c r="P4055" t="str">
        <f t="shared" si="324"/>
        <v>2_1989</v>
      </c>
    </row>
    <row r="4056" spans="1:16">
      <c r="A4056" s="35">
        <v>32544</v>
      </c>
      <c r="B4056" s="79">
        <v>920</v>
      </c>
      <c r="C4056" s="82"/>
      <c r="D4056" s="82"/>
      <c r="E4056" s="80">
        <v>1620</v>
      </c>
      <c r="F4056" s="80">
        <v>1630</v>
      </c>
      <c r="H4056" s="74"/>
      <c r="I4056" s="74"/>
      <c r="J4056" s="68"/>
      <c r="K4056" s="68"/>
      <c r="L4056">
        <f t="shared" si="320"/>
        <v>2</v>
      </c>
      <c r="M4056">
        <f t="shared" si="321"/>
        <v>1989</v>
      </c>
      <c r="N4056" t="str">
        <f t="shared" si="322"/>
        <v/>
      </c>
      <c r="O4056" t="str">
        <f t="shared" si="323"/>
        <v/>
      </c>
      <c r="P4056" t="str">
        <f t="shared" si="324"/>
        <v>2_1989</v>
      </c>
    </row>
    <row r="4057" spans="1:16">
      <c r="A4057" s="35">
        <v>32545</v>
      </c>
      <c r="B4057" s="79">
        <v>920</v>
      </c>
      <c r="C4057" s="80">
        <v>1503.6</v>
      </c>
      <c r="D4057" s="80">
        <v>1613.5</v>
      </c>
      <c r="E4057" s="80">
        <v>1460</v>
      </c>
      <c r="F4057" s="80">
        <v>1500</v>
      </c>
      <c r="H4057" s="68">
        <v>920</v>
      </c>
      <c r="I4057" s="68">
        <v>920</v>
      </c>
      <c r="J4057" s="68">
        <v>1503.57</v>
      </c>
      <c r="K4057" s="68">
        <v>1613.47</v>
      </c>
      <c r="L4057">
        <f t="shared" si="320"/>
        <v>2</v>
      </c>
      <c r="M4057">
        <f t="shared" si="321"/>
        <v>1989</v>
      </c>
      <c r="N4057">
        <f t="shared" si="322"/>
        <v>920</v>
      </c>
      <c r="O4057">
        <f t="shared" si="323"/>
        <v>1558.52</v>
      </c>
      <c r="P4057" t="str">
        <f t="shared" si="324"/>
        <v>2_1989</v>
      </c>
    </row>
    <row r="4058" spans="1:16">
      <c r="A4058" s="35">
        <v>32546</v>
      </c>
      <c r="B4058" s="79">
        <v>920</v>
      </c>
      <c r="C4058" s="80">
        <v>1459</v>
      </c>
      <c r="D4058" s="80">
        <v>1575.5</v>
      </c>
      <c r="E4058" s="80">
        <v>1500</v>
      </c>
      <c r="F4058" s="80">
        <v>1550</v>
      </c>
      <c r="H4058" s="68">
        <v>920</v>
      </c>
      <c r="I4058" s="68">
        <v>920</v>
      </c>
      <c r="J4058" s="68">
        <v>1459.02</v>
      </c>
      <c r="K4058" s="68">
        <v>1575.46</v>
      </c>
      <c r="L4058">
        <f t="shared" si="320"/>
        <v>2</v>
      </c>
      <c r="M4058">
        <f t="shared" si="321"/>
        <v>1989</v>
      </c>
      <c r="N4058">
        <f t="shared" si="322"/>
        <v>920</v>
      </c>
      <c r="O4058">
        <f t="shared" si="323"/>
        <v>1517.24</v>
      </c>
      <c r="P4058" t="str">
        <f t="shared" si="324"/>
        <v>2_1989</v>
      </c>
    </row>
    <row r="4059" spans="1:16">
      <c r="A4059" s="35">
        <v>32547</v>
      </c>
      <c r="B4059" s="79">
        <v>920</v>
      </c>
      <c r="C4059" s="80">
        <v>1463.9</v>
      </c>
      <c r="D4059" s="84">
        <v>1544.5</v>
      </c>
      <c r="E4059" s="80">
        <v>1400</v>
      </c>
      <c r="F4059" s="80">
        <v>1450</v>
      </c>
      <c r="H4059" s="74">
        <v>920</v>
      </c>
      <c r="I4059" s="74">
        <v>920</v>
      </c>
      <c r="J4059" s="68">
        <v>1463.89</v>
      </c>
      <c r="K4059" s="68">
        <v>1544.54</v>
      </c>
      <c r="L4059">
        <f t="shared" si="320"/>
        <v>2</v>
      </c>
      <c r="M4059">
        <f t="shared" si="321"/>
        <v>1989</v>
      </c>
      <c r="N4059">
        <f t="shared" si="322"/>
        <v>920</v>
      </c>
      <c r="O4059">
        <f t="shared" si="323"/>
        <v>1504.2150000000001</v>
      </c>
      <c r="P4059" t="str">
        <f t="shared" si="324"/>
        <v>2_1989</v>
      </c>
    </row>
    <row r="4060" spans="1:16">
      <c r="A4060" s="35">
        <v>32548</v>
      </c>
      <c r="B4060" s="79">
        <v>920</v>
      </c>
      <c r="C4060" s="80">
        <v>1444.4</v>
      </c>
      <c r="D4060" s="80">
        <v>1544.8</v>
      </c>
      <c r="E4060" s="80">
        <v>1460</v>
      </c>
      <c r="F4060" s="80">
        <v>1500</v>
      </c>
      <c r="H4060" s="74">
        <v>920</v>
      </c>
      <c r="I4060" s="74">
        <v>920</v>
      </c>
      <c r="J4060" s="68">
        <v>1444.42</v>
      </c>
      <c r="K4060" s="68">
        <v>1544.77</v>
      </c>
      <c r="L4060">
        <f t="shared" si="320"/>
        <v>2</v>
      </c>
      <c r="M4060">
        <f t="shared" si="321"/>
        <v>1989</v>
      </c>
      <c r="N4060">
        <f t="shared" si="322"/>
        <v>920</v>
      </c>
      <c r="O4060">
        <f t="shared" si="323"/>
        <v>1494.595</v>
      </c>
      <c r="P4060" t="str">
        <f t="shared" si="324"/>
        <v>2_1989</v>
      </c>
    </row>
    <row r="4061" spans="1:16">
      <c r="A4061" s="35">
        <v>32549</v>
      </c>
      <c r="B4061" s="79">
        <v>920</v>
      </c>
      <c r="C4061" s="80">
        <v>1459.5</v>
      </c>
      <c r="D4061" s="80">
        <v>1491.2</v>
      </c>
      <c r="E4061" s="81"/>
      <c r="F4061" s="81"/>
      <c r="H4061" s="74">
        <v>920</v>
      </c>
      <c r="I4061" s="74">
        <v>920</v>
      </c>
      <c r="J4061" s="68">
        <v>1459.51</v>
      </c>
      <c r="K4061" s="68">
        <v>1491.18</v>
      </c>
      <c r="L4061">
        <f t="shared" si="320"/>
        <v>2</v>
      </c>
      <c r="M4061">
        <f t="shared" si="321"/>
        <v>1989</v>
      </c>
      <c r="N4061">
        <f t="shared" si="322"/>
        <v>920</v>
      </c>
      <c r="O4061">
        <f t="shared" si="323"/>
        <v>1475.345</v>
      </c>
      <c r="P4061" t="str">
        <f t="shared" si="324"/>
        <v>2_1989</v>
      </c>
    </row>
    <row r="4062" spans="1:16">
      <c r="A4062" s="35">
        <v>32550</v>
      </c>
      <c r="B4062" s="79">
        <v>920</v>
      </c>
      <c r="C4062" s="85"/>
      <c r="D4062" s="82"/>
      <c r="E4062" s="81"/>
      <c r="F4062" s="81"/>
      <c r="H4062" s="74"/>
      <c r="I4062" s="74"/>
      <c r="J4062" s="68"/>
      <c r="K4062" s="68"/>
      <c r="L4062">
        <f t="shared" si="320"/>
        <v>2</v>
      </c>
      <c r="M4062">
        <f t="shared" si="321"/>
        <v>1989</v>
      </c>
      <c r="N4062" t="str">
        <f t="shared" si="322"/>
        <v/>
      </c>
      <c r="O4062" t="str">
        <f t="shared" si="323"/>
        <v/>
      </c>
      <c r="P4062" t="str">
        <f t="shared" si="324"/>
        <v>2_1989</v>
      </c>
    </row>
    <row r="4063" spans="1:16">
      <c r="A4063" s="35">
        <v>32551</v>
      </c>
      <c r="B4063" s="79">
        <v>920</v>
      </c>
      <c r="C4063" s="82"/>
      <c r="D4063" s="82"/>
      <c r="E4063" s="80">
        <v>1400</v>
      </c>
      <c r="F4063" s="80">
        <v>1530</v>
      </c>
      <c r="H4063" s="74"/>
      <c r="I4063" s="74"/>
      <c r="J4063" s="68"/>
      <c r="K4063" s="68"/>
      <c r="L4063">
        <f t="shared" si="320"/>
        <v>2</v>
      </c>
      <c r="M4063">
        <f t="shared" si="321"/>
        <v>1989</v>
      </c>
      <c r="N4063" t="str">
        <f t="shared" si="322"/>
        <v/>
      </c>
      <c r="O4063" t="str">
        <f t="shared" si="323"/>
        <v/>
      </c>
      <c r="P4063" t="str">
        <f t="shared" si="324"/>
        <v>2_1989</v>
      </c>
    </row>
    <row r="4064" spans="1:16">
      <c r="A4064" s="35">
        <v>32552</v>
      </c>
      <c r="B4064" s="79">
        <v>920</v>
      </c>
      <c r="C4064" s="80">
        <v>1325.2</v>
      </c>
      <c r="D4064" s="80">
        <v>1511.8</v>
      </c>
      <c r="E4064" s="80">
        <v>1320</v>
      </c>
      <c r="F4064" s="80">
        <v>1380</v>
      </c>
      <c r="H4064" s="68">
        <v>920</v>
      </c>
      <c r="I4064" s="68">
        <v>920</v>
      </c>
      <c r="J4064" s="68">
        <v>1325.2</v>
      </c>
      <c r="K4064" s="68">
        <v>1511.76</v>
      </c>
      <c r="L4064">
        <f t="shared" si="320"/>
        <v>2</v>
      </c>
      <c r="M4064">
        <f t="shared" si="321"/>
        <v>1989</v>
      </c>
      <c r="N4064">
        <f t="shared" si="322"/>
        <v>920</v>
      </c>
      <c r="O4064">
        <f t="shared" si="323"/>
        <v>1418.48</v>
      </c>
      <c r="P4064" t="str">
        <f t="shared" si="324"/>
        <v>2_1989</v>
      </c>
    </row>
    <row r="4065" spans="1:16">
      <c r="A4065" s="35">
        <v>32553</v>
      </c>
      <c r="B4065" s="79">
        <v>920</v>
      </c>
      <c r="C4065" s="80">
        <v>1249</v>
      </c>
      <c r="D4065" s="80">
        <v>1401.8</v>
      </c>
      <c r="E4065" s="80">
        <v>1200</v>
      </c>
      <c r="F4065" s="80">
        <v>1280</v>
      </c>
      <c r="H4065" s="68">
        <v>920</v>
      </c>
      <c r="I4065" s="68">
        <v>920</v>
      </c>
      <c r="J4065" s="68">
        <v>1249.01</v>
      </c>
      <c r="K4065" s="68">
        <v>1401.98</v>
      </c>
      <c r="L4065">
        <f t="shared" si="320"/>
        <v>2</v>
      </c>
      <c r="M4065">
        <f t="shared" si="321"/>
        <v>1989</v>
      </c>
      <c r="N4065">
        <f t="shared" si="322"/>
        <v>920</v>
      </c>
      <c r="O4065">
        <f t="shared" si="323"/>
        <v>1325.4949999999999</v>
      </c>
      <c r="P4065" t="str">
        <f t="shared" si="324"/>
        <v>2_1989</v>
      </c>
    </row>
    <row r="4066" spans="1:16">
      <c r="A4066" s="35">
        <v>32554</v>
      </c>
      <c r="B4066" s="79">
        <v>920</v>
      </c>
      <c r="C4066" s="80">
        <v>1215.0999999999999</v>
      </c>
      <c r="D4066" s="80">
        <v>1363.3</v>
      </c>
      <c r="E4066" s="80">
        <v>1280</v>
      </c>
      <c r="F4066" s="80">
        <v>1330</v>
      </c>
      <c r="H4066" s="74">
        <v>920</v>
      </c>
      <c r="I4066" s="74">
        <v>920</v>
      </c>
      <c r="J4066" s="68">
        <v>1215.05</v>
      </c>
      <c r="K4066" s="68">
        <v>1363.29</v>
      </c>
      <c r="L4066">
        <f t="shared" si="320"/>
        <v>2</v>
      </c>
      <c r="M4066">
        <f t="shared" si="321"/>
        <v>1989</v>
      </c>
      <c r="N4066">
        <f t="shared" si="322"/>
        <v>920</v>
      </c>
      <c r="O4066">
        <f t="shared" si="323"/>
        <v>1289.17</v>
      </c>
      <c r="P4066" t="str">
        <f t="shared" si="324"/>
        <v>2_1989</v>
      </c>
    </row>
    <row r="4067" spans="1:16">
      <c r="A4067" s="35">
        <v>32555</v>
      </c>
      <c r="B4067" s="79">
        <v>920</v>
      </c>
      <c r="C4067" s="80">
        <v>1228.5</v>
      </c>
      <c r="D4067" s="80">
        <v>1362.8</v>
      </c>
      <c r="E4067" s="80">
        <v>1290</v>
      </c>
      <c r="F4067" s="80">
        <v>1340</v>
      </c>
      <c r="H4067" s="74">
        <v>920</v>
      </c>
      <c r="I4067" s="74">
        <v>920</v>
      </c>
      <c r="J4067" s="68">
        <v>1228.49</v>
      </c>
      <c r="K4067" s="68">
        <v>1362.76</v>
      </c>
      <c r="L4067">
        <f t="shared" si="320"/>
        <v>2</v>
      </c>
      <c r="M4067">
        <f t="shared" si="321"/>
        <v>1989</v>
      </c>
      <c r="N4067">
        <f t="shared" si="322"/>
        <v>920</v>
      </c>
      <c r="O4067">
        <f t="shared" si="323"/>
        <v>1295.625</v>
      </c>
      <c r="P4067" t="str">
        <f t="shared" si="324"/>
        <v>2_1989</v>
      </c>
    </row>
    <row r="4068" spans="1:16">
      <c r="A4068" s="35">
        <v>32556</v>
      </c>
      <c r="B4068" s="79">
        <v>920</v>
      </c>
      <c r="C4068" s="80">
        <v>1305.9000000000001</v>
      </c>
      <c r="D4068" s="80">
        <v>1382.5</v>
      </c>
      <c r="E4068" s="81"/>
      <c r="F4068" s="81"/>
      <c r="H4068" s="74">
        <v>920</v>
      </c>
      <c r="I4068" s="74">
        <v>920</v>
      </c>
      <c r="J4068" s="68">
        <v>1305.9000000000001</v>
      </c>
      <c r="K4068" s="68">
        <v>1382.47</v>
      </c>
      <c r="L4068">
        <f t="shared" si="320"/>
        <v>2</v>
      </c>
      <c r="M4068">
        <f t="shared" si="321"/>
        <v>1989</v>
      </c>
      <c r="N4068">
        <f t="shared" si="322"/>
        <v>920</v>
      </c>
      <c r="O4068">
        <f t="shared" si="323"/>
        <v>1344.1849999999999</v>
      </c>
      <c r="P4068" t="str">
        <f t="shared" si="324"/>
        <v>2_1989</v>
      </c>
    </row>
    <row r="4069" spans="1:16">
      <c r="A4069" s="35">
        <v>32557</v>
      </c>
      <c r="B4069" s="79">
        <v>920</v>
      </c>
      <c r="C4069" s="82"/>
      <c r="D4069" s="82"/>
      <c r="E4069" s="81"/>
      <c r="F4069" s="81"/>
      <c r="H4069" s="74"/>
      <c r="I4069" s="74"/>
      <c r="J4069" s="68"/>
      <c r="K4069" s="68"/>
      <c r="L4069">
        <f t="shared" si="320"/>
        <v>2</v>
      </c>
      <c r="M4069">
        <f t="shared" si="321"/>
        <v>1989</v>
      </c>
      <c r="N4069" t="str">
        <f t="shared" si="322"/>
        <v/>
      </c>
      <c r="O4069" t="str">
        <f t="shared" si="323"/>
        <v/>
      </c>
      <c r="P4069" t="str">
        <f t="shared" si="324"/>
        <v>2_1989</v>
      </c>
    </row>
    <row r="4070" spans="1:16">
      <c r="A4070" s="35">
        <v>32558</v>
      </c>
      <c r="B4070" s="79">
        <v>920</v>
      </c>
      <c r="C4070" s="82"/>
      <c r="D4070" s="82"/>
      <c r="E4070" s="80">
        <v>1360</v>
      </c>
      <c r="F4070" s="80">
        <v>1380</v>
      </c>
      <c r="H4070" s="74"/>
      <c r="I4070" s="74"/>
      <c r="J4070" s="68"/>
      <c r="K4070" s="68"/>
      <c r="L4070">
        <f t="shared" si="320"/>
        <v>2</v>
      </c>
      <c r="M4070">
        <f t="shared" si="321"/>
        <v>1989</v>
      </c>
      <c r="N4070" t="str">
        <f t="shared" si="322"/>
        <v/>
      </c>
      <c r="O4070" t="str">
        <f t="shared" si="323"/>
        <v/>
      </c>
      <c r="P4070" t="str">
        <f t="shared" si="324"/>
        <v>2_1989</v>
      </c>
    </row>
    <row r="4071" spans="1:16">
      <c r="A4071" s="35">
        <v>32559</v>
      </c>
      <c r="B4071" s="79">
        <v>920</v>
      </c>
      <c r="C4071" s="80">
        <v>1283.3</v>
      </c>
      <c r="D4071" s="80">
        <v>1393.7</v>
      </c>
      <c r="E4071" s="80">
        <v>1340</v>
      </c>
      <c r="F4071" s="80">
        <v>1390</v>
      </c>
      <c r="H4071" s="68">
        <v>920</v>
      </c>
      <c r="I4071" s="68">
        <v>920</v>
      </c>
      <c r="J4071" s="68">
        <v>1283.3399999999999</v>
      </c>
      <c r="K4071" s="68">
        <v>1393.66</v>
      </c>
      <c r="L4071">
        <f t="shared" si="320"/>
        <v>2</v>
      </c>
      <c r="M4071">
        <f t="shared" si="321"/>
        <v>1989</v>
      </c>
      <c r="N4071">
        <f t="shared" si="322"/>
        <v>920</v>
      </c>
      <c r="O4071">
        <f t="shared" si="323"/>
        <v>1338.5</v>
      </c>
      <c r="P4071" t="str">
        <f t="shared" si="324"/>
        <v>2_1989</v>
      </c>
    </row>
    <row r="4072" spans="1:16">
      <c r="A4072" s="35">
        <v>32560</v>
      </c>
      <c r="B4072" s="79">
        <v>920</v>
      </c>
      <c r="C4072" s="84">
        <v>1299</v>
      </c>
      <c r="D4072" s="84">
        <v>1371.1</v>
      </c>
      <c r="E4072" s="80">
        <v>1340</v>
      </c>
      <c r="F4072" s="80">
        <v>1360</v>
      </c>
      <c r="H4072" s="68">
        <v>920</v>
      </c>
      <c r="I4072" s="68">
        <v>920</v>
      </c>
      <c r="J4072" s="68">
        <v>1299.03</v>
      </c>
      <c r="K4072" s="68">
        <v>1371.08</v>
      </c>
      <c r="L4072">
        <f t="shared" si="320"/>
        <v>2</v>
      </c>
      <c r="M4072">
        <f t="shared" si="321"/>
        <v>1989</v>
      </c>
      <c r="N4072">
        <f t="shared" si="322"/>
        <v>920</v>
      </c>
      <c r="O4072">
        <f t="shared" si="323"/>
        <v>1335.0549999999998</v>
      </c>
      <c r="P4072" t="str">
        <f t="shared" si="324"/>
        <v>2_1989</v>
      </c>
    </row>
    <row r="4073" spans="1:16">
      <c r="A4073" s="35">
        <v>32561</v>
      </c>
      <c r="B4073" s="79">
        <v>920</v>
      </c>
      <c r="C4073" s="80">
        <v>1276.0999999999999</v>
      </c>
      <c r="D4073" s="80">
        <v>1354.9</v>
      </c>
      <c r="E4073" s="80">
        <v>1300</v>
      </c>
      <c r="F4073" s="80">
        <v>1320</v>
      </c>
      <c r="H4073" s="74">
        <v>920</v>
      </c>
      <c r="I4073" s="74">
        <v>920</v>
      </c>
      <c r="J4073" s="68">
        <v>1276.1199999999999</v>
      </c>
      <c r="K4073" s="68">
        <v>1354.92</v>
      </c>
      <c r="L4073">
        <f t="shared" si="320"/>
        <v>2</v>
      </c>
      <c r="M4073">
        <f t="shared" si="321"/>
        <v>1989</v>
      </c>
      <c r="N4073">
        <f t="shared" si="322"/>
        <v>920</v>
      </c>
      <c r="O4073">
        <f t="shared" si="323"/>
        <v>1315.52</v>
      </c>
      <c r="P4073" t="str">
        <f t="shared" si="324"/>
        <v>2_1989</v>
      </c>
    </row>
    <row r="4074" spans="1:16">
      <c r="A4074" s="35">
        <v>32562</v>
      </c>
      <c r="B4074" s="79">
        <v>920</v>
      </c>
      <c r="C4074" s="80">
        <v>1268.3</v>
      </c>
      <c r="D4074" s="80">
        <v>1327.8</v>
      </c>
      <c r="E4074" s="80">
        <v>1290</v>
      </c>
      <c r="F4074" s="80">
        <v>1320</v>
      </c>
      <c r="H4074" s="74">
        <v>920</v>
      </c>
      <c r="I4074" s="74">
        <v>920</v>
      </c>
      <c r="J4074" s="68">
        <v>1268.27</v>
      </c>
      <c r="K4074" s="68">
        <v>1327.83</v>
      </c>
      <c r="L4074">
        <f t="shared" si="320"/>
        <v>2</v>
      </c>
      <c r="M4074">
        <f t="shared" si="321"/>
        <v>1989</v>
      </c>
      <c r="N4074">
        <f t="shared" si="322"/>
        <v>920</v>
      </c>
      <c r="O4074">
        <f t="shared" si="323"/>
        <v>1298.05</v>
      </c>
      <c r="P4074" t="str">
        <f t="shared" si="324"/>
        <v>2_1989</v>
      </c>
    </row>
    <row r="4075" spans="1:16">
      <c r="A4075" s="35">
        <v>32563</v>
      </c>
      <c r="B4075" s="79">
        <v>920</v>
      </c>
      <c r="C4075" s="80">
        <v>1241.8</v>
      </c>
      <c r="D4075" s="80">
        <v>1314.5</v>
      </c>
      <c r="E4075" s="80">
        <v>1270</v>
      </c>
      <c r="F4075" s="80">
        <v>1300</v>
      </c>
      <c r="H4075" s="74">
        <v>920</v>
      </c>
      <c r="I4075" s="74">
        <v>920</v>
      </c>
      <c r="J4075" s="68">
        <v>1241.78</v>
      </c>
      <c r="K4075" s="68">
        <v>1314.5</v>
      </c>
      <c r="L4075">
        <f t="shared" si="320"/>
        <v>2</v>
      </c>
      <c r="M4075">
        <f t="shared" si="321"/>
        <v>1989</v>
      </c>
      <c r="N4075">
        <f t="shared" si="322"/>
        <v>920</v>
      </c>
      <c r="O4075">
        <f t="shared" si="323"/>
        <v>1278.1399999999999</v>
      </c>
      <c r="P4075" t="str">
        <f t="shared" si="324"/>
        <v>2_1989</v>
      </c>
    </row>
    <row r="4076" spans="1:16">
      <c r="A4076" s="35">
        <v>32564</v>
      </c>
      <c r="B4076" s="79">
        <v>920</v>
      </c>
      <c r="C4076" s="82"/>
      <c r="D4076" s="82"/>
      <c r="E4076" s="81"/>
      <c r="F4076" s="81"/>
      <c r="H4076" s="74"/>
      <c r="I4076" s="74"/>
      <c r="J4076" s="68"/>
      <c r="K4076" s="68"/>
      <c r="L4076">
        <f t="shared" si="320"/>
        <v>2</v>
      </c>
      <c r="M4076">
        <f t="shared" si="321"/>
        <v>1989</v>
      </c>
      <c r="N4076" t="str">
        <f t="shared" si="322"/>
        <v/>
      </c>
      <c r="O4076" t="str">
        <f t="shared" si="323"/>
        <v/>
      </c>
      <c r="P4076" t="str">
        <f t="shared" si="324"/>
        <v>2_1989</v>
      </c>
    </row>
    <row r="4077" spans="1:16">
      <c r="A4077" s="35">
        <v>32565</v>
      </c>
      <c r="B4077" s="79">
        <v>920</v>
      </c>
      <c r="C4077" s="82"/>
      <c r="D4077" s="82"/>
      <c r="E4077" s="80">
        <v>1285</v>
      </c>
      <c r="F4077" s="80">
        <v>1300</v>
      </c>
      <c r="H4077" s="74"/>
      <c r="I4077" s="74"/>
      <c r="J4077" s="68"/>
      <c r="K4077" s="68"/>
      <c r="L4077">
        <f t="shared" si="320"/>
        <v>2</v>
      </c>
      <c r="M4077">
        <f t="shared" si="321"/>
        <v>1989</v>
      </c>
      <c r="N4077" t="str">
        <f t="shared" si="322"/>
        <v/>
      </c>
      <c r="O4077" t="str">
        <f t="shared" si="323"/>
        <v/>
      </c>
      <c r="P4077" t="str">
        <f t="shared" si="324"/>
        <v>2_1989</v>
      </c>
    </row>
    <row r="4078" spans="1:16">
      <c r="A4078" s="35">
        <v>32566</v>
      </c>
      <c r="B4078" s="79">
        <v>920</v>
      </c>
      <c r="C4078" s="85">
        <v>1238.8</v>
      </c>
      <c r="D4078" s="80">
        <v>1322.1</v>
      </c>
      <c r="E4078" s="80">
        <v>1290</v>
      </c>
      <c r="F4078" s="80">
        <v>1330</v>
      </c>
      <c r="H4078" s="68">
        <v>920</v>
      </c>
      <c r="I4078" s="68">
        <v>920</v>
      </c>
      <c r="J4078" s="68">
        <v>1238.76</v>
      </c>
      <c r="K4078" s="68">
        <v>1322.06</v>
      </c>
      <c r="L4078">
        <f t="shared" si="320"/>
        <v>2</v>
      </c>
      <c r="M4078">
        <f t="shared" si="321"/>
        <v>1989</v>
      </c>
      <c r="N4078">
        <f t="shared" si="322"/>
        <v>920</v>
      </c>
      <c r="O4078">
        <f t="shared" si="323"/>
        <v>1280.4099999999999</v>
      </c>
      <c r="P4078" t="str">
        <f t="shared" si="324"/>
        <v>2_1989</v>
      </c>
    </row>
    <row r="4079" spans="1:16">
      <c r="A4079" s="35">
        <v>32567</v>
      </c>
      <c r="B4079" s="79">
        <v>920</v>
      </c>
      <c r="C4079" s="81">
        <v>1245.7</v>
      </c>
      <c r="D4079" s="84">
        <v>1331.2</v>
      </c>
      <c r="E4079" s="80">
        <v>1270</v>
      </c>
      <c r="F4079" s="80">
        <v>1320</v>
      </c>
      <c r="H4079" s="68">
        <v>920</v>
      </c>
      <c r="I4079" s="68">
        <v>920</v>
      </c>
      <c r="J4079" s="68">
        <v>1259.43</v>
      </c>
      <c r="K4079" s="68">
        <v>1326.83</v>
      </c>
      <c r="L4079">
        <f t="shared" si="320"/>
        <v>2</v>
      </c>
      <c r="M4079">
        <f t="shared" si="321"/>
        <v>1989</v>
      </c>
      <c r="N4079">
        <f t="shared" si="322"/>
        <v>920</v>
      </c>
      <c r="O4079">
        <f t="shared" si="323"/>
        <v>1293.1300000000001</v>
      </c>
      <c r="P4079" t="str">
        <f t="shared" si="324"/>
        <v>2_1989</v>
      </c>
    </row>
    <row r="4080" spans="1:16">
      <c r="A4080" s="35">
        <v>32568</v>
      </c>
      <c r="B4080" s="79">
        <v>1200</v>
      </c>
      <c r="C4080" s="80">
        <v>1284.5999999999999</v>
      </c>
      <c r="D4080" s="80">
        <v>1341.1</v>
      </c>
      <c r="E4080" s="84">
        <v>1295</v>
      </c>
      <c r="F4080" s="84">
        <v>1305</v>
      </c>
      <c r="H4080" s="74">
        <v>1200</v>
      </c>
      <c r="I4080" s="74">
        <v>1200</v>
      </c>
      <c r="J4080" s="68">
        <v>1284.55</v>
      </c>
      <c r="K4080" s="68">
        <v>1341.14</v>
      </c>
      <c r="L4080">
        <f t="shared" si="320"/>
        <v>3</v>
      </c>
      <c r="M4080">
        <f t="shared" si="321"/>
        <v>1989</v>
      </c>
      <c r="N4080">
        <f t="shared" si="322"/>
        <v>1200</v>
      </c>
      <c r="O4080">
        <f t="shared" si="323"/>
        <v>1312.845</v>
      </c>
      <c r="P4080" t="str">
        <f t="shared" si="324"/>
        <v>3_1989</v>
      </c>
    </row>
    <row r="4081" spans="1:16">
      <c r="A4081" s="35">
        <v>32569</v>
      </c>
      <c r="B4081" s="79">
        <v>1200</v>
      </c>
      <c r="C4081" s="80">
        <v>1238.3</v>
      </c>
      <c r="D4081" s="80">
        <v>1337.7</v>
      </c>
      <c r="E4081" s="80">
        <v>1280</v>
      </c>
      <c r="F4081" s="80">
        <v>1290</v>
      </c>
      <c r="H4081" s="74">
        <v>1200</v>
      </c>
      <c r="I4081" s="74">
        <v>1200</v>
      </c>
      <c r="J4081" s="68">
        <v>1238.28</v>
      </c>
      <c r="K4081" s="68">
        <v>1337.67</v>
      </c>
      <c r="L4081">
        <f t="shared" si="320"/>
        <v>3</v>
      </c>
      <c r="M4081">
        <f t="shared" si="321"/>
        <v>1989</v>
      </c>
      <c r="N4081">
        <f t="shared" si="322"/>
        <v>1200</v>
      </c>
      <c r="O4081">
        <f t="shared" si="323"/>
        <v>1287.9749999999999</v>
      </c>
      <c r="P4081" t="str">
        <f t="shared" si="324"/>
        <v>3_1989</v>
      </c>
    </row>
    <row r="4082" spans="1:16">
      <c r="A4082" s="35">
        <v>32570</v>
      </c>
      <c r="B4082" s="79">
        <v>1200</v>
      </c>
      <c r="C4082" s="80">
        <v>1239</v>
      </c>
      <c r="D4082" s="80">
        <v>1300.4000000000001</v>
      </c>
      <c r="E4082" s="80">
        <v>1265</v>
      </c>
      <c r="F4082" s="80">
        <v>1280</v>
      </c>
      <c r="H4082" s="74">
        <v>1200</v>
      </c>
      <c r="I4082" s="74">
        <v>1200</v>
      </c>
      <c r="J4082" s="68">
        <v>1238.97</v>
      </c>
      <c r="K4082" s="68">
        <v>1300.43</v>
      </c>
      <c r="L4082">
        <f t="shared" si="320"/>
        <v>3</v>
      </c>
      <c r="M4082">
        <f t="shared" si="321"/>
        <v>1989</v>
      </c>
      <c r="N4082">
        <f t="shared" si="322"/>
        <v>1200</v>
      </c>
      <c r="O4082">
        <f t="shared" si="323"/>
        <v>1269.7</v>
      </c>
      <c r="P4082" t="str">
        <f t="shared" si="324"/>
        <v>3_1989</v>
      </c>
    </row>
    <row r="4083" spans="1:16">
      <c r="A4083" s="35">
        <v>32571</v>
      </c>
      <c r="B4083" s="79">
        <v>1200</v>
      </c>
      <c r="C4083" s="80"/>
      <c r="D4083" s="84"/>
      <c r="E4083" s="80">
        <v>1265</v>
      </c>
      <c r="F4083" s="80">
        <v>1275</v>
      </c>
      <c r="H4083" s="86"/>
      <c r="I4083" s="86"/>
      <c r="J4083" s="86"/>
      <c r="K4083" s="86"/>
      <c r="L4083">
        <f t="shared" si="320"/>
        <v>3</v>
      </c>
      <c r="M4083">
        <f t="shared" si="321"/>
        <v>1989</v>
      </c>
      <c r="N4083" t="str">
        <f t="shared" si="322"/>
        <v/>
      </c>
      <c r="O4083" t="str">
        <f t="shared" si="323"/>
        <v/>
      </c>
      <c r="P4083" t="str">
        <f t="shared" si="324"/>
        <v>3_1989</v>
      </c>
    </row>
    <row r="4084" spans="1:16">
      <c r="A4084" s="35">
        <v>32572</v>
      </c>
      <c r="B4084" s="79">
        <v>1200</v>
      </c>
      <c r="C4084" s="80"/>
      <c r="D4084" s="80"/>
      <c r="E4084" s="81"/>
      <c r="F4084" s="81"/>
      <c r="H4084" s="68"/>
      <c r="I4084" s="68"/>
      <c r="J4084" s="68"/>
      <c r="K4084" s="68"/>
      <c r="L4084">
        <f t="shared" si="320"/>
        <v>3</v>
      </c>
      <c r="M4084">
        <f t="shared" si="321"/>
        <v>1989</v>
      </c>
      <c r="N4084" t="str">
        <f t="shared" si="322"/>
        <v/>
      </c>
      <c r="O4084" t="str">
        <f t="shared" si="323"/>
        <v/>
      </c>
      <c r="P4084" t="str">
        <f t="shared" si="324"/>
        <v>3_1989</v>
      </c>
    </row>
    <row r="4085" spans="1:16">
      <c r="A4085" s="35">
        <v>32573</v>
      </c>
      <c r="B4085" s="79">
        <v>1200</v>
      </c>
      <c r="C4085" s="87">
        <v>1218.4000000000001</v>
      </c>
      <c r="D4085" s="80">
        <v>1279.3</v>
      </c>
      <c r="E4085" s="84">
        <v>1230</v>
      </c>
      <c r="F4085" s="84">
        <v>1240</v>
      </c>
      <c r="H4085" s="74">
        <v>1200</v>
      </c>
      <c r="I4085" s="74">
        <v>1200</v>
      </c>
      <c r="J4085" s="68">
        <v>1218.3599999999999</v>
      </c>
      <c r="K4085" s="68">
        <v>1279.31</v>
      </c>
      <c r="L4085">
        <f t="shared" si="320"/>
        <v>3</v>
      </c>
      <c r="M4085">
        <f t="shared" si="321"/>
        <v>1989</v>
      </c>
      <c r="N4085">
        <f t="shared" si="322"/>
        <v>1200</v>
      </c>
      <c r="O4085">
        <f t="shared" si="323"/>
        <v>1248.835</v>
      </c>
      <c r="P4085" t="str">
        <f t="shared" si="324"/>
        <v>3_1989</v>
      </c>
    </row>
    <row r="4086" spans="1:16">
      <c r="A4086" s="35">
        <v>32574</v>
      </c>
      <c r="B4086" s="79">
        <v>1200</v>
      </c>
      <c r="C4086" s="87">
        <v>1197.4000000000001</v>
      </c>
      <c r="D4086" s="80">
        <v>1266.5</v>
      </c>
      <c r="E4086" s="80">
        <v>1230</v>
      </c>
      <c r="F4086" s="80">
        <v>1240</v>
      </c>
      <c r="H4086" s="74">
        <v>1200</v>
      </c>
      <c r="I4086" s="74">
        <v>1200</v>
      </c>
      <c r="J4086" s="68">
        <v>1197.3599999999999</v>
      </c>
      <c r="K4086" s="68">
        <v>1266.49</v>
      </c>
      <c r="L4086">
        <f t="shared" si="320"/>
        <v>3</v>
      </c>
      <c r="M4086">
        <f t="shared" si="321"/>
        <v>1989</v>
      </c>
      <c r="N4086">
        <f t="shared" si="322"/>
        <v>1200</v>
      </c>
      <c r="O4086">
        <f t="shared" si="323"/>
        <v>1231.925</v>
      </c>
      <c r="P4086" t="str">
        <f t="shared" si="324"/>
        <v>3_1989</v>
      </c>
    </row>
    <row r="4087" spans="1:16">
      <c r="A4087" s="35">
        <v>32575</v>
      </c>
      <c r="B4087" s="79">
        <v>1200</v>
      </c>
      <c r="C4087" s="80">
        <v>1207.3</v>
      </c>
      <c r="D4087" s="84">
        <v>1250.2</v>
      </c>
      <c r="E4087" s="80">
        <v>1236</v>
      </c>
      <c r="F4087" s="80">
        <v>1245</v>
      </c>
      <c r="H4087" s="74">
        <v>1200</v>
      </c>
      <c r="I4087" s="74">
        <v>1200</v>
      </c>
      <c r="J4087" s="68">
        <v>1207.27</v>
      </c>
      <c r="K4087" s="68">
        <v>1250.19</v>
      </c>
      <c r="L4087">
        <f t="shared" si="320"/>
        <v>3</v>
      </c>
      <c r="M4087">
        <f t="shared" si="321"/>
        <v>1989</v>
      </c>
      <c r="N4087">
        <f t="shared" si="322"/>
        <v>1200</v>
      </c>
      <c r="O4087">
        <f t="shared" si="323"/>
        <v>1228.73</v>
      </c>
      <c r="P4087" t="str">
        <f t="shared" si="324"/>
        <v>3_1989</v>
      </c>
    </row>
    <row r="4088" spans="1:16">
      <c r="A4088" s="35">
        <v>32576</v>
      </c>
      <c r="B4088" s="79">
        <v>1200</v>
      </c>
      <c r="C4088" s="84">
        <v>1208.8</v>
      </c>
      <c r="D4088" s="80">
        <v>1257.8</v>
      </c>
      <c r="E4088" s="80">
        <v>1245</v>
      </c>
      <c r="F4088" s="80">
        <v>1247</v>
      </c>
      <c r="H4088" s="74">
        <v>1200</v>
      </c>
      <c r="I4088" s="74">
        <v>1200</v>
      </c>
      <c r="J4088" s="68">
        <v>1208.82</v>
      </c>
      <c r="K4088" s="68">
        <v>1257.78</v>
      </c>
      <c r="L4088">
        <f t="shared" si="320"/>
        <v>3</v>
      </c>
      <c r="M4088">
        <f t="shared" si="321"/>
        <v>1989</v>
      </c>
      <c r="N4088">
        <f t="shared" si="322"/>
        <v>1200</v>
      </c>
      <c r="O4088">
        <f t="shared" si="323"/>
        <v>1233.3</v>
      </c>
      <c r="P4088" t="str">
        <f t="shared" si="324"/>
        <v>3_1989</v>
      </c>
    </row>
    <row r="4089" spans="1:16">
      <c r="A4089" s="35">
        <v>32577</v>
      </c>
      <c r="B4089" s="79">
        <v>1200</v>
      </c>
      <c r="C4089" s="80">
        <v>1209.7</v>
      </c>
      <c r="D4089" s="80">
        <v>1266.0999999999999</v>
      </c>
      <c r="E4089" s="84">
        <v>1240</v>
      </c>
      <c r="F4089" s="84">
        <v>1250</v>
      </c>
      <c r="H4089" s="74">
        <v>1200</v>
      </c>
      <c r="I4089" s="74">
        <v>1200</v>
      </c>
      <c r="J4089" s="68">
        <v>1209.67</v>
      </c>
      <c r="K4089" s="68">
        <v>1266.1199999999999</v>
      </c>
      <c r="L4089">
        <f t="shared" si="320"/>
        <v>3</v>
      </c>
      <c r="M4089">
        <f t="shared" si="321"/>
        <v>1989</v>
      </c>
      <c r="N4089">
        <f t="shared" si="322"/>
        <v>1200</v>
      </c>
      <c r="O4089">
        <f t="shared" si="323"/>
        <v>1237.895</v>
      </c>
      <c r="P4089" t="str">
        <f t="shared" si="324"/>
        <v>3_1989</v>
      </c>
    </row>
    <row r="4090" spans="1:16">
      <c r="A4090" s="35">
        <v>32578</v>
      </c>
      <c r="B4090" s="79">
        <v>1200</v>
      </c>
      <c r="C4090" s="80"/>
      <c r="D4090" s="80"/>
      <c r="E4090" s="80">
        <v>1245</v>
      </c>
      <c r="F4090" s="80">
        <v>1250</v>
      </c>
      <c r="H4090" s="74"/>
      <c r="I4090" s="74"/>
      <c r="J4090" s="68"/>
      <c r="K4090" s="68"/>
      <c r="L4090">
        <f t="shared" si="320"/>
        <v>3</v>
      </c>
      <c r="M4090">
        <f t="shared" si="321"/>
        <v>1989</v>
      </c>
      <c r="N4090" t="str">
        <f t="shared" si="322"/>
        <v/>
      </c>
      <c r="O4090" t="str">
        <f t="shared" si="323"/>
        <v/>
      </c>
      <c r="P4090" t="str">
        <f t="shared" si="324"/>
        <v>3_1989</v>
      </c>
    </row>
    <row r="4091" spans="1:16">
      <c r="A4091" s="35">
        <v>32579</v>
      </c>
      <c r="B4091" s="79">
        <v>1200</v>
      </c>
      <c r="C4091" s="80"/>
      <c r="D4091" s="84"/>
      <c r="E4091" s="81"/>
      <c r="F4091" s="81"/>
      <c r="H4091" s="68"/>
      <c r="I4091" s="68"/>
      <c r="J4091" s="68"/>
      <c r="K4091" s="68"/>
      <c r="L4091">
        <f t="shared" si="320"/>
        <v>3</v>
      </c>
      <c r="M4091">
        <f t="shared" si="321"/>
        <v>1989</v>
      </c>
      <c r="N4091" t="str">
        <f t="shared" si="322"/>
        <v/>
      </c>
      <c r="O4091" t="str">
        <f t="shared" si="323"/>
        <v/>
      </c>
      <c r="P4091" t="str">
        <f t="shared" si="324"/>
        <v>3_1989</v>
      </c>
    </row>
    <row r="4092" spans="1:16">
      <c r="A4092" s="35">
        <v>32580</v>
      </c>
      <c r="B4092" s="79">
        <v>1200</v>
      </c>
      <c r="C4092" s="87">
        <v>1210.0999999999999</v>
      </c>
      <c r="D4092" s="80">
        <v>1258</v>
      </c>
      <c r="E4092" s="80">
        <v>1235</v>
      </c>
      <c r="F4092" s="80">
        <v>1245</v>
      </c>
      <c r="H4092" s="68">
        <v>1200</v>
      </c>
      <c r="I4092" s="68">
        <v>1200</v>
      </c>
      <c r="J4092" s="68">
        <v>1210.0899999999999</v>
      </c>
      <c r="K4092" s="68">
        <v>1258</v>
      </c>
      <c r="L4092">
        <f t="shared" si="320"/>
        <v>3</v>
      </c>
      <c r="M4092">
        <f t="shared" si="321"/>
        <v>1989</v>
      </c>
      <c r="N4092">
        <f t="shared" si="322"/>
        <v>1200</v>
      </c>
      <c r="O4092">
        <f t="shared" si="323"/>
        <v>1234.0450000000001</v>
      </c>
      <c r="P4092" t="str">
        <f t="shared" si="324"/>
        <v>3_1989</v>
      </c>
    </row>
    <row r="4093" spans="1:16">
      <c r="A4093" s="35">
        <v>32581</v>
      </c>
      <c r="B4093" s="79">
        <v>1200</v>
      </c>
      <c r="C4093" s="80">
        <v>1220.3</v>
      </c>
      <c r="D4093" s="80">
        <v>1268</v>
      </c>
      <c r="E4093" s="80">
        <v>1235</v>
      </c>
      <c r="F4093" s="80">
        <v>1240</v>
      </c>
      <c r="H4093" s="74">
        <v>1200</v>
      </c>
      <c r="I4093" s="74">
        <v>1200</v>
      </c>
      <c r="J4093" s="68">
        <v>1220.25</v>
      </c>
      <c r="K4093" s="68">
        <v>1268.3399999999999</v>
      </c>
      <c r="L4093">
        <f t="shared" si="320"/>
        <v>3</v>
      </c>
      <c r="M4093">
        <f t="shared" si="321"/>
        <v>1989</v>
      </c>
      <c r="N4093">
        <f t="shared" si="322"/>
        <v>1200</v>
      </c>
      <c r="O4093">
        <f t="shared" si="323"/>
        <v>1244.2950000000001</v>
      </c>
      <c r="P4093" t="str">
        <f t="shared" si="324"/>
        <v>3_1989</v>
      </c>
    </row>
    <row r="4094" spans="1:16">
      <c r="A4094" s="35">
        <v>32582</v>
      </c>
      <c r="B4094" s="79">
        <v>1200</v>
      </c>
      <c r="C4094" s="80">
        <v>1221.5</v>
      </c>
      <c r="D4094" s="80">
        <v>1266.8</v>
      </c>
      <c r="E4094" s="80">
        <v>1230</v>
      </c>
      <c r="F4094" s="80">
        <v>1250</v>
      </c>
      <c r="H4094" s="74">
        <v>1200</v>
      </c>
      <c r="I4094" s="74">
        <v>1200</v>
      </c>
      <c r="J4094" s="68">
        <v>1221.47</v>
      </c>
      <c r="K4094" s="68">
        <v>1266.76</v>
      </c>
      <c r="L4094">
        <f t="shared" si="320"/>
        <v>3</v>
      </c>
      <c r="M4094">
        <f t="shared" si="321"/>
        <v>1989</v>
      </c>
      <c r="N4094">
        <f t="shared" si="322"/>
        <v>1200</v>
      </c>
      <c r="O4094">
        <f t="shared" si="323"/>
        <v>1244.115</v>
      </c>
      <c r="P4094" t="str">
        <f t="shared" si="324"/>
        <v>3_1989</v>
      </c>
    </row>
    <row r="4095" spans="1:16">
      <c r="A4095" s="35">
        <v>32583</v>
      </c>
      <c r="B4095" s="79">
        <v>1200</v>
      </c>
      <c r="C4095" s="80">
        <v>1216.5999999999999</v>
      </c>
      <c r="D4095" s="84">
        <v>1267.5</v>
      </c>
      <c r="E4095" s="84">
        <v>1235</v>
      </c>
      <c r="F4095" s="84">
        <v>1245</v>
      </c>
      <c r="H4095" s="74">
        <v>1200</v>
      </c>
      <c r="I4095" s="74">
        <v>1200</v>
      </c>
      <c r="J4095" s="68">
        <v>1216.57</v>
      </c>
      <c r="K4095" s="68">
        <v>1267.47</v>
      </c>
      <c r="L4095">
        <f t="shared" si="320"/>
        <v>3</v>
      </c>
      <c r="M4095">
        <f t="shared" si="321"/>
        <v>1989</v>
      </c>
      <c r="N4095">
        <f t="shared" si="322"/>
        <v>1200</v>
      </c>
      <c r="O4095">
        <f t="shared" si="323"/>
        <v>1242.02</v>
      </c>
      <c r="P4095" t="str">
        <f t="shared" si="324"/>
        <v>3_1989</v>
      </c>
    </row>
    <row r="4096" spans="1:16">
      <c r="A4096" s="35">
        <v>32584</v>
      </c>
      <c r="B4096" s="79">
        <v>1200</v>
      </c>
      <c r="C4096" s="80">
        <v>1213.9000000000001</v>
      </c>
      <c r="D4096" s="80">
        <v>1255.9000000000001</v>
      </c>
      <c r="E4096" s="80">
        <v>1235</v>
      </c>
      <c r="F4096" s="80">
        <v>1245</v>
      </c>
      <c r="H4096" s="74">
        <v>1200</v>
      </c>
      <c r="I4096" s="74">
        <v>1200</v>
      </c>
      <c r="J4096" s="68">
        <v>1213.8599999999999</v>
      </c>
      <c r="K4096" s="68">
        <v>1255.8699999999999</v>
      </c>
      <c r="L4096">
        <f t="shared" si="320"/>
        <v>3</v>
      </c>
      <c r="M4096">
        <f t="shared" si="321"/>
        <v>1989</v>
      </c>
      <c r="N4096">
        <f t="shared" si="322"/>
        <v>1200</v>
      </c>
      <c r="O4096">
        <f t="shared" si="323"/>
        <v>1234.8649999999998</v>
      </c>
      <c r="P4096" t="str">
        <f t="shared" si="324"/>
        <v>3_1989</v>
      </c>
    </row>
    <row r="4097" spans="1:16">
      <c r="A4097" s="35">
        <v>32585</v>
      </c>
      <c r="B4097" s="79">
        <v>1200</v>
      </c>
      <c r="C4097" s="80"/>
      <c r="D4097" s="80"/>
      <c r="E4097" s="81"/>
      <c r="F4097" s="81"/>
      <c r="H4097" s="74"/>
      <c r="I4097" s="74"/>
      <c r="J4097" s="68"/>
      <c r="K4097" s="68"/>
      <c r="L4097">
        <f t="shared" si="320"/>
        <v>3</v>
      </c>
      <c r="M4097">
        <f t="shared" si="321"/>
        <v>1989</v>
      </c>
      <c r="N4097" t="str">
        <f t="shared" si="322"/>
        <v/>
      </c>
      <c r="O4097" t="str">
        <f t="shared" si="323"/>
        <v/>
      </c>
      <c r="P4097" t="str">
        <f t="shared" si="324"/>
        <v>3_1989</v>
      </c>
    </row>
    <row r="4098" spans="1:16">
      <c r="A4098" s="35">
        <v>32586</v>
      </c>
      <c r="B4098" s="79">
        <v>1200</v>
      </c>
      <c r="C4098" s="82"/>
      <c r="D4098" s="80"/>
      <c r="E4098" s="81"/>
      <c r="F4098" s="81"/>
      <c r="H4098" s="68"/>
      <c r="I4098" s="68"/>
      <c r="J4098" s="68"/>
      <c r="K4098" s="68"/>
      <c r="L4098">
        <f t="shared" si="320"/>
        <v>3</v>
      </c>
      <c r="M4098">
        <f t="shared" si="321"/>
        <v>1989</v>
      </c>
      <c r="N4098" t="str">
        <f t="shared" si="322"/>
        <v/>
      </c>
      <c r="O4098" t="str">
        <f t="shared" si="323"/>
        <v/>
      </c>
      <c r="P4098" t="str">
        <f t="shared" si="324"/>
        <v>3_1989</v>
      </c>
    </row>
    <row r="4099" spans="1:16">
      <c r="A4099" s="35">
        <v>32587</v>
      </c>
      <c r="B4099" s="79">
        <v>1200</v>
      </c>
      <c r="C4099" s="80">
        <v>1214.4000000000001</v>
      </c>
      <c r="D4099" s="84">
        <v>1257.8</v>
      </c>
      <c r="E4099" s="84">
        <v>1235</v>
      </c>
      <c r="F4099" s="84">
        <v>1245</v>
      </c>
      <c r="H4099" s="68">
        <v>1200</v>
      </c>
      <c r="I4099" s="68">
        <v>1200</v>
      </c>
      <c r="J4099" s="68">
        <v>1214.3900000000001</v>
      </c>
      <c r="K4099" s="68">
        <v>1257.81</v>
      </c>
      <c r="L4099">
        <f t="shared" si="320"/>
        <v>3</v>
      </c>
      <c r="M4099">
        <f t="shared" si="321"/>
        <v>1989</v>
      </c>
      <c r="N4099">
        <f t="shared" si="322"/>
        <v>1200</v>
      </c>
      <c r="O4099">
        <f t="shared" si="323"/>
        <v>1236.0999999999999</v>
      </c>
      <c r="P4099" t="str">
        <f t="shared" si="324"/>
        <v>3_1989</v>
      </c>
    </row>
    <row r="4100" spans="1:16">
      <c r="A4100" s="35">
        <v>32588</v>
      </c>
      <c r="B4100" s="79">
        <v>1200</v>
      </c>
      <c r="C4100" s="80">
        <v>1218.7</v>
      </c>
      <c r="D4100" s="80">
        <v>1260.5999999999999</v>
      </c>
      <c r="E4100" s="80">
        <v>1235</v>
      </c>
      <c r="F4100" s="80">
        <v>1240</v>
      </c>
      <c r="H4100" s="74">
        <v>1200</v>
      </c>
      <c r="I4100" s="74">
        <v>1200</v>
      </c>
      <c r="J4100" s="68">
        <v>1218.69</v>
      </c>
      <c r="K4100" s="68">
        <v>1260.55</v>
      </c>
      <c r="L4100">
        <f t="shared" ref="L4100:L4163" si="325">+MONTH(A4100)</f>
        <v>3</v>
      </c>
      <c r="M4100">
        <f t="shared" ref="M4100:M4163" si="326">+YEAR(A4100)</f>
        <v>1989</v>
      </c>
      <c r="N4100">
        <f t="shared" ref="N4100:N4163" si="327">+IF(H4100="","",AVERAGE(H4100:I4100))</f>
        <v>1200</v>
      </c>
      <c r="O4100">
        <f t="shared" ref="O4100:O4163" si="328">+IF(J4100="","",AVERAGE(J4100:K4100))</f>
        <v>1239.6199999999999</v>
      </c>
      <c r="P4100" t="str">
        <f t="shared" ref="P4100:P4163" si="329">+L4100&amp;"_"&amp;M4100</f>
        <v>3_1989</v>
      </c>
    </row>
    <row r="4101" spans="1:16">
      <c r="A4101" s="35">
        <v>32589</v>
      </c>
      <c r="B4101" s="79">
        <v>1200</v>
      </c>
      <c r="C4101" s="84">
        <v>1228</v>
      </c>
      <c r="D4101" s="80">
        <v>1262.5999999999999</v>
      </c>
      <c r="E4101" s="84">
        <v>1270</v>
      </c>
      <c r="F4101" s="84">
        <v>1320</v>
      </c>
      <c r="H4101" s="74">
        <v>1200</v>
      </c>
      <c r="I4101" s="74">
        <v>1200</v>
      </c>
      <c r="J4101" s="68">
        <v>1227.95</v>
      </c>
      <c r="K4101" s="68">
        <v>1262.56</v>
      </c>
      <c r="L4101">
        <f t="shared" si="325"/>
        <v>3</v>
      </c>
      <c r="M4101">
        <f t="shared" si="326"/>
        <v>1989</v>
      </c>
      <c r="N4101">
        <f t="shared" si="327"/>
        <v>1200</v>
      </c>
      <c r="O4101">
        <f t="shared" si="328"/>
        <v>1245.2550000000001</v>
      </c>
      <c r="P4101" t="str">
        <f t="shared" si="329"/>
        <v>3_1989</v>
      </c>
    </row>
    <row r="4102" spans="1:16">
      <c r="A4102" s="35">
        <v>32590</v>
      </c>
      <c r="B4102" s="79">
        <v>1200</v>
      </c>
      <c r="C4102" s="80">
        <v>1252</v>
      </c>
      <c r="D4102" s="80">
        <v>1331</v>
      </c>
      <c r="E4102" s="80">
        <v>1300</v>
      </c>
      <c r="F4102" s="80">
        <v>1350</v>
      </c>
      <c r="H4102" s="74">
        <v>1200</v>
      </c>
      <c r="I4102" s="74">
        <v>1200</v>
      </c>
      <c r="J4102" s="68">
        <v>1252.02</v>
      </c>
      <c r="K4102" s="68">
        <v>1331.03</v>
      </c>
      <c r="L4102">
        <f t="shared" si="325"/>
        <v>3</v>
      </c>
      <c r="M4102">
        <f t="shared" si="326"/>
        <v>1989</v>
      </c>
      <c r="N4102">
        <f t="shared" si="327"/>
        <v>1200</v>
      </c>
      <c r="O4102">
        <f t="shared" si="328"/>
        <v>1291.5250000000001</v>
      </c>
      <c r="P4102" t="str">
        <f t="shared" si="329"/>
        <v>3_1989</v>
      </c>
    </row>
    <row r="4103" spans="1:16">
      <c r="A4103" s="35">
        <v>32591</v>
      </c>
      <c r="B4103" s="79">
        <v>1200</v>
      </c>
      <c r="C4103" s="80"/>
      <c r="D4103" s="84"/>
      <c r="E4103" s="80">
        <v>1360</v>
      </c>
      <c r="F4103" s="80">
        <v>1390</v>
      </c>
      <c r="H4103" s="74">
        <v>1200</v>
      </c>
      <c r="I4103" s="74">
        <v>1200</v>
      </c>
      <c r="J4103" s="68">
        <v>1294.8900000000001</v>
      </c>
      <c r="K4103" s="68">
        <v>1385.1</v>
      </c>
      <c r="L4103">
        <f t="shared" si="325"/>
        <v>3</v>
      </c>
      <c r="M4103">
        <f t="shared" si="326"/>
        <v>1989</v>
      </c>
      <c r="N4103">
        <f t="shared" si="327"/>
        <v>1200</v>
      </c>
      <c r="O4103">
        <f t="shared" si="328"/>
        <v>1339.9949999999999</v>
      </c>
      <c r="P4103" t="str">
        <f t="shared" si="329"/>
        <v>3_1989</v>
      </c>
    </row>
    <row r="4104" spans="1:16">
      <c r="A4104" s="35">
        <v>32592</v>
      </c>
      <c r="B4104" s="79">
        <v>1200</v>
      </c>
      <c r="C4104" s="85"/>
      <c r="D4104" s="80"/>
      <c r="E4104" s="80">
        <v>1370</v>
      </c>
      <c r="F4104" s="80">
        <v>1390</v>
      </c>
      <c r="H4104" s="74"/>
      <c r="I4104" s="74"/>
      <c r="J4104" s="68"/>
      <c r="K4104" s="68"/>
      <c r="L4104">
        <f t="shared" si="325"/>
        <v>3</v>
      </c>
      <c r="M4104">
        <f t="shared" si="326"/>
        <v>1989</v>
      </c>
      <c r="N4104" t="str">
        <f t="shared" si="327"/>
        <v/>
      </c>
      <c r="O4104" t="str">
        <f t="shared" si="328"/>
        <v/>
      </c>
      <c r="P4104" t="str">
        <f t="shared" si="329"/>
        <v>3_1989</v>
      </c>
    </row>
    <row r="4105" spans="1:16">
      <c r="A4105" s="35">
        <v>32593</v>
      </c>
      <c r="B4105" s="79">
        <v>1200</v>
      </c>
      <c r="C4105" s="82"/>
      <c r="D4105" s="80"/>
      <c r="E4105" s="81"/>
      <c r="F4105" s="81"/>
      <c r="H4105" s="68"/>
      <c r="I4105" s="68"/>
      <c r="J4105" s="68"/>
      <c r="K4105" s="68"/>
      <c r="L4105">
        <f t="shared" si="325"/>
        <v>3</v>
      </c>
      <c r="M4105">
        <f t="shared" si="326"/>
        <v>1989</v>
      </c>
      <c r="N4105" t="str">
        <f t="shared" si="327"/>
        <v/>
      </c>
      <c r="O4105" t="str">
        <f t="shared" si="328"/>
        <v/>
      </c>
      <c r="P4105" t="str">
        <f t="shared" si="329"/>
        <v>3_1989</v>
      </c>
    </row>
    <row r="4106" spans="1:16">
      <c r="A4106" s="35">
        <v>32594</v>
      </c>
      <c r="B4106" s="79">
        <v>1200</v>
      </c>
      <c r="C4106" s="80">
        <v>1294.9000000000001</v>
      </c>
      <c r="D4106" s="80">
        <v>1385.1</v>
      </c>
      <c r="E4106" s="80">
        <v>1500</v>
      </c>
      <c r="F4106" s="80">
        <v>1600</v>
      </c>
      <c r="H4106" s="68">
        <v>1200</v>
      </c>
      <c r="I4106" s="68">
        <v>1200</v>
      </c>
      <c r="J4106" s="68">
        <v>1294.8900000000001</v>
      </c>
      <c r="K4106" s="68">
        <v>1385.1</v>
      </c>
      <c r="L4106">
        <f t="shared" si="325"/>
        <v>3</v>
      </c>
      <c r="M4106">
        <f t="shared" si="326"/>
        <v>1989</v>
      </c>
      <c r="N4106">
        <f t="shared" si="327"/>
        <v>1200</v>
      </c>
      <c r="O4106">
        <f t="shared" si="328"/>
        <v>1339.9949999999999</v>
      </c>
      <c r="P4106" t="str">
        <f t="shared" si="329"/>
        <v>3_1989</v>
      </c>
    </row>
    <row r="4107" spans="1:16">
      <c r="A4107" s="35">
        <v>32595</v>
      </c>
      <c r="B4107" s="79">
        <v>1200</v>
      </c>
      <c r="C4107" s="80">
        <v>1510</v>
      </c>
      <c r="D4107" s="80">
        <v>1645.5</v>
      </c>
      <c r="E4107" s="84">
        <v>1650</v>
      </c>
      <c r="F4107" s="84">
        <v>1700</v>
      </c>
      <c r="H4107" s="74">
        <v>1200</v>
      </c>
      <c r="I4107" s="74">
        <v>1200</v>
      </c>
      <c r="J4107" s="68">
        <v>1510.01</v>
      </c>
      <c r="K4107" s="68">
        <v>1645.52</v>
      </c>
      <c r="L4107">
        <f t="shared" si="325"/>
        <v>3</v>
      </c>
      <c r="M4107">
        <f t="shared" si="326"/>
        <v>1989</v>
      </c>
      <c r="N4107">
        <f t="shared" si="327"/>
        <v>1200</v>
      </c>
      <c r="O4107">
        <f t="shared" si="328"/>
        <v>1577.7649999999999</v>
      </c>
      <c r="P4107" t="str">
        <f t="shared" si="329"/>
        <v>3_1989</v>
      </c>
    </row>
    <row r="4108" spans="1:16">
      <c r="A4108" s="35">
        <v>32596</v>
      </c>
      <c r="B4108" s="79">
        <v>1200</v>
      </c>
      <c r="C4108" s="80">
        <v>1519.4</v>
      </c>
      <c r="D4108" s="84">
        <v>1645.5</v>
      </c>
      <c r="E4108" s="80">
        <v>1580</v>
      </c>
      <c r="F4108" s="80">
        <v>1640</v>
      </c>
      <c r="H4108" s="74">
        <v>1200</v>
      </c>
      <c r="I4108" s="74">
        <v>1200</v>
      </c>
      <c r="J4108" s="68">
        <v>1519.39</v>
      </c>
      <c r="K4108" s="68">
        <v>1691.07</v>
      </c>
      <c r="L4108">
        <f t="shared" si="325"/>
        <v>3</v>
      </c>
      <c r="M4108">
        <f t="shared" si="326"/>
        <v>1989</v>
      </c>
      <c r="N4108">
        <f t="shared" si="327"/>
        <v>1200</v>
      </c>
      <c r="O4108">
        <f t="shared" si="328"/>
        <v>1605.23</v>
      </c>
      <c r="P4108" t="str">
        <f t="shared" si="329"/>
        <v>3_1989</v>
      </c>
    </row>
    <row r="4109" spans="1:16">
      <c r="A4109" s="35">
        <v>32597</v>
      </c>
      <c r="B4109" s="79">
        <v>1200</v>
      </c>
      <c r="C4109" s="80">
        <v>1464.8</v>
      </c>
      <c r="D4109" s="80">
        <v>1585.3</v>
      </c>
      <c r="E4109" s="80">
        <v>1500</v>
      </c>
      <c r="F4109" s="80">
        <v>1540</v>
      </c>
      <c r="H4109" s="74">
        <v>1200</v>
      </c>
      <c r="I4109" s="74">
        <v>1200</v>
      </c>
      <c r="J4109" s="68">
        <v>1464.76</v>
      </c>
      <c r="K4109" s="68">
        <v>1585.43</v>
      </c>
      <c r="L4109">
        <f t="shared" si="325"/>
        <v>3</v>
      </c>
      <c r="M4109">
        <f t="shared" si="326"/>
        <v>1989</v>
      </c>
      <c r="N4109">
        <f t="shared" si="327"/>
        <v>1200</v>
      </c>
      <c r="O4109">
        <f t="shared" si="328"/>
        <v>1525.095</v>
      </c>
      <c r="P4109" t="str">
        <f t="shared" si="329"/>
        <v>3_1989</v>
      </c>
    </row>
    <row r="4110" spans="1:16">
      <c r="A4110" s="35">
        <v>32598</v>
      </c>
      <c r="B4110" s="79">
        <v>1200</v>
      </c>
      <c r="C4110" s="80">
        <v>1521.2</v>
      </c>
      <c r="D4110" s="80">
        <v>1619.2</v>
      </c>
      <c r="E4110" s="80">
        <v>1500</v>
      </c>
      <c r="F4110" s="80">
        <v>1530</v>
      </c>
      <c r="H4110" s="74">
        <v>1200</v>
      </c>
      <c r="I4110" s="74">
        <v>1200</v>
      </c>
      <c r="J4110" s="68">
        <v>1457.81</v>
      </c>
      <c r="K4110" s="68">
        <v>1570.31</v>
      </c>
      <c r="L4110">
        <f t="shared" si="325"/>
        <v>3</v>
      </c>
      <c r="M4110">
        <f t="shared" si="326"/>
        <v>1989</v>
      </c>
      <c r="N4110">
        <f t="shared" si="327"/>
        <v>1200</v>
      </c>
      <c r="O4110">
        <f t="shared" si="328"/>
        <v>1514.06</v>
      </c>
      <c r="P4110" t="str">
        <f t="shared" si="329"/>
        <v>3_1989</v>
      </c>
    </row>
    <row r="4111" spans="1:16">
      <c r="A4111" s="35">
        <v>32599</v>
      </c>
      <c r="B4111" s="79">
        <v>1200</v>
      </c>
      <c r="C4111" s="80"/>
      <c r="D4111" s="84"/>
      <c r="E4111" s="88"/>
      <c r="F4111" s="81"/>
      <c r="H4111" s="68"/>
      <c r="I4111" s="68"/>
      <c r="J4111" s="73"/>
      <c r="K4111" s="73"/>
      <c r="L4111">
        <f t="shared" si="325"/>
        <v>4</v>
      </c>
      <c r="M4111">
        <f t="shared" si="326"/>
        <v>1989</v>
      </c>
      <c r="N4111" t="str">
        <f t="shared" si="327"/>
        <v/>
      </c>
      <c r="O4111" t="str">
        <f t="shared" si="328"/>
        <v/>
      </c>
      <c r="P4111" t="str">
        <f t="shared" si="329"/>
        <v>4_1989</v>
      </c>
    </row>
    <row r="4112" spans="1:16">
      <c r="A4112" s="35">
        <v>32600</v>
      </c>
      <c r="B4112" s="79">
        <v>1200</v>
      </c>
      <c r="C4112" s="80"/>
      <c r="D4112" s="80"/>
      <c r="E4112" s="88"/>
      <c r="F4112" s="81"/>
      <c r="H4112" s="74"/>
      <c r="I4112" s="74"/>
      <c r="J4112" s="74"/>
      <c r="K4112" s="74"/>
      <c r="L4112">
        <f t="shared" si="325"/>
        <v>4</v>
      </c>
      <c r="M4112">
        <f t="shared" si="326"/>
        <v>1989</v>
      </c>
      <c r="N4112" t="str">
        <f t="shared" si="327"/>
        <v/>
      </c>
      <c r="O4112" t="str">
        <f t="shared" si="328"/>
        <v/>
      </c>
      <c r="P4112" t="str">
        <f t="shared" si="329"/>
        <v>4_1989</v>
      </c>
    </row>
    <row r="4113" spans="1:16">
      <c r="A4113" s="35">
        <v>32601</v>
      </c>
      <c r="B4113" s="79">
        <v>1440</v>
      </c>
      <c r="C4113" s="80">
        <v>1461.4</v>
      </c>
      <c r="D4113" s="80">
        <v>1561.9</v>
      </c>
      <c r="E4113" s="80">
        <v>1450</v>
      </c>
      <c r="F4113" s="80">
        <v>1480</v>
      </c>
      <c r="H4113" s="74">
        <v>1440</v>
      </c>
      <c r="I4113" s="74">
        <v>1440</v>
      </c>
      <c r="J4113" s="74">
        <v>1461.39</v>
      </c>
      <c r="K4113" s="74">
        <v>1510.87</v>
      </c>
      <c r="L4113">
        <f t="shared" si="325"/>
        <v>4</v>
      </c>
      <c r="M4113">
        <f t="shared" si="326"/>
        <v>1989</v>
      </c>
      <c r="N4113">
        <f t="shared" si="327"/>
        <v>1440</v>
      </c>
      <c r="O4113">
        <f t="shared" si="328"/>
        <v>1486.13</v>
      </c>
      <c r="P4113" t="str">
        <f t="shared" si="329"/>
        <v>4_1989</v>
      </c>
    </row>
    <row r="4114" spans="1:16">
      <c r="A4114" s="35">
        <v>32602</v>
      </c>
      <c r="B4114" s="79">
        <v>1440</v>
      </c>
      <c r="C4114" s="80">
        <v>1448.1</v>
      </c>
      <c r="D4114" s="80">
        <v>1509.3</v>
      </c>
      <c r="E4114" s="80">
        <v>1450</v>
      </c>
      <c r="F4114" s="80">
        <v>1480</v>
      </c>
      <c r="H4114" s="74">
        <v>1440</v>
      </c>
      <c r="I4114" s="74">
        <v>1440</v>
      </c>
      <c r="J4114" s="74">
        <v>1448.05</v>
      </c>
      <c r="K4114" s="74">
        <v>1509.28</v>
      </c>
      <c r="L4114">
        <f t="shared" si="325"/>
        <v>4</v>
      </c>
      <c r="M4114">
        <f t="shared" si="326"/>
        <v>1989</v>
      </c>
      <c r="N4114">
        <f t="shared" si="327"/>
        <v>1440</v>
      </c>
      <c r="O4114">
        <f t="shared" si="328"/>
        <v>1478.665</v>
      </c>
      <c r="P4114" t="str">
        <f t="shared" si="329"/>
        <v>4_1989</v>
      </c>
    </row>
    <row r="4115" spans="1:16">
      <c r="A4115" s="35">
        <v>32603</v>
      </c>
      <c r="B4115" s="79">
        <v>1440</v>
      </c>
      <c r="C4115" s="80">
        <v>1465.4</v>
      </c>
      <c r="D4115" s="80">
        <v>1518</v>
      </c>
      <c r="E4115" s="80">
        <v>1450</v>
      </c>
      <c r="F4115" s="80">
        <v>1490</v>
      </c>
      <c r="H4115" s="74">
        <v>1440</v>
      </c>
      <c r="I4115" s="74">
        <v>1440</v>
      </c>
      <c r="J4115" s="74">
        <v>1465.41</v>
      </c>
      <c r="K4115" s="74">
        <v>1517.95</v>
      </c>
      <c r="L4115">
        <f t="shared" si="325"/>
        <v>4</v>
      </c>
      <c r="M4115">
        <f t="shared" si="326"/>
        <v>1989</v>
      </c>
      <c r="N4115">
        <f t="shared" si="327"/>
        <v>1440</v>
      </c>
      <c r="O4115">
        <f t="shared" si="328"/>
        <v>1491.68</v>
      </c>
      <c r="P4115" t="str">
        <f t="shared" si="329"/>
        <v>4_1989</v>
      </c>
    </row>
    <row r="4116" spans="1:16">
      <c r="A4116" s="35">
        <v>32604</v>
      </c>
      <c r="B4116" s="79">
        <v>1440</v>
      </c>
      <c r="C4116" s="84">
        <v>1465.9</v>
      </c>
      <c r="D4116" s="84">
        <v>1529.2</v>
      </c>
      <c r="E4116" s="80">
        <v>1510</v>
      </c>
      <c r="F4116" s="80">
        <v>1550</v>
      </c>
      <c r="H4116" s="74">
        <v>1440</v>
      </c>
      <c r="I4116" s="74">
        <v>1440</v>
      </c>
      <c r="J4116" s="74">
        <v>1465.88</v>
      </c>
      <c r="K4116" s="74">
        <v>1529.18</v>
      </c>
      <c r="L4116">
        <f t="shared" si="325"/>
        <v>4</v>
      </c>
      <c r="M4116">
        <f t="shared" si="326"/>
        <v>1989</v>
      </c>
      <c r="N4116">
        <f t="shared" si="327"/>
        <v>1440</v>
      </c>
      <c r="O4116">
        <f t="shared" si="328"/>
        <v>1497.5300000000002</v>
      </c>
      <c r="P4116" t="str">
        <f t="shared" si="329"/>
        <v>4_1989</v>
      </c>
    </row>
    <row r="4117" spans="1:16">
      <c r="A4117" s="35">
        <v>32605</v>
      </c>
      <c r="B4117" s="79">
        <v>1440</v>
      </c>
      <c r="C4117" s="80">
        <v>1498.8</v>
      </c>
      <c r="D4117" s="80">
        <v>1541.5</v>
      </c>
      <c r="E4117" s="80">
        <v>1520</v>
      </c>
      <c r="F4117" s="80">
        <v>1530</v>
      </c>
      <c r="H4117" s="68">
        <v>1440</v>
      </c>
      <c r="I4117" s="68">
        <v>1440</v>
      </c>
      <c r="J4117" s="68">
        <v>1498.83</v>
      </c>
      <c r="K4117" s="68">
        <v>1541.51</v>
      </c>
      <c r="L4117">
        <f t="shared" si="325"/>
        <v>4</v>
      </c>
      <c r="M4117">
        <f t="shared" si="326"/>
        <v>1989</v>
      </c>
      <c r="N4117">
        <f t="shared" si="327"/>
        <v>1440</v>
      </c>
      <c r="O4117">
        <f t="shared" si="328"/>
        <v>1520.17</v>
      </c>
      <c r="P4117" t="str">
        <f t="shared" si="329"/>
        <v>4_1989</v>
      </c>
    </row>
    <row r="4118" spans="1:16">
      <c r="A4118" s="35">
        <v>32606</v>
      </c>
      <c r="B4118" s="79">
        <v>1440</v>
      </c>
      <c r="C4118" s="89"/>
      <c r="D4118" s="82"/>
      <c r="E4118" s="88"/>
      <c r="F4118" s="81"/>
      <c r="H4118" s="68"/>
      <c r="I4118" s="68"/>
      <c r="J4118" s="68"/>
      <c r="K4118" s="68"/>
      <c r="L4118">
        <f t="shared" si="325"/>
        <v>4</v>
      </c>
      <c r="M4118">
        <f t="shared" si="326"/>
        <v>1989</v>
      </c>
      <c r="N4118" t="str">
        <f t="shared" si="327"/>
        <v/>
      </c>
      <c r="O4118" t="str">
        <f t="shared" si="328"/>
        <v/>
      </c>
      <c r="P4118" t="str">
        <f t="shared" si="329"/>
        <v>4_1989</v>
      </c>
    </row>
    <row r="4119" spans="1:16">
      <c r="A4119" s="35">
        <v>32607</v>
      </c>
      <c r="B4119" s="79">
        <v>1440</v>
      </c>
      <c r="C4119" s="89"/>
      <c r="D4119" s="82"/>
      <c r="E4119" s="88"/>
      <c r="F4119" s="81"/>
      <c r="H4119" s="74"/>
      <c r="I4119" s="74"/>
      <c r="J4119" s="74"/>
      <c r="K4119" s="74"/>
      <c r="L4119">
        <f t="shared" si="325"/>
        <v>4</v>
      </c>
      <c r="M4119">
        <f t="shared" si="326"/>
        <v>1989</v>
      </c>
      <c r="N4119" t="str">
        <f t="shared" si="327"/>
        <v/>
      </c>
      <c r="O4119" t="str">
        <f t="shared" si="328"/>
        <v/>
      </c>
      <c r="P4119" t="str">
        <f t="shared" si="329"/>
        <v>4_1989</v>
      </c>
    </row>
    <row r="4120" spans="1:16">
      <c r="A4120" s="35">
        <v>32608</v>
      </c>
      <c r="B4120" s="79">
        <v>1440</v>
      </c>
      <c r="C4120" s="84">
        <v>1499.8</v>
      </c>
      <c r="D4120" s="84">
        <v>1547.2</v>
      </c>
      <c r="E4120" s="80">
        <v>1540</v>
      </c>
      <c r="F4120" s="80">
        <v>1550</v>
      </c>
      <c r="H4120" s="74">
        <v>1440</v>
      </c>
      <c r="I4120" s="74">
        <v>1440</v>
      </c>
      <c r="J4120" s="74">
        <v>1499.76</v>
      </c>
      <c r="K4120" s="74">
        <v>1547.24</v>
      </c>
      <c r="L4120">
        <f t="shared" si="325"/>
        <v>4</v>
      </c>
      <c r="M4120">
        <f t="shared" si="326"/>
        <v>1989</v>
      </c>
      <c r="N4120">
        <f t="shared" si="327"/>
        <v>1440</v>
      </c>
      <c r="O4120">
        <f t="shared" si="328"/>
        <v>1523.5</v>
      </c>
      <c r="P4120" t="str">
        <f t="shared" si="329"/>
        <v>4_1989</v>
      </c>
    </row>
    <row r="4121" spans="1:16">
      <c r="A4121" s="35">
        <v>32609</v>
      </c>
      <c r="B4121" s="79">
        <v>1440</v>
      </c>
      <c r="C4121" s="84">
        <v>1528.9</v>
      </c>
      <c r="D4121" s="84">
        <v>1569</v>
      </c>
      <c r="E4121" s="84">
        <v>1540</v>
      </c>
      <c r="F4121" s="84">
        <v>1555</v>
      </c>
      <c r="H4121" s="74">
        <v>1440</v>
      </c>
      <c r="I4121" s="74">
        <v>1440</v>
      </c>
      <c r="J4121" s="74">
        <v>1528.9</v>
      </c>
      <c r="K4121" s="74">
        <v>1568.99</v>
      </c>
      <c r="L4121">
        <f t="shared" si="325"/>
        <v>4</v>
      </c>
      <c r="M4121">
        <f t="shared" si="326"/>
        <v>1989</v>
      </c>
      <c r="N4121">
        <f t="shared" si="327"/>
        <v>1440</v>
      </c>
      <c r="O4121">
        <f t="shared" si="328"/>
        <v>1548.9450000000002</v>
      </c>
      <c r="P4121" t="str">
        <f t="shared" si="329"/>
        <v>4_1989</v>
      </c>
    </row>
    <row r="4122" spans="1:16">
      <c r="A4122" s="35">
        <v>32610</v>
      </c>
      <c r="B4122" s="79">
        <v>1440</v>
      </c>
      <c r="C4122" s="80">
        <v>1529</v>
      </c>
      <c r="D4122" s="80">
        <v>1588.7</v>
      </c>
      <c r="E4122" s="80">
        <v>1600</v>
      </c>
      <c r="F4122" s="84">
        <v>1650</v>
      </c>
      <c r="H4122" s="74">
        <v>1440</v>
      </c>
      <c r="I4122" s="74">
        <v>1440</v>
      </c>
      <c r="J4122" s="74">
        <v>1529.01</v>
      </c>
      <c r="K4122" s="74">
        <v>1588.72</v>
      </c>
      <c r="L4122">
        <f t="shared" si="325"/>
        <v>4</v>
      </c>
      <c r="M4122">
        <f t="shared" si="326"/>
        <v>1989</v>
      </c>
      <c r="N4122">
        <f t="shared" si="327"/>
        <v>1440</v>
      </c>
      <c r="O4122">
        <f t="shared" si="328"/>
        <v>1558.865</v>
      </c>
      <c r="P4122" t="str">
        <f t="shared" si="329"/>
        <v>4_1989</v>
      </c>
    </row>
    <row r="4123" spans="1:16">
      <c r="A4123" s="35">
        <v>32611</v>
      </c>
      <c r="B4123" s="79">
        <v>1440</v>
      </c>
      <c r="C4123" s="80">
        <v>1550.2</v>
      </c>
      <c r="D4123" s="80">
        <v>1628.4</v>
      </c>
      <c r="E4123" s="80">
        <v>1600</v>
      </c>
      <c r="F4123" s="80">
        <v>1640</v>
      </c>
      <c r="H4123" s="74">
        <v>1440</v>
      </c>
      <c r="I4123" s="74">
        <v>1440</v>
      </c>
      <c r="J4123" s="74">
        <v>1550.15</v>
      </c>
      <c r="K4123" s="74">
        <v>1628.35</v>
      </c>
      <c r="L4123">
        <f t="shared" si="325"/>
        <v>4</v>
      </c>
      <c r="M4123">
        <f t="shared" si="326"/>
        <v>1989</v>
      </c>
      <c r="N4123">
        <f t="shared" si="327"/>
        <v>1440</v>
      </c>
      <c r="O4123">
        <f t="shared" si="328"/>
        <v>1589.25</v>
      </c>
      <c r="P4123" t="str">
        <f t="shared" si="329"/>
        <v>4_1989</v>
      </c>
    </row>
    <row r="4124" spans="1:16">
      <c r="A4124" s="35">
        <v>32612</v>
      </c>
      <c r="B4124" s="79">
        <v>1570</v>
      </c>
      <c r="C4124" s="87">
        <v>1585</v>
      </c>
      <c r="D4124" s="87">
        <v>1659</v>
      </c>
      <c r="E4124" s="88"/>
      <c r="F4124" s="81"/>
      <c r="H4124" s="68">
        <v>1570</v>
      </c>
      <c r="I4124" s="68">
        <v>1570</v>
      </c>
      <c r="J4124" s="68">
        <v>1585.04</v>
      </c>
      <c r="K4124" s="68">
        <v>1658.68</v>
      </c>
      <c r="L4124">
        <f t="shared" si="325"/>
        <v>4</v>
      </c>
      <c r="M4124">
        <f t="shared" si="326"/>
        <v>1989</v>
      </c>
      <c r="N4124">
        <f t="shared" si="327"/>
        <v>1570</v>
      </c>
      <c r="O4124">
        <f t="shared" si="328"/>
        <v>1621.8600000000001</v>
      </c>
      <c r="P4124" t="str">
        <f t="shared" si="329"/>
        <v>4_1989</v>
      </c>
    </row>
    <row r="4125" spans="1:16">
      <c r="A4125" s="35">
        <v>32613</v>
      </c>
      <c r="B4125" s="79">
        <v>1570</v>
      </c>
      <c r="C4125" s="89"/>
      <c r="D4125" s="82"/>
      <c r="E4125" s="88"/>
      <c r="F4125" s="81"/>
      <c r="H4125" s="68"/>
      <c r="I4125" s="68"/>
      <c r="J4125" s="68"/>
      <c r="K4125" s="68"/>
      <c r="L4125">
        <f t="shared" si="325"/>
        <v>4</v>
      </c>
      <c r="M4125">
        <f t="shared" si="326"/>
        <v>1989</v>
      </c>
      <c r="N4125" t="str">
        <f t="shared" si="327"/>
        <v/>
      </c>
      <c r="O4125" t="str">
        <f t="shared" si="328"/>
        <v/>
      </c>
      <c r="P4125" t="str">
        <f t="shared" si="329"/>
        <v>4_1989</v>
      </c>
    </row>
    <row r="4126" spans="1:16">
      <c r="A4126" s="35">
        <v>32614</v>
      </c>
      <c r="B4126" s="79">
        <v>1570</v>
      </c>
      <c r="C4126" s="89"/>
      <c r="D4126" s="82"/>
      <c r="E4126" s="85">
        <v>1640</v>
      </c>
      <c r="F4126" s="80">
        <v>1690</v>
      </c>
      <c r="H4126" s="74"/>
      <c r="I4126" s="74"/>
      <c r="J4126" s="74"/>
      <c r="K4126" s="74"/>
      <c r="L4126">
        <f t="shared" si="325"/>
        <v>4</v>
      </c>
      <c r="M4126">
        <f t="shared" si="326"/>
        <v>1989</v>
      </c>
      <c r="N4126" t="str">
        <f t="shared" si="327"/>
        <v/>
      </c>
      <c r="O4126" t="str">
        <f t="shared" si="328"/>
        <v/>
      </c>
      <c r="P4126" t="str">
        <f t="shared" si="329"/>
        <v>4_1989</v>
      </c>
    </row>
    <row r="4127" spans="1:16">
      <c r="A4127" s="35">
        <v>32615</v>
      </c>
      <c r="B4127" s="79">
        <v>1570</v>
      </c>
      <c r="C4127" s="80">
        <v>1655.8</v>
      </c>
      <c r="D4127" s="80">
        <v>1737.5</v>
      </c>
      <c r="E4127" s="80">
        <v>1770</v>
      </c>
      <c r="F4127" s="80">
        <v>1840</v>
      </c>
      <c r="H4127" s="74">
        <v>1570</v>
      </c>
      <c r="I4127" s="74">
        <v>1570</v>
      </c>
      <c r="J4127" s="74">
        <v>1655.77</v>
      </c>
      <c r="K4127" s="74">
        <v>1737.21</v>
      </c>
      <c r="L4127">
        <f t="shared" si="325"/>
        <v>4</v>
      </c>
      <c r="M4127">
        <f t="shared" si="326"/>
        <v>1989</v>
      </c>
      <c r="N4127">
        <f t="shared" si="327"/>
        <v>1570</v>
      </c>
      <c r="O4127">
        <f t="shared" si="328"/>
        <v>1696.49</v>
      </c>
      <c r="P4127" t="str">
        <f t="shared" si="329"/>
        <v>4_1989</v>
      </c>
    </row>
    <row r="4128" spans="1:16">
      <c r="A4128" s="35">
        <v>32616</v>
      </c>
      <c r="B4128" s="79">
        <v>1570</v>
      </c>
      <c r="C4128" s="84">
        <v>1843.3</v>
      </c>
      <c r="D4128" s="84">
        <v>1947.1</v>
      </c>
      <c r="E4128" s="80">
        <v>1950</v>
      </c>
      <c r="F4128" s="80">
        <v>2030</v>
      </c>
      <c r="H4128" s="74">
        <v>1570</v>
      </c>
      <c r="I4128" s="74">
        <v>1570</v>
      </c>
      <c r="J4128" s="74">
        <v>1843.33</v>
      </c>
      <c r="K4128" s="74">
        <v>1947.13</v>
      </c>
      <c r="L4128">
        <f t="shared" si="325"/>
        <v>4</v>
      </c>
      <c r="M4128">
        <f t="shared" si="326"/>
        <v>1989</v>
      </c>
      <c r="N4128">
        <f t="shared" si="327"/>
        <v>1570</v>
      </c>
      <c r="O4128">
        <f t="shared" si="328"/>
        <v>1895.23</v>
      </c>
      <c r="P4128" t="str">
        <f t="shared" si="329"/>
        <v>4_1989</v>
      </c>
    </row>
    <row r="4129" spans="1:16">
      <c r="A4129" s="35">
        <v>32617</v>
      </c>
      <c r="B4129" s="79">
        <v>1570</v>
      </c>
      <c r="C4129" s="80">
        <v>1867.3</v>
      </c>
      <c r="D4129" s="80">
        <v>1938.3</v>
      </c>
      <c r="E4129" s="80">
        <v>1630</v>
      </c>
      <c r="F4129" s="80">
        <v>1650</v>
      </c>
      <c r="H4129" s="74">
        <v>1570</v>
      </c>
      <c r="I4129" s="74">
        <v>1570</v>
      </c>
      <c r="J4129" s="74">
        <v>1867.25</v>
      </c>
      <c r="K4129" s="74">
        <v>1938.31</v>
      </c>
      <c r="L4129">
        <f t="shared" si="325"/>
        <v>4</v>
      </c>
      <c r="M4129">
        <f t="shared" si="326"/>
        <v>1989</v>
      </c>
      <c r="N4129">
        <f t="shared" si="327"/>
        <v>1570</v>
      </c>
      <c r="O4129">
        <f t="shared" si="328"/>
        <v>1902.78</v>
      </c>
      <c r="P4129" t="str">
        <f t="shared" si="329"/>
        <v>4_1989</v>
      </c>
    </row>
    <row r="4130" spans="1:16">
      <c r="A4130" s="35">
        <v>32618</v>
      </c>
      <c r="B4130" s="79">
        <v>1640</v>
      </c>
      <c r="C4130" s="84">
        <v>1803.8</v>
      </c>
      <c r="D4130" s="84">
        <v>1879.8</v>
      </c>
      <c r="E4130" s="80">
        <v>1820</v>
      </c>
      <c r="F4130" s="80">
        <v>1880</v>
      </c>
      <c r="H4130" s="74">
        <v>1640</v>
      </c>
      <c r="I4130" s="74">
        <v>1640</v>
      </c>
      <c r="J4130" s="74">
        <v>1803.82</v>
      </c>
      <c r="K4130" s="74">
        <v>1879.79</v>
      </c>
      <c r="L4130">
        <f t="shared" si="325"/>
        <v>4</v>
      </c>
      <c r="M4130">
        <f t="shared" si="326"/>
        <v>1989</v>
      </c>
      <c r="N4130">
        <f t="shared" si="327"/>
        <v>1640</v>
      </c>
      <c r="O4130">
        <f t="shared" si="328"/>
        <v>1841.8049999999998</v>
      </c>
      <c r="P4130" t="str">
        <f t="shared" si="329"/>
        <v>4_1989</v>
      </c>
    </row>
    <row r="4131" spans="1:16">
      <c r="A4131" s="35">
        <v>32619</v>
      </c>
      <c r="B4131" s="79">
        <v>1640</v>
      </c>
      <c r="C4131" s="84">
        <v>1827</v>
      </c>
      <c r="D4131" s="84">
        <v>1891.9</v>
      </c>
      <c r="E4131" s="80">
        <v>1890</v>
      </c>
      <c r="F4131" s="80">
        <v>1910</v>
      </c>
      <c r="H4131" s="68">
        <v>1640</v>
      </c>
      <c r="I4131" s="68">
        <v>1640</v>
      </c>
      <c r="J4131" s="68">
        <v>1827.02</v>
      </c>
      <c r="K4131" s="68">
        <v>1891.91</v>
      </c>
      <c r="L4131">
        <f t="shared" si="325"/>
        <v>4</v>
      </c>
      <c r="M4131">
        <f t="shared" si="326"/>
        <v>1989</v>
      </c>
      <c r="N4131">
        <f t="shared" si="327"/>
        <v>1640</v>
      </c>
      <c r="O4131">
        <f t="shared" si="328"/>
        <v>1859.4650000000001</v>
      </c>
      <c r="P4131" t="str">
        <f t="shared" si="329"/>
        <v>4_1989</v>
      </c>
    </row>
    <row r="4132" spans="1:16">
      <c r="A4132" s="35">
        <v>32620</v>
      </c>
      <c r="B4132" s="79">
        <v>1640</v>
      </c>
      <c r="C4132" s="89"/>
      <c r="D4132" s="82"/>
      <c r="E4132" s="88"/>
      <c r="F4132" s="81"/>
      <c r="H4132" s="68"/>
      <c r="I4132" s="68"/>
      <c r="J4132" s="68"/>
      <c r="K4132" s="68"/>
      <c r="L4132">
        <f t="shared" si="325"/>
        <v>4</v>
      </c>
      <c r="M4132">
        <f t="shared" si="326"/>
        <v>1989</v>
      </c>
      <c r="N4132" t="str">
        <f t="shared" si="327"/>
        <v/>
      </c>
      <c r="O4132" t="str">
        <f t="shared" si="328"/>
        <v/>
      </c>
      <c r="P4132" t="str">
        <f t="shared" si="329"/>
        <v>4_1989</v>
      </c>
    </row>
    <row r="4133" spans="1:16">
      <c r="A4133" s="35">
        <v>32621</v>
      </c>
      <c r="B4133" s="79">
        <v>1640</v>
      </c>
      <c r="C4133" s="89"/>
      <c r="D4133" s="82"/>
      <c r="E4133" s="88"/>
      <c r="F4133" s="81"/>
      <c r="H4133" s="74"/>
      <c r="I4133" s="74"/>
      <c r="J4133" s="74"/>
      <c r="K4133" s="74"/>
      <c r="L4133">
        <f t="shared" si="325"/>
        <v>4</v>
      </c>
      <c r="M4133">
        <f t="shared" si="326"/>
        <v>1989</v>
      </c>
      <c r="N4133" t="str">
        <f t="shared" si="327"/>
        <v/>
      </c>
      <c r="O4133" t="str">
        <f t="shared" si="328"/>
        <v/>
      </c>
      <c r="P4133" t="str">
        <f t="shared" si="329"/>
        <v>4_1989</v>
      </c>
    </row>
    <row r="4134" spans="1:16">
      <c r="A4134" s="35">
        <v>32622</v>
      </c>
      <c r="B4134" s="79">
        <v>1640</v>
      </c>
      <c r="C4134" s="80">
        <v>1923.2</v>
      </c>
      <c r="D4134" s="80">
        <v>1997.1</v>
      </c>
      <c r="E4134" s="80">
        <v>1980</v>
      </c>
      <c r="F4134" s="80">
        <v>2050</v>
      </c>
      <c r="H4134" s="74">
        <v>1640</v>
      </c>
      <c r="I4134" s="74">
        <v>1640</v>
      </c>
      <c r="J4134" s="74">
        <v>1923.19</v>
      </c>
      <c r="K4134" s="74">
        <v>1997.08</v>
      </c>
      <c r="L4134">
        <f t="shared" si="325"/>
        <v>4</v>
      </c>
      <c r="M4134">
        <f t="shared" si="326"/>
        <v>1989</v>
      </c>
      <c r="N4134">
        <f t="shared" si="327"/>
        <v>1640</v>
      </c>
      <c r="O4134">
        <f t="shared" si="328"/>
        <v>1960.135</v>
      </c>
      <c r="P4134" t="str">
        <f t="shared" si="329"/>
        <v>4_1989</v>
      </c>
    </row>
    <row r="4135" spans="1:16">
      <c r="A4135" s="35">
        <v>32623</v>
      </c>
      <c r="B4135" s="79">
        <v>1640</v>
      </c>
      <c r="C4135" s="80">
        <v>1967</v>
      </c>
      <c r="D4135" s="80">
        <v>2042.9</v>
      </c>
      <c r="E4135" s="80">
        <v>2000</v>
      </c>
      <c r="F4135" s="80">
        <v>2010</v>
      </c>
      <c r="H4135" s="74">
        <v>1640</v>
      </c>
      <c r="I4135" s="74">
        <v>1640</v>
      </c>
      <c r="J4135" s="74">
        <v>1966.99</v>
      </c>
      <c r="K4135" s="74">
        <v>2042.88</v>
      </c>
      <c r="L4135">
        <f t="shared" si="325"/>
        <v>4</v>
      </c>
      <c r="M4135">
        <f t="shared" si="326"/>
        <v>1989</v>
      </c>
      <c r="N4135">
        <f t="shared" si="327"/>
        <v>1640</v>
      </c>
      <c r="O4135">
        <f t="shared" si="328"/>
        <v>2004.9349999999999</v>
      </c>
      <c r="P4135" t="str">
        <f t="shared" si="329"/>
        <v>4_1989</v>
      </c>
    </row>
    <row r="4136" spans="1:16">
      <c r="A4136" s="35">
        <v>32624</v>
      </c>
      <c r="B4136" s="79">
        <v>1640</v>
      </c>
      <c r="C4136" s="80">
        <v>2024.5</v>
      </c>
      <c r="D4136" s="80">
        <v>2032.8</v>
      </c>
      <c r="E4136" s="80">
        <v>2130</v>
      </c>
      <c r="F4136" s="80">
        <v>2170</v>
      </c>
      <c r="H4136" s="74">
        <v>1640</v>
      </c>
      <c r="I4136" s="74">
        <v>1640</v>
      </c>
      <c r="J4136" s="74">
        <v>2024.54</v>
      </c>
      <c r="K4136" s="74">
        <v>2032.81</v>
      </c>
      <c r="L4136">
        <f t="shared" si="325"/>
        <v>4</v>
      </c>
      <c r="M4136">
        <f t="shared" si="326"/>
        <v>1989</v>
      </c>
      <c r="N4136">
        <f t="shared" si="327"/>
        <v>1640</v>
      </c>
      <c r="O4136">
        <f t="shared" si="328"/>
        <v>2028.675</v>
      </c>
      <c r="P4136" t="str">
        <f t="shared" si="329"/>
        <v>4_1989</v>
      </c>
    </row>
    <row r="4137" spans="1:16">
      <c r="A4137" s="35">
        <v>32625</v>
      </c>
      <c r="B4137" s="79">
        <v>1640</v>
      </c>
      <c r="C4137" s="80">
        <v>2103.4</v>
      </c>
      <c r="D4137" s="80">
        <v>2163.1999999999998</v>
      </c>
      <c r="E4137" s="80">
        <v>2150</v>
      </c>
      <c r="F4137" s="80">
        <v>2190</v>
      </c>
      <c r="H4137" s="74">
        <v>1640</v>
      </c>
      <c r="I4137" s="74">
        <v>1640</v>
      </c>
      <c r="J4137" s="74">
        <v>2103.35</v>
      </c>
      <c r="K4137" s="74">
        <v>2163.16</v>
      </c>
      <c r="L4137">
        <f t="shared" si="325"/>
        <v>4</v>
      </c>
      <c r="M4137">
        <f t="shared" si="326"/>
        <v>1989</v>
      </c>
      <c r="N4137">
        <f t="shared" si="327"/>
        <v>1640</v>
      </c>
      <c r="O4137">
        <f t="shared" si="328"/>
        <v>2133.2550000000001</v>
      </c>
      <c r="P4137" t="str">
        <f t="shared" si="329"/>
        <v>4_1989</v>
      </c>
    </row>
    <row r="4138" spans="1:16">
      <c r="A4138" s="35">
        <v>32626</v>
      </c>
      <c r="B4138" s="79">
        <v>1640</v>
      </c>
      <c r="C4138" s="84">
        <v>2070</v>
      </c>
      <c r="D4138" s="84">
        <v>2176.6999999999998</v>
      </c>
      <c r="E4138" s="80">
        <v>2130</v>
      </c>
      <c r="F4138" s="80">
        <v>2145</v>
      </c>
      <c r="H4138" s="68">
        <v>1640</v>
      </c>
      <c r="I4138" s="68">
        <v>1640</v>
      </c>
      <c r="J4138" s="68">
        <v>2070.0300000000002</v>
      </c>
      <c r="K4138" s="71">
        <v>2176.7399999999998</v>
      </c>
      <c r="L4138">
        <f t="shared" si="325"/>
        <v>4</v>
      </c>
      <c r="M4138">
        <f t="shared" si="326"/>
        <v>1989</v>
      </c>
      <c r="N4138">
        <f t="shared" si="327"/>
        <v>1640</v>
      </c>
      <c r="O4138">
        <f t="shared" si="328"/>
        <v>2123.3850000000002</v>
      </c>
      <c r="P4138" t="str">
        <f t="shared" si="329"/>
        <v>4_1989</v>
      </c>
    </row>
    <row r="4139" spans="1:16">
      <c r="A4139" s="35">
        <v>32627</v>
      </c>
      <c r="B4139" s="79">
        <v>1640</v>
      </c>
      <c r="C4139" s="80"/>
      <c r="D4139" s="80"/>
      <c r="E4139" s="88"/>
      <c r="F4139" s="81"/>
      <c r="H4139" s="68"/>
      <c r="I4139" s="68"/>
      <c r="J4139" s="68"/>
      <c r="K4139" s="73"/>
      <c r="L4139">
        <f t="shared" si="325"/>
        <v>4</v>
      </c>
      <c r="M4139">
        <f t="shared" si="326"/>
        <v>1989</v>
      </c>
      <c r="N4139" t="str">
        <f t="shared" si="327"/>
        <v/>
      </c>
      <c r="O4139" t="str">
        <f t="shared" si="328"/>
        <v/>
      </c>
      <c r="P4139" t="str">
        <f t="shared" si="329"/>
        <v>4_1989</v>
      </c>
    </row>
    <row r="4140" spans="1:16">
      <c r="A4140" s="35">
        <v>32628</v>
      </c>
      <c r="B4140" s="79">
        <v>1640</v>
      </c>
      <c r="C4140" s="80"/>
      <c r="D4140" s="80"/>
      <c r="E4140" s="88"/>
      <c r="F4140" s="81"/>
      <c r="H4140" s="74"/>
      <c r="I4140" s="74"/>
      <c r="J4140" s="74"/>
      <c r="K4140" s="73"/>
      <c r="L4140">
        <f t="shared" si="325"/>
        <v>4</v>
      </c>
      <c r="M4140">
        <f t="shared" si="326"/>
        <v>1989</v>
      </c>
      <c r="N4140" t="str">
        <f t="shared" si="327"/>
        <v/>
      </c>
      <c r="O4140" t="str">
        <f t="shared" si="328"/>
        <v/>
      </c>
      <c r="P4140" t="str">
        <f t="shared" si="329"/>
        <v>4_1989</v>
      </c>
    </row>
    <row r="4141" spans="1:16">
      <c r="A4141" s="35">
        <v>32629</v>
      </c>
      <c r="B4141" s="79">
        <v>1640</v>
      </c>
      <c r="C4141" s="80"/>
      <c r="D4141" s="80"/>
      <c r="E4141" s="88"/>
      <c r="F4141" s="81"/>
      <c r="H4141" s="90"/>
      <c r="I4141" s="90"/>
      <c r="J4141" s="90"/>
      <c r="K4141" s="90"/>
      <c r="L4141">
        <f t="shared" si="325"/>
        <v>5</v>
      </c>
      <c r="M4141">
        <f t="shared" si="326"/>
        <v>1989</v>
      </c>
      <c r="N4141" t="str">
        <f t="shared" si="327"/>
        <v/>
      </c>
      <c r="O4141" t="str">
        <f t="shared" si="328"/>
        <v/>
      </c>
      <c r="P4141" t="str">
        <f t="shared" si="329"/>
        <v>5_1989</v>
      </c>
    </row>
    <row r="4142" spans="1:16">
      <c r="A4142" s="35">
        <v>32630</v>
      </c>
      <c r="B4142" s="79">
        <v>1810</v>
      </c>
      <c r="C4142" s="80">
        <v>2133.9</v>
      </c>
      <c r="D4142" s="80">
        <v>2251.4</v>
      </c>
      <c r="E4142" s="80">
        <v>2200</v>
      </c>
      <c r="F4142" s="84">
        <v>2250</v>
      </c>
      <c r="H4142" s="68">
        <v>1810</v>
      </c>
      <c r="I4142" s="68">
        <v>1810</v>
      </c>
      <c r="J4142" s="68">
        <v>2133.87</v>
      </c>
      <c r="K4142" s="68">
        <v>2251.38</v>
      </c>
      <c r="L4142">
        <f t="shared" si="325"/>
        <v>5</v>
      </c>
      <c r="M4142">
        <f t="shared" si="326"/>
        <v>1989</v>
      </c>
      <c r="N4142">
        <f t="shared" si="327"/>
        <v>1810</v>
      </c>
      <c r="O4142">
        <f t="shared" si="328"/>
        <v>2192.625</v>
      </c>
      <c r="P4142" t="str">
        <f t="shared" si="329"/>
        <v>5_1989</v>
      </c>
    </row>
    <row r="4143" spans="1:16">
      <c r="A4143" s="35">
        <v>32631</v>
      </c>
      <c r="B4143" s="79">
        <v>1810</v>
      </c>
      <c r="C4143" s="87">
        <v>2156.1999999999998</v>
      </c>
      <c r="D4143" s="87">
        <v>2337.8000000000002</v>
      </c>
      <c r="E4143" s="80">
        <v>2250</v>
      </c>
      <c r="F4143" s="80">
        <v>2350</v>
      </c>
      <c r="H4143" s="68">
        <v>1810</v>
      </c>
      <c r="I4143" s="68">
        <v>1810</v>
      </c>
      <c r="J4143" s="68">
        <v>2156.23</v>
      </c>
      <c r="K4143" s="68">
        <v>2337.79</v>
      </c>
      <c r="L4143">
        <f t="shared" si="325"/>
        <v>5</v>
      </c>
      <c r="M4143">
        <f t="shared" si="326"/>
        <v>1989</v>
      </c>
      <c r="N4143">
        <f t="shared" si="327"/>
        <v>1810</v>
      </c>
      <c r="O4143">
        <f t="shared" si="328"/>
        <v>2247.0100000000002</v>
      </c>
      <c r="P4143" t="str">
        <f t="shared" si="329"/>
        <v>5_1989</v>
      </c>
    </row>
    <row r="4144" spans="1:16">
      <c r="A4144" s="35">
        <v>32632</v>
      </c>
      <c r="B4144" s="79">
        <v>1810</v>
      </c>
      <c r="C4144" s="80">
        <v>2259</v>
      </c>
      <c r="D4144" s="80">
        <v>2379.4</v>
      </c>
      <c r="E4144" s="80">
        <v>2450</v>
      </c>
      <c r="F4144" s="80">
        <v>2500</v>
      </c>
      <c r="H4144" s="74">
        <v>1810</v>
      </c>
      <c r="I4144" s="74">
        <v>1810</v>
      </c>
      <c r="J4144" s="74">
        <v>2258.9699999999998</v>
      </c>
      <c r="K4144" s="74">
        <v>2379.86</v>
      </c>
      <c r="L4144">
        <f t="shared" si="325"/>
        <v>5</v>
      </c>
      <c r="M4144">
        <f t="shared" si="326"/>
        <v>1989</v>
      </c>
      <c r="N4144">
        <f t="shared" si="327"/>
        <v>1810</v>
      </c>
      <c r="O4144">
        <f t="shared" si="328"/>
        <v>2319.415</v>
      </c>
      <c r="P4144" t="str">
        <f t="shared" si="329"/>
        <v>5_1989</v>
      </c>
    </row>
    <row r="4145" spans="1:16">
      <c r="A4145" s="35">
        <v>32633</v>
      </c>
      <c r="B4145" s="79">
        <v>1810</v>
      </c>
      <c r="C4145" s="80">
        <v>2458.9</v>
      </c>
      <c r="D4145" s="80">
        <v>2587.1999999999998</v>
      </c>
      <c r="E4145" s="80">
        <v>2560</v>
      </c>
      <c r="F4145" s="80">
        <v>2650</v>
      </c>
      <c r="H4145" s="74">
        <v>1810</v>
      </c>
      <c r="I4145" s="74">
        <v>1810</v>
      </c>
      <c r="J4145" s="74">
        <v>2458.89</v>
      </c>
      <c r="K4145" s="74">
        <v>2587.21</v>
      </c>
      <c r="L4145">
        <f t="shared" si="325"/>
        <v>5</v>
      </c>
      <c r="M4145">
        <f t="shared" si="326"/>
        <v>1989</v>
      </c>
      <c r="N4145">
        <f t="shared" si="327"/>
        <v>1810</v>
      </c>
      <c r="O4145">
        <f t="shared" si="328"/>
        <v>2523.0500000000002</v>
      </c>
      <c r="P4145" t="str">
        <f t="shared" si="329"/>
        <v>5_1989</v>
      </c>
    </row>
    <row r="4146" spans="1:16">
      <c r="A4146" s="35">
        <v>32634</v>
      </c>
      <c r="B4146" s="79">
        <v>1810</v>
      </c>
      <c r="C4146" s="89"/>
      <c r="D4146" s="82"/>
      <c r="E4146" s="80">
        <v>2540</v>
      </c>
      <c r="F4146" s="80">
        <v>2580</v>
      </c>
      <c r="H4146" s="74"/>
      <c r="I4146" s="74"/>
      <c r="J4146" s="74"/>
      <c r="K4146" s="74"/>
      <c r="L4146">
        <f t="shared" si="325"/>
        <v>5</v>
      </c>
      <c r="M4146">
        <f t="shared" si="326"/>
        <v>1989</v>
      </c>
      <c r="N4146" t="str">
        <f t="shared" si="327"/>
        <v/>
      </c>
      <c r="O4146" t="str">
        <f t="shared" si="328"/>
        <v/>
      </c>
      <c r="P4146" t="str">
        <f t="shared" si="329"/>
        <v>5_1989</v>
      </c>
    </row>
    <row r="4147" spans="1:16">
      <c r="A4147" s="35">
        <v>32635</v>
      </c>
      <c r="B4147" s="79">
        <v>1810</v>
      </c>
      <c r="C4147" s="89"/>
      <c r="D4147" s="82"/>
      <c r="E4147" s="80">
        <v>2530</v>
      </c>
      <c r="F4147" s="80">
        <v>2590</v>
      </c>
      <c r="H4147" s="74"/>
      <c r="I4147" s="74"/>
      <c r="J4147" s="74"/>
      <c r="K4147" s="74"/>
      <c r="L4147">
        <f t="shared" si="325"/>
        <v>5</v>
      </c>
      <c r="M4147">
        <f t="shared" si="326"/>
        <v>1989</v>
      </c>
      <c r="N4147" t="str">
        <f t="shared" si="327"/>
        <v/>
      </c>
      <c r="O4147" t="str">
        <f t="shared" si="328"/>
        <v/>
      </c>
      <c r="P4147" t="str">
        <f t="shared" si="329"/>
        <v>5_1989</v>
      </c>
    </row>
    <row r="4148" spans="1:16">
      <c r="A4148" s="35">
        <v>32636</v>
      </c>
      <c r="B4148" s="79">
        <v>1810</v>
      </c>
      <c r="C4148" s="84">
        <v>2507.5</v>
      </c>
      <c r="D4148" s="84">
        <v>2607.1</v>
      </c>
      <c r="E4148" s="84">
        <v>2550</v>
      </c>
      <c r="F4148" s="80">
        <v>2600</v>
      </c>
      <c r="H4148" s="74">
        <v>1810</v>
      </c>
      <c r="I4148" s="74">
        <v>1810</v>
      </c>
      <c r="J4148" s="74">
        <v>2507.52</v>
      </c>
      <c r="K4148" s="74">
        <v>2607.09</v>
      </c>
      <c r="L4148">
        <f t="shared" si="325"/>
        <v>5</v>
      </c>
      <c r="M4148">
        <f t="shared" si="326"/>
        <v>1989</v>
      </c>
      <c r="N4148">
        <f t="shared" si="327"/>
        <v>1810</v>
      </c>
      <c r="O4148">
        <f t="shared" si="328"/>
        <v>2557.3050000000003</v>
      </c>
      <c r="P4148" t="str">
        <f t="shared" si="329"/>
        <v>5_1989</v>
      </c>
    </row>
    <row r="4149" spans="1:16">
      <c r="A4149" s="35">
        <v>32637</v>
      </c>
      <c r="B4149" s="79">
        <v>1810</v>
      </c>
      <c r="C4149" s="80">
        <v>2497</v>
      </c>
      <c r="D4149" s="80">
        <v>2595.9</v>
      </c>
      <c r="E4149" s="80">
        <v>2580</v>
      </c>
      <c r="F4149" s="80">
        <v>2620</v>
      </c>
      <c r="H4149" s="68">
        <v>1810</v>
      </c>
      <c r="I4149" s="68">
        <v>1810</v>
      </c>
      <c r="J4149" s="68">
        <v>2497</v>
      </c>
      <c r="K4149" s="68">
        <v>2595.89</v>
      </c>
      <c r="L4149">
        <f t="shared" si="325"/>
        <v>5</v>
      </c>
      <c r="M4149">
        <f t="shared" si="326"/>
        <v>1989</v>
      </c>
      <c r="N4149">
        <f t="shared" si="327"/>
        <v>1810</v>
      </c>
      <c r="O4149">
        <f t="shared" si="328"/>
        <v>2546.4449999999997</v>
      </c>
      <c r="P4149" t="str">
        <f t="shared" si="329"/>
        <v>5_1989</v>
      </c>
    </row>
    <row r="4150" spans="1:16">
      <c r="A4150" s="35">
        <v>32638</v>
      </c>
      <c r="B4150" s="79">
        <v>1810</v>
      </c>
      <c r="C4150" s="84">
        <v>2538.4</v>
      </c>
      <c r="D4150" s="84">
        <v>2617</v>
      </c>
      <c r="E4150" s="84">
        <v>2640</v>
      </c>
      <c r="F4150" s="80">
        <v>2680</v>
      </c>
      <c r="H4150" s="68">
        <v>1810</v>
      </c>
      <c r="I4150" s="68">
        <v>1810</v>
      </c>
      <c r="J4150" s="68">
        <v>2538.4</v>
      </c>
      <c r="K4150" s="68">
        <v>2616.9699999999998</v>
      </c>
      <c r="L4150">
        <f t="shared" si="325"/>
        <v>5</v>
      </c>
      <c r="M4150">
        <f t="shared" si="326"/>
        <v>1989</v>
      </c>
      <c r="N4150">
        <f t="shared" si="327"/>
        <v>1810</v>
      </c>
      <c r="O4150">
        <f t="shared" si="328"/>
        <v>2577.6849999999999</v>
      </c>
      <c r="P4150" t="str">
        <f t="shared" si="329"/>
        <v>5_1989</v>
      </c>
    </row>
    <row r="4151" spans="1:16">
      <c r="A4151" s="35">
        <v>32639</v>
      </c>
      <c r="B4151" s="79">
        <v>1810</v>
      </c>
      <c r="C4151" s="84">
        <v>2625.7</v>
      </c>
      <c r="D4151" s="84">
        <v>2715.9</v>
      </c>
      <c r="E4151" s="84">
        <v>2750</v>
      </c>
      <c r="F4151" s="80">
        <v>2820</v>
      </c>
      <c r="H4151" s="74">
        <v>1810</v>
      </c>
      <c r="I4151" s="74">
        <v>1810</v>
      </c>
      <c r="J4151" s="74">
        <v>2625.68</v>
      </c>
      <c r="K4151" s="74">
        <v>2715.89</v>
      </c>
      <c r="L4151">
        <f t="shared" si="325"/>
        <v>5</v>
      </c>
      <c r="M4151">
        <f t="shared" si="326"/>
        <v>1989</v>
      </c>
      <c r="N4151">
        <f t="shared" si="327"/>
        <v>1810</v>
      </c>
      <c r="O4151">
        <f t="shared" si="328"/>
        <v>2670.7849999999999</v>
      </c>
      <c r="P4151" t="str">
        <f t="shared" si="329"/>
        <v>5_1989</v>
      </c>
    </row>
    <row r="4152" spans="1:16">
      <c r="A4152" s="35">
        <v>32640</v>
      </c>
      <c r="B4152" s="79">
        <v>2025</v>
      </c>
      <c r="C4152" s="80">
        <v>2691.3</v>
      </c>
      <c r="D4152" s="80">
        <v>2733</v>
      </c>
      <c r="E4152" s="84">
        <v>2750</v>
      </c>
      <c r="F4152" s="80">
        <v>2800</v>
      </c>
      <c r="H4152" s="74">
        <v>2025</v>
      </c>
      <c r="I4152" s="74">
        <v>2025</v>
      </c>
      <c r="J4152" s="74">
        <v>2691.25</v>
      </c>
      <c r="K4152" s="74">
        <v>2732.98</v>
      </c>
      <c r="L4152">
        <f t="shared" si="325"/>
        <v>5</v>
      </c>
      <c r="M4152">
        <f t="shared" si="326"/>
        <v>1989</v>
      </c>
      <c r="N4152">
        <f t="shared" si="327"/>
        <v>2025</v>
      </c>
      <c r="O4152">
        <f t="shared" si="328"/>
        <v>2712.1149999999998</v>
      </c>
      <c r="P4152" t="str">
        <f t="shared" si="329"/>
        <v>5_1989</v>
      </c>
    </row>
    <row r="4153" spans="1:16">
      <c r="A4153" s="35">
        <v>32641</v>
      </c>
      <c r="B4153" s="79">
        <v>2025</v>
      </c>
      <c r="C4153" s="89"/>
      <c r="D4153" s="82"/>
      <c r="E4153" s="88"/>
      <c r="F4153" s="88"/>
      <c r="H4153" s="74"/>
      <c r="I4153" s="74"/>
      <c r="J4153" s="74"/>
      <c r="K4153" s="74"/>
      <c r="L4153">
        <f t="shared" si="325"/>
        <v>5</v>
      </c>
      <c r="M4153">
        <f t="shared" si="326"/>
        <v>1989</v>
      </c>
      <c r="N4153" t="str">
        <f t="shared" si="327"/>
        <v/>
      </c>
      <c r="O4153" t="str">
        <f t="shared" si="328"/>
        <v/>
      </c>
      <c r="P4153" t="str">
        <f t="shared" si="329"/>
        <v>5_1989</v>
      </c>
    </row>
    <row r="4154" spans="1:16">
      <c r="A4154" s="35">
        <v>32642</v>
      </c>
      <c r="B4154" s="79">
        <v>2025</v>
      </c>
      <c r="C4154" s="89"/>
      <c r="D4154" s="82"/>
      <c r="E4154" s="88"/>
      <c r="F4154" s="88"/>
      <c r="H4154" s="74"/>
      <c r="I4154" s="74"/>
      <c r="J4154" s="74"/>
      <c r="K4154" s="74"/>
      <c r="L4154">
        <f t="shared" si="325"/>
        <v>5</v>
      </c>
      <c r="M4154">
        <f t="shared" si="326"/>
        <v>1989</v>
      </c>
      <c r="N4154" t="str">
        <f t="shared" si="327"/>
        <v/>
      </c>
      <c r="O4154" t="str">
        <f t="shared" si="328"/>
        <v/>
      </c>
      <c r="P4154" t="str">
        <f t="shared" si="329"/>
        <v>5_1989</v>
      </c>
    </row>
    <row r="4155" spans="1:16">
      <c r="A4155" s="35">
        <v>32643</v>
      </c>
      <c r="B4155" s="79">
        <v>2025</v>
      </c>
      <c r="C4155" s="87">
        <v>2649.3</v>
      </c>
      <c r="D4155" s="87">
        <v>2765.7</v>
      </c>
      <c r="E4155" s="80">
        <v>2720</v>
      </c>
      <c r="F4155" s="80">
        <v>2780</v>
      </c>
      <c r="H4155" s="74">
        <v>2025</v>
      </c>
      <c r="I4155" s="74">
        <v>2025</v>
      </c>
      <c r="J4155" s="74">
        <v>2649.25</v>
      </c>
      <c r="K4155" s="74">
        <v>2765.71</v>
      </c>
      <c r="L4155">
        <f t="shared" si="325"/>
        <v>5</v>
      </c>
      <c r="M4155">
        <f t="shared" si="326"/>
        <v>1989</v>
      </c>
      <c r="N4155">
        <f t="shared" si="327"/>
        <v>2025</v>
      </c>
      <c r="O4155">
        <f t="shared" si="328"/>
        <v>2707.48</v>
      </c>
      <c r="P4155" t="str">
        <f t="shared" si="329"/>
        <v>5_1989</v>
      </c>
    </row>
    <row r="4156" spans="1:16">
      <c r="A4156" s="35">
        <v>32644</v>
      </c>
      <c r="B4156" s="79">
        <v>2025</v>
      </c>
      <c r="C4156" s="80">
        <v>2666.4</v>
      </c>
      <c r="D4156" s="80">
        <v>2684.6</v>
      </c>
      <c r="E4156" s="80">
        <v>2750</v>
      </c>
      <c r="F4156" s="80">
        <v>2790</v>
      </c>
      <c r="H4156" s="68">
        <v>2025</v>
      </c>
      <c r="I4156" s="68">
        <v>2025</v>
      </c>
      <c r="J4156" s="68">
        <v>2666.37</v>
      </c>
      <c r="K4156" s="68">
        <v>2684.59</v>
      </c>
      <c r="L4156">
        <f t="shared" si="325"/>
        <v>5</v>
      </c>
      <c r="M4156">
        <f t="shared" si="326"/>
        <v>1989</v>
      </c>
      <c r="N4156">
        <f t="shared" si="327"/>
        <v>2025</v>
      </c>
      <c r="O4156">
        <f t="shared" si="328"/>
        <v>2675.48</v>
      </c>
      <c r="P4156" t="str">
        <f t="shared" si="329"/>
        <v>5_1989</v>
      </c>
    </row>
    <row r="4157" spans="1:16">
      <c r="A4157" s="35">
        <v>32645</v>
      </c>
      <c r="B4157" s="79">
        <v>2025</v>
      </c>
      <c r="C4157" s="80">
        <v>2721.4</v>
      </c>
      <c r="D4157" s="80">
        <v>2813.6</v>
      </c>
      <c r="E4157" s="80">
        <v>2780</v>
      </c>
      <c r="F4157" s="80">
        <v>2820</v>
      </c>
      <c r="H4157" s="68">
        <v>2025</v>
      </c>
      <c r="I4157" s="68">
        <v>2025</v>
      </c>
      <c r="J4157" s="68">
        <v>2721.42</v>
      </c>
      <c r="K4157" s="68">
        <v>2813.63</v>
      </c>
      <c r="L4157">
        <f t="shared" si="325"/>
        <v>5</v>
      </c>
      <c r="M4157">
        <f t="shared" si="326"/>
        <v>1989</v>
      </c>
      <c r="N4157">
        <f t="shared" si="327"/>
        <v>2025</v>
      </c>
      <c r="O4157">
        <f t="shared" si="328"/>
        <v>2767.5250000000001</v>
      </c>
      <c r="P4157" t="str">
        <f t="shared" si="329"/>
        <v>5_1989</v>
      </c>
    </row>
    <row r="4158" spans="1:16">
      <c r="A4158" s="35">
        <v>32646</v>
      </c>
      <c r="B4158" s="79">
        <v>2025</v>
      </c>
      <c r="C4158" s="84">
        <v>2762.5</v>
      </c>
      <c r="D4158" s="84">
        <v>2848.8</v>
      </c>
      <c r="E4158" s="84">
        <v>2830</v>
      </c>
      <c r="F4158" s="80">
        <v>2860</v>
      </c>
      <c r="H4158" s="74">
        <v>2025</v>
      </c>
      <c r="I4158" s="74">
        <v>2025</v>
      </c>
      <c r="J4158" s="74">
        <v>2762.52</v>
      </c>
      <c r="K4158" s="74">
        <v>2848.8</v>
      </c>
      <c r="L4158">
        <f t="shared" si="325"/>
        <v>5</v>
      </c>
      <c r="M4158">
        <f t="shared" si="326"/>
        <v>1989</v>
      </c>
      <c r="N4158">
        <f t="shared" si="327"/>
        <v>2025</v>
      </c>
      <c r="O4158">
        <f t="shared" si="328"/>
        <v>2805.66</v>
      </c>
      <c r="P4158" t="str">
        <f t="shared" si="329"/>
        <v>5_1989</v>
      </c>
    </row>
    <row r="4159" spans="1:16">
      <c r="A4159" s="35">
        <v>32647</v>
      </c>
      <c r="B4159" s="79">
        <v>2025</v>
      </c>
      <c r="C4159" s="80">
        <v>2815.7</v>
      </c>
      <c r="D4159" s="80">
        <v>2880.1</v>
      </c>
      <c r="E4159" s="80">
        <v>2890</v>
      </c>
      <c r="F4159" s="80">
        <v>2900</v>
      </c>
      <c r="H4159" s="74">
        <v>2025</v>
      </c>
      <c r="I4159" s="74">
        <v>2025</v>
      </c>
      <c r="J4159" s="74">
        <v>2815.68</v>
      </c>
      <c r="K4159" s="74">
        <v>2880.11</v>
      </c>
      <c r="L4159">
        <f t="shared" si="325"/>
        <v>5</v>
      </c>
      <c r="M4159">
        <f t="shared" si="326"/>
        <v>1989</v>
      </c>
      <c r="N4159">
        <f t="shared" si="327"/>
        <v>2025</v>
      </c>
      <c r="O4159">
        <f t="shared" si="328"/>
        <v>2847.895</v>
      </c>
      <c r="P4159" t="str">
        <f t="shared" si="329"/>
        <v>5_1989</v>
      </c>
    </row>
    <row r="4160" spans="1:16">
      <c r="A4160" s="35">
        <v>32648</v>
      </c>
      <c r="B4160" s="79">
        <v>2025</v>
      </c>
      <c r="C4160" s="89"/>
      <c r="D4160" s="82"/>
      <c r="E4160" s="88"/>
      <c r="F4160" s="88"/>
      <c r="H4160" s="74"/>
      <c r="I4160" s="74"/>
      <c r="J4160" s="74"/>
      <c r="K4160" s="74"/>
      <c r="L4160">
        <f t="shared" si="325"/>
        <v>5</v>
      </c>
      <c r="M4160">
        <f t="shared" si="326"/>
        <v>1989</v>
      </c>
      <c r="N4160" t="str">
        <f t="shared" si="327"/>
        <v/>
      </c>
      <c r="O4160" t="str">
        <f t="shared" si="328"/>
        <v/>
      </c>
      <c r="P4160" t="str">
        <f t="shared" si="329"/>
        <v>5_1989</v>
      </c>
    </row>
    <row r="4161" spans="1:16">
      <c r="A4161" s="35">
        <v>32649</v>
      </c>
      <c r="B4161" s="79">
        <v>2025</v>
      </c>
      <c r="C4161" s="89"/>
      <c r="D4161" s="82"/>
      <c r="E4161" s="88"/>
      <c r="F4161" s="88"/>
      <c r="H4161" s="74"/>
      <c r="I4161" s="74"/>
      <c r="J4161" s="74"/>
      <c r="K4161" s="74"/>
      <c r="L4161">
        <f t="shared" si="325"/>
        <v>5</v>
      </c>
      <c r="M4161">
        <f t="shared" si="326"/>
        <v>1989</v>
      </c>
      <c r="N4161" t="str">
        <f t="shared" si="327"/>
        <v/>
      </c>
      <c r="O4161" t="str">
        <f t="shared" si="328"/>
        <v/>
      </c>
      <c r="P4161" t="str">
        <f t="shared" si="329"/>
        <v>5_1989</v>
      </c>
    </row>
    <row r="4162" spans="1:16">
      <c r="A4162" s="35">
        <v>32650</v>
      </c>
      <c r="B4162" s="79">
        <v>2025</v>
      </c>
      <c r="C4162" s="84">
        <v>2844.6</v>
      </c>
      <c r="D4162" s="84">
        <v>2941.4</v>
      </c>
      <c r="E4162" s="80">
        <v>2940</v>
      </c>
      <c r="F4162" s="80">
        <v>2980</v>
      </c>
      <c r="H4162" s="74">
        <v>2025</v>
      </c>
      <c r="I4162" s="74">
        <v>2025</v>
      </c>
      <c r="J4162" s="74">
        <v>2844.63</v>
      </c>
      <c r="K4162" s="74">
        <v>2941.38</v>
      </c>
      <c r="L4162">
        <f t="shared" si="325"/>
        <v>5</v>
      </c>
      <c r="M4162">
        <f t="shared" si="326"/>
        <v>1989</v>
      </c>
      <c r="N4162">
        <f t="shared" si="327"/>
        <v>2025</v>
      </c>
      <c r="O4162">
        <f t="shared" si="328"/>
        <v>2893.0050000000001</v>
      </c>
      <c r="P4162" t="str">
        <f t="shared" si="329"/>
        <v>5_1989</v>
      </c>
    </row>
    <row r="4163" spans="1:16">
      <c r="A4163" s="35">
        <v>32651</v>
      </c>
      <c r="B4163" s="79">
        <v>2025</v>
      </c>
      <c r="C4163" s="80">
        <v>2918.2</v>
      </c>
      <c r="D4163" s="80">
        <v>2988.1</v>
      </c>
      <c r="E4163" s="80">
        <v>3010</v>
      </c>
      <c r="F4163" s="80">
        <v>3060</v>
      </c>
      <c r="H4163" s="68">
        <v>2025</v>
      </c>
      <c r="I4163" s="68">
        <v>2025</v>
      </c>
      <c r="J4163" s="68">
        <v>2918.2</v>
      </c>
      <c r="K4163" s="68">
        <v>2988.13</v>
      </c>
      <c r="L4163">
        <f t="shared" si="325"/>
        <v>5</v>
      </c>
      <c r="M4163">
        <f t="shared" si="326"/>
        <v>1989</v>
      </c>
      <c r="N4163">
        <f t="shared" si="327"/>
        <v>2025</v>
      </c>
      <c r="O4163">
        <f t="shared" si="328"/>
        <v>2953.165</v>
      </c>
      <c r="P4163" t="str">
        <f t="shared" si="329"/>
        <v>5_1989</v>
      </c>
    </row>
    <row r="4164" spans="1:16">
      <c r="A4164" s="35">
        <v>32652</v>
      </c>
      <c r="B4164" s="79">
        <v>2025</v>
      </c>
      <c r="C4164" s="80">
        <v>2910.7</v>
      </c>
      <c r="D4164" s="80">
        <v>3007.3</v>
      </c>
      <c r="E4164" s="91">
        <v>3120</v>
      </c>
      <c r="F4164" s="92">
        <v>3150</v>
      </c>
      <c r="H4164" s="68">
        <v>2025</v>
      </c>
      <c r="I4164" s="68">
        <v>2025</v>
      </c>
      <c r="J4164" s="68">
        <v>2910.68</v>
      </c>
      <c r="K4164" s="68">
        <v>3007.25</v>
      </c>
      <c r="L4164">
        <f t="shared" ref="L4164:L4227" si="330">+MONTH(A4164)</f>
        <v>5</v>
      </c>
      <c r="M4164">
        <f t="shared" ref="M4164:M4227" si="331">+YEAR(A4164)</f>
        <v>1989</v>
      </c>
      <c r="N4164">
        <f t="shared" ref="N4164:N4227" si="332">+IF(H4164="","",AVERAGE(H4164:I4164))</f>
        <v>2025</v>
      </c>
      <c r="O4164">
        <f t="shared" ref="O4164:O4227" si="333">+IF(J4164="","",AVERAGE(J4164:K4164))</f>
        <v>2958.9650000000001</v>
      </c>
      <c r="P4164" t="str">
        <f t="shared" ref="P4164:P4227" si="334">+L4164&amp;"_"&amp;M4164</f>
        <v>5_1989</v>
      </c>
    </row>
    <row r="4165" spans="1:16">
      <c r="A4165" s="35">
        <v>32653</v>
      </c>
      <c r="B4165" s="79">
        <v>2025</v>
      </c>
      <c r="C4165" s="80">
        <v>3082.4</v>
      </c>
      <c r="D4165" s="80">
        <v>3240.2</v>
      </c>
      <c r="E4165" s="80">
        <v>3350</v>
      </c>
      <c r="F4165" s="80">
        <v>3400</v>
      </c>
      <c r="H4165" s="74">
        <v>2025</v>
      </c>
      <c r="I4165" s="74">
        <v>2025</v>
      </c>
      <c r="J4165" s="74">
        <v>3082.39</v>
      </c>
      <c r="K4165" s="74">
        <v>3240.15</v>
      </c>
      <c r="L4165">
        <f t="shared" si="330"/>
        <v>5</v>
      </c>
      <c r="M4165">
        <f t="shared" si="331"/>
        <v>1989</v>
      </c>
      <c r="N4165">
        <f t="shared" si="332"/>
        <v>2025</v>
      </c>
      <c r="O4165">
        <f t="shared" si="333"/>
        <v>3161.27</v>
      </c>
      <c r="P4165" t="str">
        <f t="shared" si="334"/>
        <v>5_1989</v>
      </c>
    </row>
    <row r="4166" spans="1:16">
      <c r="A4166" s="35">
        <v>32654</v>
      </c>
      <c r="B4166" s="79">
        <v>2025</v>
      </c>
      <c r="C4166" s="80">
        <v>3236.2</v>
      </c>
      <c r="D4166" s="80">
        <v>3366.3</v>
      </c>
      <c r="E4166" s="80">
        <v>3160</v>
      </c>
      <c r="F4166" s="80">
        <v>3270</v>
      </c>
      <c r="H4166" s="74">
        <v>2025</v>
      </c>
      <c r="I4166" s="74">
        <v>2025</v>
      </c>
      <c r="J4166" s="74">
        <v>3236.21</v>
      </c>
      <c r="K4166" s="74">
        <v>3366.32</v>
      </c>
      <c r="L4166">
        <f t="shared" si="330"/>
        <v>5</v>
      </c>
      <c r="M4166">
        <f t="shared" si="331"/>
        <v>1989</v>
      </c>
      <c r="N4166">
        <f t="shared" si="332"/>
        <v>2025</v>
      </c>
      <c r="O4166">
        <f t="shared" si="333"/>
        <v>3301.2650000000003</v>
      </c>
      <c r="P4166" t="str">
        <f t="shared" si="334"/>
        <v>5_1989</v>
      </c>
    </row>
    <row r="4167" spans="1:16">
      <c r="A4167" s="35">
        <v>32655</v>
      </c>
      <c r="B4167" s="79">
        <v>2025</v>
      </c>
      <c r="C4167" s="89"/>
      <c r="D4167" s="82"/>
      <c r="E4167" s="80">
        <v>3120</v>
      </c>
      <c r="F4167" s="80">
        <v>3200</v>
      </c>
      <c r="H4167" s="74"/>
      <c r="I4167" s="74"/>
      <c r="J4167" s="74"/>
      <c r="K4167" s="74"/>
      <c r="L4167">
        <f t="shared" si="330"/>
        <v>5</v>
      </c>
      <c r="M4167">
        <f t="shared" si="331"/>
        <v>1989</v>
      </c>
      <c r="N4167" t="str">
        <f t="shared" si="332"/>
        <v/>
      </c>
      <c r="O4167" t="str">
        <f t="shared" si="333"/>
        <v/>
      </c>
      <c r="P4167" t="str">
        <f t="shared" si="334"/>
        <v>5_1989</v>
      </c>
    </row>
    <row r="4168" spans="1:16">
      <c r="A4168" s="35">
        <v>32656</v>
      </c>
      <c r="B4168" s="79">
        <v>2025</v>
      </c>
      <c r="C4168" s="89"/>
      <c r="D4168" s="82"/>
      <c r="E4168" s="88"/>
      <c r="F4168" s="88"/>
      <c r="H4168" s="71"/>
      <c r="I4168" s="71"/>
      <c r="J4168" s="73"/>
      <c r="K4168" s="73"/>
      <c r="L4168">
        <f t="shared" si="330"/>
        <v>5</v>
      </c>
      <c r="M4168">
        <f t="shared" si="331"/>
        <v>1989</v>
      </c>
      <c r="N4168" t="str">
        <f t="shared" si="332"/>
        <v/>
      </c>
      <c r="O4168" t="str">
        <f t="shared" si="333"/>
        <v/>
      </c>
      <c r="P4168" t="str">
        <f t="shared" si="334"/>
        <v>5_1989</v>
      </c>
    </row>
    <row r="4169" spans="1:16">
      <c r="A4169" s="35">
        <v>32657</v>
      </c>
      <c r="B4169" s="79">
        <v>2025</v>
      </c>
      <c r="C4169" s="80">
        <v>3180.1</v>
      </c>
      <c r="D4169" s="80">
        <v>3329.5</v>
      </c>
      <c r="E4169" s="80">
        <v>3220</v>
      </c>
      <c r="F4169" s="80">
        <v>3250</v>
      </c>
      <c r="H4169" s="71">
        <v>2025</v>
      </c>
      <c r="I4169" s="71">
        <v>2025</v>
      </c>
      <c r="J4169" s="73">
        <v>3180.11</v>
      </c>
      <c r="K4169" s="73">
        <v>3329.25</v>
      </c>
      <c r="L4169">
        <f t="shared" si="330"/>
        <v>5</v>
      </c>
      <c r="M4169">
        <f t="shared" si="331"/>
        <v>1989</v>
      </c>
      <c r="N4169">
        <f t="shared" si="332"/>
        <v>2025</v>
      </c>
      <c r="O4169">
        <f t="shared" si="333"/>
        <v>3254.6800000000003</v>
      </c>
      <c r="P4169" t="str">
        <f t="shared" si="334"/>
        <v>5_1989</v>
      </c>
    </row>
    <row r="4170" spans="1:16">
      <c r="A4170" s="35">
        <v>32658</v>
      </c>
      <c r="B4170" s="79">
        <v>2025</v>
      </c>
      <c r="C4170" s="80">
        <v>3161.9</v>
      </c>
      <c r="D4170" s="80">
        <v>3260.8</v>
      </c>
      <c r="E4170" s="80">
        <v>3220</v>
      </c>
      <c r="F4170" s="80">
        <v>3250</v>
      </c>
      <c r="H4170" s="69">
        <v>2025</v>
      </c>
      <c r="I4170" s="69">
        <v>2025</v>
      </c>
      <c r="J4170" s="73">
        <v>3161.93</v>
      </c>
      <c r="K4170" s="73">
        <v>3260.82</v>
      </c>
      <c r="L4170">
        <f t="shared" si="330"/>
        <v>5</v>
      </c>
      <c r="M4170">
        <f t="shared" si="331"/>
        <v>1989</v>
      </c>
      <c r="N4170">
        <f t="shared" si="332"/>
        <v>2025</v>
      </c>
      <c r="O4170">
        <f t="shared" si="333"/>
        <v>3211.375</v>
      </c>
      <c r="P4170" t="str">
        <f t="shared" si="334"/>
        <v>5_1989</v>
      </c>
    </row>
    <row r="4171" spans="1:16">
      <c r="A4171" s="35">
        <v>32659</v>
      </c>
      <c r="B4171" s="79">
        <v>2025</v>
      </c>
      <c r="C4171" s="80">
        <v>3214.2</v>
      </c>
      <c r="D4171" s="80">
        <v>3250.6</v>
      </c>
      <c r="E4171" s="80">
        <v>3280</v>
      </c>
      <c r="F4171" s="80">
        <v>3310</v>
      </c>
      <c r="H4171" s="69">
        <v>2025</v>
      </c>
      <c r="I4171" s="69">
        <v>2025</v>
      </c>
      <c r="J4171" s="73">
        <v>3214.15</v>
      </c>
      <c r="K4171" s="73">
        <v>3250.57</v>
      </c>
      <c r="L4171">
        <f t="shared" si="330"/>
        <v>5</v>
      </c>
      <c r="M4171">
        <f t="shared" si="331"/>
        <v>1989</v>
      </c>
      <c r="N4171">
        <f t="shared" si="332"/>
        <v>2025</v>
      </c>
      <c r="O4171">
        <f t="shared" si="333"/>
        <v>3232.36</v>
      </c>
      <c r="P4171" t="str">
        <f t="shared" si="334"/>
        <v>5_1989</v>
      </c>
    </row>
    <row r="4172" spans="1:16">
      <c r="A4172" s="35">
        <v>32660</v>
      </c>
      <c r="B4172" s="79">
        <v>2025</v>
      </c>
      <c r="C4172" s="80">
        <v>3246.4</v>
      </c>
      <c r="D4172" s="80">
        <v>3276.1</v>
      </c>
      <c r="E4172" s="91">
        <v>3365</v>
      </c>
      <c r="F4172" s="92">
        <v>3400</v>
      </c>
      <c r="H4172" s="74">
        <v>2025</v>
      </c>
      <c r="I4172" s="74">
        <v>2025</v>
      </c>
      <c r="J4172" s="74">
        <v>3246.44</v>
      </c>
      <c r="K4172" s="74">
        <v>3276.05</v>
      </c>
      <c r="L4172">
        <f t="shared" si="330"/>
        <v>6</v>
      </c>
      <c r="M4172">
        <f t="shared" si="331"/>
        <v>1989</v>
      </c>
      <c r="N4172">
        <f t="shared" si="332"/>
        <v>2025</v>
      </c>
      <c r="O4172">
        <f t="shared" si="333"/>
        <v>3261.2449999999999</v>
      </c>
      <c r="P4172" t="str">
        <f t="shared" si="334"/>
        <v>6_1989</v>
      </c>
    </row>
    <row r="4173" spans="1:16">
      <c r="A4173" s="35">
        <v>32661</v>
      </c>
      <c r="B4173" s="79">
        <v>2025</v>
      </c>
      <c r="C4173" s="80">
        <v>3299.6</v>
      </c>
      <c r="D4173" s="80">
        <v>3382.5</v>
      </c>
      <c r="E4173" s="80">
        <v>3380</v>
      </c>
      <c r="F4173" s="80">
        <v>3420</v>
      </c>
      <c r="H4173" s="74">
        <v>2025</v>
      </c>
      <c r="I4173" s="74">
        <v>2025</v>
      </c>
      <c r="J4173" s="74">
        <v>3299.57</v>
      </c>
      <c r="K4173" s="74">
        <v>3382.47</v>
      </c>
      <c r="L4173">
        <f t="shared" si="330"/>
        <v>6</v>
      </c>
      <c r="M4173">
        <f t="shared" si="331"/>
        <v>1989</v>
      </c>
      <c r="N4173">
        <f t="shared" si="332"/>
        <v>2025</v>
      </c>
      <c r="O4173">
        <f t="shared" si="333"/>
        <v>3341.02</v>
      </c>
      <c r="P4173" t="str">
        <f t="shared" si="334"/>
        <v>6_1989</v>
      </c>
    </row>
    <row r="4174" spans="1:16">
      <c r="A4174" s="35">
        <v>32662</v>
      </c>
      <c r="B4174" s="79">
        <v>2025</v>
      </c>
      <c r="C4174" s="89"/>
      <c r="D4174" s="82"/>
      <c r="E4174" s="88"/>
      <c r="F4174" s="88"/>
      <c r="H4174" s="68"/>
      <c r="I4174" s="68"/>
      <c r="J4174" s="68"/>
      <c r="K4174" s="68"/>
      <c r="L4174">
        <f t="shared" si="330"/>
        <v>6</v>
      </c>
      <c r="M4174">
        <f t="shared" si="331"/>
        <v>1989</v>
      </c>
      <c r="N4174" t="str">
        <f t="shared" si="332"/>
        <v/>
      </c>
      <c r="O4174" t="str">
        <f t="shared" si="333"/>
        <v/>
      </c>
      <c r="P4174" t="str">
        <f t="shared" si="334"/>
        <v>6_1989</v>
      </c>
    </row>
    <row r="4175" spans="1:16">
      <c r="A4175" s="35">
        <v>32663</v>
      </c>
      <c r="B4175" s="79">
        <v>2025</v>
      </c>
      <c r="C4175" s="89"/>
      <c r="D4175" s="82"/>
      <c r="E4175" s="88"/>
      <c r="F4175" s="88"/>
      <c r="H4175" s="68"/>
      <c r="I4175" s="68"/>
      <c r="J4175" s="68"/>
      <c r="K4175" s="68"/>
      <c r="L4175">
        <f t="shared" si="330"/>
        <v>6</v>
      </c>
      <c r="M4175">
        <f t="shared" si="331"/>
        <v>1989</v>
      </c>
      <c r="N4175" t="str">
        <f t="shared" si="332"/>
        <v/>
      </c>
      <c r="O4175" t="str">
        <f t="shared" si="333"/>
        <v/>
      </c>
      <c r="P4175" t="str">
        <f t="shared" si="334"/>
        <v>6_1989</v>
      </c>
    </row>
    <row r="4176" spans="1:16">
      <c r="A4176" s="35">
        <v>32664</v>
      </c>
      <c r="B4176" s="79">
        <v>2025</v>
      </c>
      <c r="C4176" s="80">
        <v>3266.2</v>
      </c>
      <c r="D4176" s="80">
        <v>3419</v>
      </c>
      <c r="E4176" s="80">
        <v>3390</v>
      </c>
      <c r="F4176" s="80">
        <v>3420</v>
      </c>
      <c r="H4176" s="74">
        <v>2025</v>
      </c>
      <c r="I4176" s="74">
        <v>2025</v>
      </c>
      <c r="J4176" s="74">
        <v>3266.2</v>
      </c>
      <c r="K4176" s="74">
        <v>3418.99</v>
      </c>
      <c r="L4176">
        <f t="shared" si="330"/>
        <v>6</v>
      </c>
      <c r="M4176">
        <f t="shared" si="331"/>
        <v>1989</v>
      </c>
      <c r="N4176">
        <f t="shared" si="332"/>
        <v>2025</v>
      </c>
      <c r="O4176">
        <f t="shared" si="333"/>
        <v>3342.5949999999998</v>
      </c>
      <c r="P4176" t="str">
        <f t="shared" si="334"/>
        <v>6_1989</v>
      </c>
    </row>
    <row r="4177" spans="1:16">
      <c r="A4177" s="35">
        <v>32665</v>
      </c>
      <c r="B4177" s="79">
        <v>2025</v>
      </c>
      <c r="C4177" s="84">
        <v>3354.5</v>
      </c>
      <c r="D4177" s="84">
        <v>3432.6</v>
      </c>
      <c r="E4177" s="80">
        <v>3400</v>
      </c>
      <c r="F4177" s="80">
        <v>3450</v>
      </c>
      <c r="H4177" s="74">
        <v>2025</v>
      </c>
      <c r="I4177" s="74">
        <v>2025</v>
      </c>
      <c r="J4177" s="74">
        <v>3354.53</v>
      </c>
      <c r="K4177" s="74">
        <v>3432.58</v>
      </c>
      <c r="L4177">
        <f t="shared" si="330"/>
        <v>6</v>
      </c>
      <c r="M4177">
        <f t="shared" si="331"/>
        <v>1989</v>
      </c>
      <c r="N4177">
        <f t="shared" si="332"/>
        <v>2025</v>
      </c>
      <c r="O4177">
        <f t="shared" si="333"/>
        <v>3393.5550000000003</v>
      </c>
      <c r="P4177" t="str">
        <f t="shared" si="334"/>
        <v>6_1989</v>
      </c>
    </row>
    <row r="4178" spans="1:16">
      <c r="A4178" s="35">
        <v>32666</v>
      </c>
      <c r="B4178" s="79">
        <v>2025</v>
      </c>
      <c r="C4178" s="80">
        <v>3142.3</v>
      </c>
      <c r="D4178" s="80">
        <v>3328.4</v>
      </c>
      <c r="E4178" s="80">
        <v>3150</v>
      </c>
      <c r="F4178" s="80">
        <v>3250</v>
      </c>
      <c r="H4178" s="74">
        <v>2025</v>
      </c>
      <c r="I4178" s="74">
        <v>2025</v>
      </c>
      <c r="J4178" s="74">
        <v>3142.28</v>
      </c>
      <c r="K4178" s="74">
        <v>3328.44</v>
      </c>
      <c r="L4178">
        <f t="shared" si="330"/>
        <v>6</v>
      </c>
      <c r="M4178">
        <f t="shared" si="331"/>
        <v>1989</v>
      </c>
      <c r="N4178">
        <f t="shared" si="332"/>
        <v>2025</v>
      </c>
      <c r="O4178">
        <f t="shared" si="333"/>
        <v>3235.36</v>
      </c>
      <c r="P4178" t="str">
        <f t="shared" si="334"/>
        <v>6_1989</v>
      </c>
    </row>
    <row r="4179" spans="1:16">
      <c r="A4179" s="35">
        <v>32667</v>
      </c>
      <c r="B4179" s="79">
        <v>2045.3</v>
      </c>
      <c r="C4179" s="84">
        <v>2761.4</v>
      </c>
      <c r="D4179" s="84">
        <v>2974.2</v>
      </c>
      <c r="E4179" s="80">
        <v>2900</v>
      </c>
      <c r="F4179" s="80">
        <v>2950</v>
      </c>
      <c r="H4179" s="74">
        <v>2045.25</v>
      </c>
      <c r="I4179" s="74">
        <v>2045.25</v>
      </c>
      <c r="J4179" s="74">
        <v>2761.42</v>
      </c>
      <c r="K4179" s="74">
        <v>2974.15</v>
      </c>
      <c r="L4179">
        <f t="shared" si="330"/>
        <v>6</v>
      </c>
      <c r="M4179">
        <f t="shared" si="331"/>
        <v>1989</v>
      </c>
      <c r="N4179">
        <f t="shared" si="332"/>
        <v>2045.25</v>
      </c>
      <c r="O4179">
        <f t="shared" si="333"/>
        <v>2867.7849999999999</v>
      </c>
      <c r="P4179" t="str">
        <f t="shared" si="334"/>
        <v>6_1989</v>
      </c>
    </row>
    <row r="4180" spans="1:16">
      <c r="A4180" s="35">
        <v>32668</v>
      </c>
      <c r="B4180" s="79">
        <v>2065.6999999999998</v>
      </c>
      <c r="C4180" s="80">
        <v>2768.9</v>
      </c>
      <c r="D4180" s="80">
        <v>2957.4</v>
      </c>
      <c r="E4180" s="80">
        <v>2950</v>
      </c>
      <c r="F4180" s="80">
        <v>3000</v>
      </c>
      <c r="H4180" s="74">
        <v>2065.6999999999998</v>
      </c>
      <c r="I4180" s="74">
        <v>2065.6999999999998</v>
      </c>
      <c r="J4180" s="74">
        <v>2768.88</v>
      </c>
      <c r="K4180" s="74">
        <v>2957.42</v>
      </c>
      <c r="L4180">
        <f t="shared" si="330"/>
        <v>6</v>
      </c>
      <c r="M4180">
        <f t="shared" si="331"/>
        <v>1989</v>
      </c>
      <c r="N4180">
        <f t="shared" si="332"/>
        <v>2065.6999999999998</v>
      </c>
      <c r="O4180">
        <f t="shared" si="333"/>
        <v>2863.15</v>
      </c>
      <c r="P4180" t="str">
        <f t="shared" si="334"/>
        <v>6_1989</v>
      </c>
    </row>
    <row r="4181" spans="1:16">
      <c r="A4181" s="35">
        <v>32669</v>
      </c>
      <c r="B4181" s="79">
        <v>2065.6999999999998</v>
      </c>
      <c r="C4181" s="89"/>
      <c r="D4181" s="82"/>
      <c r="E4181" s="88"/>
      <c r="F4181" s="88"/>
      <c r="H4181" s="68"/>
      <c r="I4181" s="68"/>
      <c r="J4181" s="68"/>
      <c r="K4181" s="68"/>
      <c r="L4181">
        <f t="shared" si="330"/>
        <v>6</v>
      </c>
      <c r="M4181">
        <f t="shared" si="331"/>
        <v>1989</v>
      </c>
      <c r="N4181" t="str">
        <f t="shared" si="332"/>
        <v/>
      </c>
      <c r="O4181" t="str">
        <f t="shared" si="333"/>
        <v/>
      </c>
      <c r="P4181" t="str">
        <f t="shared" si="334"/>
        <v>6_1989</v>
      </c>
    </row>
    <row r="4182" spans="1:16">
      <c r="A4182" s="35">
        <v>32670</v>
      </c>
      <c r="B4182" s="79">
        <v>2065.6999999999998</v>
      </c>
      <c r="C4182" s="89"/>
      <c r="D4182" s="82"/>
      <c r="E4182" s="88"/>
      <c r="F4182" s="88"/>
      <c r="H4182" s="68"/>
      <c r="I4182" s="68"/>
      <c r="J4182" s="68"/>
      <c r="K4182" s="68"/>
      <c r="L4182">
        <f t="shared" si="330"/>
        <v>6</v>
      </c>
      <c r="M4182">
        <f t="shared" si="331"/>
        <v>1989</v>
      </c>
      <c r="N4182" t="str">
        <f t="shared" si="332"/>
        <v/>
      </c>
      <c r="O4182" t="str">
        <f t="shared" si="333"/>
        <v/>
      </c>
      <c r="P4182" t="str">
        <f t="shared" si="334"/>
        <v>6_1989</v>
      </c>
    </row>
    <row r="4183" spans="1:16">
      <c r="A4183" s="35">
        <v>32671</v>
      </c>
      <c r="B4183" s="79">
        <v>2086.4</v>
      </c>
      <c r="C4183" s="84">
        <v>2978.2</v>
      </c>
      <c r="D4183" s="84">
        <v>3129.2</v>
      </c>
      <c r="E4183" s="80">
        <v>3240</v>
      </c>
      <c r="F4183" s="80">
        <v>3270</v>
      </c>
      <c r="H4183" s="74">
        <v>2086.36</v>
      </c>
      <c r="I4183" s="74">
        <v>2086.36</v>
      </c>
      <c r="J4183" s="74">
        <v>2978.17</v>
      </c>
      <c r="K4183" s="74">
        <v>3129.59</v>
      </c>
      <c r="L4183">
        <f t="shared" si="330"/>
        <v>6</v>
      </c>
      <c r="M4183">
        <f t="shared" si="331"/>
        <v>1989</v>
      </c>
      <c r="N4183">
        <f t="shared" si="332"/>
        <v>2086.36</v>
      </c>
      <c r="O4183">
        <f t="shared" si="333"/>
        <v>3053.88</v>
      </c>
      <c r="P4183" t="str">
        <f t="shared" si="334"/>
        <v>6_1989</v>
      </c>
    </row>
    <row r="4184" spans="1:16">
      <c r="A4184" s="35">
        <v>32672</v>
      </c>
      <c r="B4184" s="79">
        <v>2107.1999999999998</v>
      </c>
      <c r="C4184" s="80">
        <v>3219.7</v>
      </c>
      <c r="D4184" s="80">
        <v>3319.6</v>
      </c>
      <c r="E4184" s="80">
        <v>3300</v>
      </c>
      <c r="F4184" s="80">
        <v>3350</v>
      </c>
      <c r="H4184" s="74">
        <v>2107.2199999999998</v>
      </c>
      <c r="I4184" s="74">
        <v>2107.2199999999998</v>
      </c>
      <c r="J4184" s="74">
        <v>3219.74</v>
      </c>
      <c r="K4184" s="74">
        <v>3319.65</v>
      </c>
      <c r="L4184">
        <f t="shared" si="330"/>
        <v>6</v>
      </c>
      <c r="M4184">
        <f t="shared" si="331"/>
        <v>1989</v>
      </c>
      <c r="N4184">
        <f t="shared" si="332"/>
        <v>2107.2199999999998</v>
      </c>
      <c r="O4184">
        <f t="shared" si="333"/>
        <v>3269.6949999999997</v>
      </c>
      <c r="P4184" t="str">
        <f t="shared" si="334"/>
        <v>6_1989</v>
      </c>
    </row>
    <row r="4185" spans="1:16">
      <c r="A4185" s="35">
        <v>32673</v>
      </c>
      <c r="B4185" s="31">
        <v>2128.3000000000002</v>
      </c>
      <c r="C4185" s="87">
        <v>3278.8</v>
      </c>
      <c r="D4185" s="87">
        <v>3373.1</v>
      </c>
      <c r="E4185" s="80">
        <v>3300</v>
      </c>
      <c r="F4185" s="80">
        <v>3350</v>
      </c>
      <c r="H4185" s="74">
        <v>2128.29</v>
      </c>
      <c r="I4185" s="74">
        <v>2128.29</v>
      </c>
      <c r="J4185" s="74">
        <v>3278.79</v>
      </c>
      <c r="K4185" s="74">
        <v>3373.1</v>
      </c>
      <c r="L4185">
        <f t="shared" si="330"/>
        <v>6</v>
      </c>
      <c r="M4185">
        <f t="shared" si="331"/>
        <v>1989</v>
      </c>
      <c r="N4185">
        <f t="shared" si="332"/>
        <v>2128.29</v>
      </c>
      <c r="O4185">
        <f t="shared" si="333"/>
        <v>3325.9449999999997</v>
      </c>
      <c r="P4185" t="str">
        <f t="shared" si="334"/>
        <v>6_1989</v>
      </c>
    </row>
    <row r="4186" spans="1:16">
      <c r="A4186" s="35">
        <v>32674</v>
      </c>
      <c r="B4186" s="79" t="s">
        <v>277</v>
      </c>
      <c r="C4186" s="87">
        <v>3265.1</v>
      </c>
      <c r="D4186" s="87">
        <v>3351</v>
      </c>
      <c r="E4186" s="80">
        <v>3280</v>
      </c>
      <c r="F4186" s="80">
        <v>3330</v>
      </c>
      <c r="H4186" s="74">
        <v>2149.5700000000002</v>
      </c>
      <c r="I4186" s="74">
        <v>2149.5700000000002</v>
      </c>
      <c r="J4186" s="74">
        <v>3265.08</v>
      </c>
      <c r="K4186" s="74">
        <v>3351.02</v>
      </c>
      <c r="L4186">
        <f t="shared" si="330"/>
        <v>6</v>
      </c>
      <c r="M4186">
        <f t="shared" si="331"/>
        <v>1989</v>
      </c>
      <c r="N4186">
        <f t="shared" si="332"/>
        <v>2149.5700000000002</v>
      </c>
      <c r="O4186">
        <f t="shared" si="333"/>
        <v>3308.05</v>
      </c>
      <c r="P4186" t="str">
        <f t="shared" si="334"/>
        <v>6_1989</v>
      </c>
    </row>
    <row r="4187" spans="1:16">
      <c r="A4187" s="35">
        <v>32675</v>
      </c>
      <c r="B4187" s="31">
        <v>2171.1</v>
      </c>
      <c r="C4187" s="80">
        <v>3216.1</v>
      </c>
      <c r="D4187" s="80">
        <v>3316.2</v>
      </c>
      <c r="E4187" s="80">
        <v>3200</v>
      </c>
      <c r="F4187" s="80">
        <v>3220</v>
      </c>
      <c r="H4187" s="74">
        <v>2171.0700000000002</v>
      </c>
      <c r="I4187" s="74">
        <v>2171.0700000000002</v>
      </c>
      <c r="J4187" s="74">
        <v>3216.13</v>
      </c>
      <c r="K4187" s="74">
        <v>3316.15</v>
      </c>
      <c r="L4187">
        <f t="shared" si="330"/>
        <v>6</v>
      </c>
      <c r="M4187">
        <f t="shared" si="331"/>
        <v>1989</v>
      </c>
      <c r="N4187">
        <f t="shared" si="332"/>
        <v>2171.0700000000002</v>
      </c>
      <c r="O4187">
        <f t="shared" si="333"/>
        <v>3266.1400000000003</v>
      </c>
      <c r="P4187" t="str">
        <f t="shared" si="334"/>
        <v>6_1989</v>
      </c>
    </row>
    <row r="4188" spans="1:16">
      <c r="A4188" s="35">
        <v>32676</v>
      </c>
      <c r="B4188" s="31">
        <v>2171.1</v>
      </c>
      <c r="C4188" s="89"/>
      <c r="D4188" s="82"/>
      <c r="E4188" s="88"/>
      <c r="F4188" s="88"/>
      <c r="H4188" s="68"/>
      <c r="I4188" s="68"/>
      <c r="J4188" s="68"/>
      <c r="K4188" s="68"/>
      <c r="L4188">
        <f t="shared" si="330"/>
        <v>6</v>
      </c>
      <c r="M4188">
        <f t="shared" si="331"/>
        <v>1989</v>
      </c>
      <c r="N4188" t="str">
        <f t="shared" si="332"/>
        <v/>
      </c>
      <c r="O4188" t="str">
        <f t="shared" si="333"/>
        <v/>
      </c>
      <c r="P4188" t="str">
        <f t="shared" si="334"/>
        <v>6_1989</v>
      </c>
    </row>
    <row r="4189" spans="1:16">
      <c r="A4189" s="35">
        <v>32677</v>
      </c>
      <c r="B4189" s="31">
        <v>2171.1</v>
      </c>
      <c r="C4189" s="89"/>
      <c r="D4189" s="82"/>
      <c r="E4189" s="88"/>
      <c r="F4189" s="85"/>
      <c r="H4189" s="68"/>
      <c r="I4189" s="68"/>
      <c r="J4189" s="68"/>
      <c r="K4189" s="68"/>
      <c r="L4189">
        <f t="shared" si="330"/>
        <v>6</v>
      </c>
      <c r="M4189">
        <f t="shared" si="331"/>
        <v>1989</v>
      </c>
      <c r="N4189" t="str">
        <f t="shared" si="332"/>
        <v/>
      </c>
      <c r="O4189" t="str">
        <f t="shared" si="333"/>
        <v/>
      </c>
      <c r="P4189" t="str">
        <f t="shared" si="334"/>
        <v>6_1989</v>
      </c>
    </row>
    <row r="4190" spans="1:16">
      <c r="A4190" s="35">
        <v>32678</v>
      </c>
      <c r="B4190" s="79">
        <v>2214.5</v>
      </c>
      <c r="C4190" s="80">
        <v>3159.6</v>
      </c>
      <c r="D4190" s="80">
        <v>3265.7</v>
      </c>
      <c r="E4190" s="80">
        <v>3235</v>
      </c>
      <c r="F4190" s="80">
        <v>3250</v>
      </c>
      <c r="H4190" s="74">
        <v>2214.4899999999998</v>
      </c>
      <c r="I4190" s="74">
        <v>2214.4899999999998</v>
      </c>
      <c r="J4190" s="74">
        <v>3159.57</v>
      </c>
      <c r="K4190" s="74">
        <v>3265.68</v>
      </c>
      <c r="L4190">
        <f t="shared" si="330"/>
        <v>6</v>
      </c>
      <c r="M4190">
        <f t="shared" si="331"/>
        <v>1989</v>
      </c>
      <c r="N4190">
        <f t="shared" si="332"/>
        <v>2214.4899999999998</v>
      </c>
      <c r="O4190">
        <f t="shared" si="333"/>
        <v>3212.625</v>
      </c>
      <c r="P4190" t="str">
        <f t="shared" si="334"/>
        <v>6_1989</v>
      </c>
    </row>
    <row r="4191" spans="1:16">
      <c r="A4191" s="35">
        <v>32679</v>
      </c>
      <c r="B4191" s="31">
        <v>2238.9</v>
      </c>
      <c r="C4191" s="84">
        <v>3174.4</v>
      </c>
      <c r="D4191" s="84">
        <v>3261.5</v>
      </c>
      <c r="E4191" s="80">
        <v>3225</v>
      </c>
      <c r="F4191" s="80">
        <v>3240</v>
      </c>
      <c r="H4191" s="74">
        <v>2238.85</v>
      </c>
      <c r="I4191" s="74">
        <v>2238.85</v>
      </c>
      <c r="J4191" s="74">
        <v>3174.42</v>
      </c>
      <c r="K4191" s="74">
        <v>3261.46</v>
      </c>
      <c r="L4191">
        <f t="shared" si="330"/>
        <v>6</v>
      </c>
      <c r="M4191">
        <f t="shared" si="331"/>
        <v>1989</v>
      </c>
      <c r="N4191">
        <f t="shared" si="332"/>
        <v>2238.85</v>
      </c>
      <c r="O4191">
        <f t="shared" si="333"/>
        <v>3217.94</v>
      </c>
      <c r="P4191" t="str">
        <f t="shared" si="334"/>
        <v>6_1989</v>
      </c>
    </row>
    <row r="4192" spans="1:16">
      <c r="A4192" s="35">
        <v>32680</v>
      </c>
      <c r="B4192" s="31">
        <v>2265.6999999999998</v>
      </c>
      <c r="C4192" s="84">
        <v>3127.3</v>
      </c>
      <c r="D4192" s="84">
        <v>3236.8</v>
      </c>
      <c r="E4192" s="80">
        <v>3050</v>
      </c>
      <c r="F4192" s="80">
        <v>3100</v>
      </c>
      <c r="H4192" s="74">
        <v>2265.7199999999998</v>
      </c>
      <c r="I4192" s="74">
        <v>2265.7199999999998</v>
      </c>
      <c r="J4192" s="74">
        <v>3127.29</v>
      </c>
      <c r="K4192" s="74">
        <v>3236.78</v>
      </c>
      <c r="L4192">
        <f t="shared" si="330"/>
        <v>6</v>
      </c>
      <c r="M4192">
        <f t="shared" si="331"/>
        <v>1989</v>
      </c>
      <c r="N4192">
        <f t="shared" si="332"/>
        <v>2265.7199999999998</v>
      </c>
      <c r="O4192">
        <f t="shared" si="333"/>
        <v>3182.0349999999999</v>
      </c>
      <c r="P4192" t="str">
        <f t="shared" si="334"/>
        <v>6_1989</v>
      </c>
    </row>
    <row r="4193" spans="1:16">
      <c r="A4193" s="35">
        <v>32681</v>
      </c>
      <c r="B4193" s="79">
        <v>2283.9</v>
      </c>
      <c r="C4193" s="84">
        <v>3015.8</v>
      </c>
      <c r="D4193" s="84">
        <v>3123.3</v>
      </c>
      <c r="E4193" s="80">
        <v>3000</v>
      </c>
      <c r="F4193" s="80">
        <v>3040</v>
      </c>
      <c r="H4193" s="74">
        <v>2283.85</v>
      </c>
      <c r="I4193" s="74">
        <v>2283.85</v>
      </c>
      <c r="J4193" s="74">
        <v>3015.8</v>
      </c>
      <c r="K4193" s="74">
        <v>3123.33</v>
      </c>
      <c r="L4193">
        <f t="shared" si="330"/>
        <v>6</v>
      </c>
      <c r="M4193">
        <f t="shared" si="331"/>
        <v>1989</v>
      </c>
      <c r="N4193">
        <f t="shared" si="332"/>
        <v>2283.85</v>
      </c>
      <c r="O4193">
        <f t="shared" si="333"/>
        <v>3069.5650000000001</v>
      </c>
      <c r="P4193" t="str">
        <f t="shared" si="334"/>
        <v>6_1989</v>
      </c>
    </row>
    <row r="4194" spans="1:16">
      <c r="A4194" s="35">
        <v>32682</v>
      </c>
      <c r="B4194" s="31">
        <v>2329.5</v>
      </c>
      <c r="C4194" s="80">
        <v>3100</v>
      </c>
      <c r="D4194" s="80">
        <v>3300</v>
      </c>
      <c r="E4194" s="80">
        <v>3050</v>
      </c>
      <c r="F4194" s="93">
        <v>3150</v>
      </c>
      <c r="H4194" s="74">
        <v>2329.5300000000002</v>
      </c>
      <c r="I4194" s="74">
        <v>2329.5300000000002</v>
      </c>
      <c r="J4194" s="74">
        <v>2991.24</v>
      </c>
      <c r="K4194" s="74">
        <v>3083.31</v>
      </c>
      <c r="L4194">
        <f t="shared" si="330"/>
        <v>6</v>
      </c>
      <c r="M4194">
        <f t="shared" si="331"/>
        <v>1989</v>
      </c>
      <c r="N4194">
        <f t="shared" si="332"/>
        <v>2329.5300000000002</v>
      </c>
      <c r="O4194">
        <f t="shared" si="333"/>
        <v>3037.2749999999996</v>
      </c>
      <c r="P4194" t="str">
        <f t="shared" si="334"/>
        <v>6_1989</v>
      </c>
    </row>
    <row r="4195" spans="1:16">
      <c r="A4195" s="35">
        <v>32683</v>
      </c>
      <c r="B4195" s="31">
        <v>2329.5</v>
      </c>
      <c r="C4195" s="89"/>
      <c r="D4195" s="82"/>
      <c r="E4195" s="88"/>
      <c r="F4195" s="85"/>
      <c r="H4195" s="68"/>
      <c r="I4195" s="68"/>
      <c r="J4195" s="68"/>
      <c r="K4195" s="68"/>
      <c r="L4195">
        <f t="shared" si="330"/>
        <v>6</v>
      </c>
      <c r="M4195">
        <f t="shared" si="331"/>
        <v>1989</v>
      </c>
      <c r="N4195" t="str">
        <f t="shared" si="332"/>
        <v/>
      </c>
      <c r="O4195" t="str">
        <f t="shared" si="333"/>
        <v/>
      </c>
      <c r="P4195" t="str">
        <f t="shared" si="334"/>
        <v>6_1989</v>
      </c>
    </row>
    <row r="4196" spans="1:16">
      <c r="A4196" s="35">
        <v>32684</v>
      </c>
      <c r="B4196" s="79">
        <v>2329.5</v>
      </c>
      <c r="C4196" s="89"/>
      <c r="D4196" s="82"/>
      <c r="E4196" s="88"/>
      <c r="F4196" s="88"/>
      <c r="H4196" s="68"/>
      <c r="I4196" s="68"/>
      <c r="J4196" s="68"/>
      <c r="K4196" s="68"/>
      <c r="L4196">
        <f t="shared" si="330"/>
        <v>6</v>
      </c>
      <c r="M4196">
        <f t="shared" si="331"/>
        <v>1989</v>
      </c>
      <c r="N4196" t="str">
        <f t="shared" si="332"/>
        <v/>
      </c>
      <c r="O4196" t="str">
        <f t="shared" si="333"/>
        <v/>
      </c>
      <c r="P4196" t="str">
        <f t="shared" si="334"/>
        <v>6_1989</v>
      </c>
    </row>
    <row r="4197" spans="1:16">
      <c r="A4197" s="35">
        <v>32685</v>
      </c>
      <c r="B4197" s="31">
        <v>2352.8000000000002</v>
      </c>
      <c r="C4197" s="80">
        <v>2985</v>
      </c>
      <c r="D4197" s="84">
        <v>3094.8</v>
      </c>
      <c r="E4197" s="80">
        <v>3030</v>
      </c>
      <c r="F4197" s="80">
        <v>3070</v>
      </c>
      <c r="H4197" s="74">
        <v>2352.83</v>
      </c>
      <c r="I4197" s="74">
        <v>2352.83</v>
      </c>
      <c r="J4197" s="74">
        <v>2984.98</v>
      </c>
      <c r="K4197" s="74">
        <v>3094.79</v>
      </c>
      <c r="L4197">
        <f t="shared" si="330"/>
        <v>6</v>
      </c>
      <c r="M4197">
        <f t="shared" si="331"/>
        <v>1989</v>
      </c>
      <c r="N4197">
        <f t="shared" si="332"/>
        <v>2352.83</v>
      </c>
      <c r="O4197">
        <f t="shared" si="333"/>
        <v>3039.8850000000002</v>
      </c>
      <c r="P4197" t="str">
        <f t="shared" si="334"/>
        <v>6_1989</v>
      </c>
    </row>
    <row r="4198" spans="1:16">
      <c r="A4198" s="35">
        <v>32686</v>
      </c>
      <c r="B4198" s="31">
        <v>2369.3000000000002</v>
      </c>
      <c r="C4198" s="84">
        <v>2970.2</v>
      </c>
      <c r="D4198" s="84">
        <v>3096.4</v>
      </c>
      <c r="E4198" s="80">
        <v>3030</v>
      </c>
      <c r="F4198" s="80">
        <v>3060</v>
      </c>
      <c r="H4198" s="74">
        <v>2369.3000000000002</v>
      </c>
      <c r="I4198" s="74">
        <v>2369.3000000000002</v>
      </c>
      <c r="J4198" s="74">
        <v>2970.19</v>
      </c>
      <c r="K4198" s="68">
        <v>3096.39</v>
      </c>
      <c r="L4198">
        <f t="shared" si="330"/>
        <v>6</v>
      </c>
      <c r="M4198">
        <f t="shared" si="331"/>
        <v>1989</v>
      </c>
      <c r="N4198">
        <f t="shared" si="332"/>
        <v>2369.3000000000002</v>
      </c>
      <c r="O4198">
        <f t="shared" si="333"/>
        <v>3033.29</v>
      </c>
      <c r="P4198" t="str">
        <f t="shared" si="334"/>
        <v>6_1989</v>
      </c>
    </row>
    <row r="4199" spans="1:16">
      <c r="A4199" s="35">
        <v>32687</v>
      </c>
      <c r="B4199" s="79">
        <v>2395.4</v>
      </c>
      <c r="C4199" s="84">
        <v>2918.9</v>
      </c>
      <c r="D4199" s="84">
        <v>3070.3</v>
      </c>
      <c r="E4199" s="80">
        <v>2950</v>
      </c>
      <c r="F4199" s="80">
        <v>3040</v>
      </c>
      <c r="H4199" s="74">
        <v>2395.36</v>
      </c>
      <c r="I4199" s="74">
        <v>2395.36</v>
      </c>
      <c r="J4199" s="74">
        <v>2918.97</v>
      </c>
      <c r="K4199" s="74">
        <v>3070.27</v>
      </c>
      <c r="L4199">
        <f t="shared" si="330"/>
        <v>6</v>
      </c>
      <c r="M4199">
        <f t="shared" si="331"/>
        <v>1989</v>
      </c>
      <c r="N4199">
        <f t="shared" si="332"/>
        <v>2395.36</v>
      </c>
      <c r="O4199">
        <f t="shared" si="333"/>
        <v>2994.62</v>
      </c>
      <c r="P4199" t="str">
        <f t="shared" si="334"/>
        <v>6_1989</v>
      </c>
    </row>
    <row r="4200" spans="1:16">
      <c r="A4200" s="35">
        <v>32688</v>
      </c>
      <c r="B4200" s="31">
        <v>2395.4</v>
      </c>
      <c r="C4200" s="84"/>
      <c r="D4200" s="84"/>
      <c r="E4200" s="88"/>
      <c r="F4200" s="88"/>
      <c r="H4200" s="74"/>
      <c r="I4200" s="74"/>
      <c r="J4200" s="74"/>
      <c r="K4200" s="74"/>
      <c r="L4200">
        <f t="shared" si="330"/>
        <v>6</v>
      </c>
      <c r="M4200">
        <f t="shared" si="331"/>
        <v>1989</v>
      </c>
      <c r="N4200" t="str">
        <f t="shared" si="332"/>
        <v/>
      </c>
      <c r="O4200" t="str">
        <f t="shared" si="333"/>
        <v/>
      </c>
      <c r="P4200" t="str">
        <f t="shared" si="334"/>
        <v>6_1989</v>
      </c>
    </row>
    <row r="4201" spans="1:16">
      <c r="A4201" s="35">
        <v>32689</v>
      </c>
      <c r="B4201" s="31">
        <v>2395.4</v>
      </c>
      <c r="C4201" s="84"/>
      <c r="D4201" s="84"/>
      <c r="E4201" s="80">
        <v>2970</v>
      </c>
      <c r="F4201" s="80">
        <v>3020</v>
      </c>
      <c r="H4201" s="74"/>
      <c r="I4201" s="74"/>
      <c r="J4201" s="74"/>
      <c r="K4201" s="74"/>
      <c r="L4201">
        <f t="shared" si="330"/>
        <v>6</v>
      </c>
      <c r="M4201">
        <f t="shared" si="331"/>
        <v>1989</v>
      </c>
      <c r="N4201" t="str">
        <f t="shared" si="332"/>
        <v/>
      </c>
      <c r="O4201" t="str">
        <f t="shared" si="333"/>
        <v/>
      </c>
      <c r="P4201" t="str">
        <f t="shared" si="334"/>
        <v>6_1989</v>
      </c>
    </row>
    <row r="4202" spans="1:16">
      <c r="A4202" s="35">
        <v>32690</v>
      </c>
      <c r="B4202" s="31">
        <v>2395.4</v>
      </c>
      <c r="C4202" s="89"/>
      <c r="D4202" s="82"/>
      <c r="E4202" s="84"/>
      <c r="F4202" s="84"/>
      <c r="H4202" s="74"/>
      <c r="I4202" s="74"/>
      <c r="J4202" s="74"/>
      <c r="K4202" s="74"/>
      <c r="L4202">
        <f t="shared" si="330"/>
        <v>7</v>
      </c>
      <c r="M4202">
        <f t="shared" si="331"/>
        <v>1989</v>
      </c>
      <c r="N4202" t="str">
        <f t="shared" si="332"/>
        <v/>
      </c>
      <c r="O4202" t="str">
        <f t="shared" si="333"/>
        <v/>
      </c>
      <c r="P4202" t="str">
        <f t="shared" si="334"/>
        <v>7_1989</v>
      </c>
    </row>
    <row r="4203" spans="1:16">
      <c r="A4203" s="35">
        <v>32691</v>
      </c>
      <c r="B4203" s="31">
        <v>2395.4</v>
      </c>
      <c r="C4203" s="89"/>
      <c r="D4203" s="82"/>
      <c r="E4203" s="84"/>
      <c r="F4203" s="84"/>
      <c r="H4203" s="71"/>
      <c r="I4203" s="71"/>
      <c r="J4203" s="71"/>
      <c r="K4203" s="71"/>
      <c r="L4203">
        <f t="shared" si="330"/>
        <v>7</v>
      </c>
      <c r="M4203">
        <f t="shared" si="331"/>
        <v>1989</v>
      </c>
      <c r="N4203" t="str">
        <f t="shared" si="332"/>
        <v/>
      </c>
      <c r="O4203" t="str">
        <f t="shared" si="333"/>
        <v/>
      </c>
      <c r="P4203" t="str">
        <f t="shared" si="334"/>
        <v>7_1989</v>
      </c>
    </row>
    <row r="4204" spans="1:16">
      <c r="A4204" s="35">
        <v>32692</v>
      </c>
      <c r="B4204" s="30">
        <v>2419.3000000000002</v>
      </c>
      <c r="C4204" s="80">
        <v>3003</v>
      </c>
      <c r="D4204" s="84">
        <v>3092.3</v>
      </c>
      <c r="E4204" s="84">
        <v>3070</v>
      </c>
      <c r="F4204" s="84">
        <v>3100</v>
      </c>
      <c r="H4204" s="74">
        <v>2419.31</v>
      </c>
      <c r="I4204" s="74">
        <v>2419.31</v>
      </c>
      <c r="J4204" s="74">
        <v>3003.01</v>
      </c>
      <c r="K4204" s="74">
        <v>3092.25</v>
      </c>
      <c r="L4204">
        <f t="shared" si="330"/>
        <v>7</v>
      </c>
      <c r="M4204">
        <f t="shared" si="331"/>
        <v>1989</v>
      </c>
      <c r="N4204">
        <f t="shared" si="332"/>
        <v>2419.31</v>
      </c>
      <c r="O4204">
        <f t="shared" si="333"/>
        <v>3047.63</v>
      </c>
      <c r="P4204" t="str">
        <f t="shared" si="334"/>
        <v>7_1989</v>
      </c>
    </row>
    <row r="4205" spans="1:16">
      <c r="A4205" s="35">
        <v>32693</v>
      </c>
      <c r="B4205" s="30">
        <v>2443.5</v>
      </c>
      <c r="C4205" s="80">
        <v>2984.6</v>
      </c>
      <c r="D4205" s="80">
        <v>3107.2</v>
      </c>
      <c r="E4205" s="80">
        <v>3060</v>
      </c>
      <c r="F4205" s="80">
        <v>3100</v>
      </c>
      <c r="H4205" s="74">
        <v>2443.5</v>
      </c>
      <c r="I4205" s="74">
        <v>2443.5</v>
      </c>
      <c r="J4205" s="74">
        <v>2984.59</v>
      </c>
      <c r="K4205" s="74">
        <v>3107.17</v>
      </c>
      <c r="L4205">
        <f t="shared" si="330"/>
        <v>7</v>
      </c>
      <c r="M4205">
        <f t="shared" si="331"/>
        <v>1989</v>
      </c>
      <c r="N4205">
        <f t="shared" si="332"/>
        <v>2443.5</v>
      </c>
      <c r="O4205">
        <f t="shared" si="333"/>
        <v>3045.88</v>
      </c>
      <c r="P4205" t="str">
        <f t="shared" si="334"/>
        <v>7_1989</v>
      </c>
    </row>
    <row r="4206" spans="1:16">
      <c r="A4206" s="35">
        <v>32694</v>
      </c>
      <c r="B4206" s="31">
        <v>2467.9</v>
      </c>
      <c r="C4206" s="80">
        <v>2948.7</v>
      </c>
      <c r="D4206" s="80">
        <v>3059</v>
      </c>
      <c r="E4206" s="80">
        <v>3090</v>
      </c>
      <c r="F4206" s="80">
        <v>3140</v>
      </c>
      <c r="H4206" s="68">
        <v>2467.94</v>
      </c>
      <c r="I4206" s="68">
        <v>2467.94</v>
      </c>
      <c r="J4206" s="68">
        <v>2948.7</v>
      </c>
      <c r="K4206" s="68">
        <v>3059.03</v>
      </c>
      <c r="L4206">
        <f t="shared" si="330"/>
        <v>7</v>
      </c>
      <c r="M4206">
        <f t="shared" si="331"/>
        <v>1989</v>
      </c>
      <c r="N4206">
        <f t="shared" si="332"/>
        <v>2467.94</v>
      </c>
      <c r="O4206">
        <f t="shared" si="333"/>
        <v>3003.8649999999998</v>
      </c>
      <c r="P4206" t="str">
        <f t="shared" si="334"/>
        <v>7_1989</v>
      </c>
    </row>
    <row r="4207" spans="1:16">
      <c r="A4207" s="35">
        <v>32695</v>
      </c>
      <c r="B4207" s="31">
        <v>2492.6</v>
      </c>
      <c r="C4207" s="80">
        <v>2884.9</v>
      </c>
      <c r="D4207" s="80">
        <v>2992.6</v>
      </c>
      <c r="E4207" s="87">
        <v>3000</v>
      </c>
      <c r="F4207" s="87">
        <v>3020</v>
      </c>
      <c r="H4207" s="68">
        <v>2492.62</v>
      </c>
      <c r="I4207" s="68">
        <v>2492.62</v>
      </c>
      <c r="J4207" s="68">
        <v>2884.94</v>
      </c>
      <c r="K4207" s="68">
        <v>2992.56</v>
      </c>
      <c r="L4207">
        <f t="shared" si="330"/>
        <v>7</v>
      </c>
      <c r="M4207">
        <f t="shared" si="331"/>
        <v>1989</v>
      </c>
      <c r="N4207">
        <f t="shared" si="332"/>
        <v>2492.62</v>
      </c>
      <c r="O4207">
        <f t="shared" si="333"/>
        <v>2938.75</v>
      </c>
      <c r="P4207" t="str">
        <f t="shared" si="334"/>
        <v>7_1989</v>
      </c>
    </row>
    <row r="4208" spans="1:16">
      <c r="A4208" s="35">
        <v>32696</v>
      </c>
      <c r="B4208" s="30">
        <v>2517.6</v>
      </c>
      <c r="C4208" s="80">
        <v>2700</v>
      </c>
      <c r="D4208" s="80">
        <v>2900</v>
      </c>
      <c r="E4208" s="80">
        <v>2980</v>
      </c>
      <c r="F4208" s="80">
        <v>3020</v>
      </c>
      <c r="H4208" s="74">
        <v>2517.5500000000002</v>
      </c>
      <c r="I4208" s="74">
        <v>2517.5500000000002</v>
      </c>
      <c r="J4208" s="74">
        <v>2827.59</v>
      </c>
      <c r="K4208" s="74">
        <v>2950.96</v>
      </c>
      <c r="L4208">
        <f t="shared" si="330"/>
        <v>7</v>
      </c>
      <c r="M4208">
        <f t="shared" si="331"/>
        <v>1989</v>
      </c>
      <c r="N4208">
        <f t="shared" si="332"/>
        <v>2517.5500000000002</v>
      </c>
      <c r="O4208">
        <f t="shared" si="333"/>
        <v>2889.2750000000001</v>
      </c>
      <c r="P4208" t="str">
        <f t="shared" si="334"/>
        <v>7_1989</v>
      </c>
    </row>
    <row r="4209" spans="1:16">
      <c r="A4209" s="35">
        <v>32697</v>
      </c>
      <c r="B4209" s="31">
        <v>2517.6</v>
      </c>
      <c r="C4209" s="80"/>
      <c r="D4209" s="80"/>
      <c r="E4209" s="80">
        <v>2980</v>
      </c>
      <c r="F4209" s="80">
        <v>3000</v>
      </c>
      <c r="H4209" s="74"/>
      <c r="I4209" s="74"/>
      <c r="J4209" s="74"/>
      <c r="K4209" s="74"/>
      <c r="L4209">
        <f t="shared" si="330"/>
        <v>7</v>
      </c>
      <c r="M4209">
        <f t="shared" si="331"/>
        <v>1989</v>
      </c>
      <c r="N4209" t="str">
        <f t="shared" si="332"/>
        <v/>
      </c>
      <c r="O4209" t="str">
        <f t="shared" si="333"/>
        <v/>
      </c>
      <c r="P4209" t="str">
        <f t="shared" si="334"/>
        <v>7_1989</v>
      </c>
    </row>
    <row r="4210" spans="1:16">
      <c r="A4210" s="35">
        <v>32698</v>
      </c>
      <c r="B4210" s="31">
        <v>2517.6</v>
      </c>
      <c r="C4210" s="80"/>
      <c r="D4210" s="80"/>
      <c r="E4210" s="81"/>
      <c r="F4210" s="81"/>
      <c r="H4210" s="74"/>
      <c r="I4210" s="74"/>
      <c r="J4210" s="74"/>
      <c r="K4210" s="74"/>
      <c r="L4210">
        <f t="shared" si="330"/>
        <v>7</v>
      </c>
      <c r="M4210">
        <f t="shared" si="331"/>
        <v>1989</v>
      </c>
      <c r="N4210" t="str">
        <f t="shared" si="332"/>
        <v/>
      </c>
      <c r="O4210" t="str">
        <f t="shared" si="333"/>
        <v/>
      </c>
      <c r="P4210" t="str">
        <f t="shared" si="334"/>
        <v>7_1989</v>
      </c>
    </row>
    <row r="4211" spans="1:16">
      <c r="A4211" s="35">
        <v>32699</v>
      </c>
      <c r="B4211" s="30">
        <v>2545.1999999999998</v>
      </c>
      <c r="C4211" s="80">
        <v>2856.9</v>
      </c>
      <c r="D4211" s="80">
        <v>2989.1</v>
      </c>
      <c r="E4211" s="80">
        <v>2950</v>
      </c>
      <c r="F4211" s="80">
        <v>3000</v>
      </c>
      <c r="H4211" s="74">
        <v>2547.7600000000002</v>
      </c>
      <c r="I4211" s="74">
        <v>2547.7600000000002</v>
      </c>
      <c r="J4211" s="74">
        <v>2856.9</v>
      </c>
      <c r="K4211" s="74">
        <v>2989.08</v>
      </c>
      <c r="L4211">
        <f t="shared" si="330"/>
        <v>7</v>
      </c>
      <c r="M4211">
        <f t="shared" si="331"/>
        <v>1989</v>
      </c>
      <c r="N4211">
        <f t="shared" si="332"/>
        <v>2547.7600000000002</v>
      </c>
      <c r="O4211">
        <f t="shared" si="333"/>
        <v>2922.99</v>
      </c>
      <c r="P4211" t="str">
        <f t="shared" si="334"/>
        <v>7_1989</v>
      </c>
    </row>
    <row r="4212" spans="1:16">
      <c r="A4212" s="35">
        <v>32700</v>
      </c>
      <c r="B4212" s="30">
        <v>2573.1999999999998</v>
      </c>
      <c r="C4212" s="80">
        <v>2831</v>
      </c>
      <c r="D4212" s="80">
        <v>2932.4</v>
      </c>
      <c r="E4212" s="80">
        <v>2940</v>
      </c>
      <c r="F4212" s="80">
        <v>2960</v>
      </c>
      <c r="H4212" s="74">
        <v>2573.2399999999998</v>
      </c>
      <c r="I4212" s="74">
        <v>2573.2399999999998</v>
      </c>
      <c r="J4212" s="74">
        <v>2830.96</v>
      </c>
      <c r="K4212" s="74">
        <v>2932.37</v>
      </c>
      <c r="L4212">
        <f t="shared" si="330"/>
        <v>7</v>
      </c>
      <c r="M4212">
        <f t="shared" si="331"/>
        <v>1989</v>
      </c>
      <c r="N4212">
        <f t="shared" si="332"/>
        <v>2573.2399999999998</v>
      </c>
      <c r="O4212">
        <f t="shared" si="333"/>
        <v>2881.665</v>
      </c>
      <c r="P4212" t="str">
        <f t="shared" si="334"/>
        <v>7_1989</v>
      </c>
    </row>
    <row r="4213" spans="1:16">
      <c r="A4213" s="35">
        <v>32701</v>
      </c>
      <c r="B4213" s="30">
        <v>2598.9</v>
      </c>
      <c r="C4213" s="80">
        <v>2813.9</v>
      </c>
      <c r="D4213" s="80">
        <v>2886.9</v>
      </c>
      <c r="E4213" s="80">
        <v>2900</v>
      </c>
      <c r="F4213" s="80">
        <v>2950</v>
      </c>
      <c r="H4213" s="68">
        <v>2598.9699999999998</v>
      </c>
      <c r="I4213" s="68">
        <v>2598.9699999999998</v>
      </c>
      <c r="J4213" s="68">
        <v>2813.9</v>
      </c>
      <c r="K4213" s="68">
        <v>2886.9</v>
      </c>
      <c r="L4213">
        <f t="shared" si="330"/>
        <v>7</v>
      </c>
      <c r="M4213">
        <f t="shared" si="331"/>
        <v>1989</v>
      </c>
      <c r="N4213">
        <f t="shared" si="332"/>
        <v>2598.9699999999998</v>
      </c>
      <c r="O4213">
        <f t="shared" si="333"/>
        <v>2850.4</v>
      </c>
      <c r="P4213" t="str">
        <f t="shared" si="334"/>
        <v>7_1989</v>
      </c>
    </row>
    <row r="4214" spans="1:16">
      <c r="A4214" s="35">
        <v>32702</v>
      </c>
      <c r="B4214" s="30">
        <v>2624.9</v>
      </c>
      <c r="C4214" s="80">
        <v>2751</v>
      </c>
      <c r="D4214" s="80">
        <v>2825.1</v>
      </c>
      <c r="E4214" s="87">
        <v>2820</v>
      </c>
      <c r="F4214" s="87">
        <v>2860</v>
      </c>
      <c r="H4214" s="68">
        <v>2624.96</v>
      </c>
      <c r="I4214" s="68">
        <v>2624.96</v>
      </c>
      <c r="J4214" s="68">
        <v>2741.03</v>
      </c>
      <c r="K4214" s="68">
        <v>2825.08</v>
      </c>
      <c r="L4214">
        <f t="shared" si="330"/>
        <v>7</v>
      </c>
      <c r="M4214">
        <f t="shared" si="331"/>
        <v>1989</v>
      </c>
      <c r="N4214">
        <f t="shared" si="332"/>
        <v>2624.96</v>
      </c>
      <c r="O4214">
        <f t="shared" si="333"/>
        <v>2783.0550000000003</v>
      </c>
      <c r="P4214" t="str">
        <f t="shared" si="334"/>
        <v>7_1989</v>
      </c>
    </row>
    <row r="4215" spans="1:16">
      <c r="A4215" s="35">
        <v>32703</v>
      </c>
      <c r="B4215" s="30">
        <v>2651.2</v>
      </c>
      <c r="C4215" s="80">
        <v>2765.1</v>
      </c>
      <c r="D4215" s="80">
        <v>2870</v>
      </c>
      <c r="E4215" s="80">
        <v>2870</v>
      </c>
      <c r="F4215" s="80">
        <v>2890</v>
      </c>
      <c r="H4215" s="74">
        <v>2651.21</v>
      </c>
      <c r="I4215" s="74">
        <v>2651.21</v>
      </c>
      <c r="J4215" s="74">
        <v>2767.95</v>
      </c>
      <c r="K4215" s="74">
        <v>2849.64</v>
      </c>
      <c r="L4215">
        <f t="shared" si="330"/>
        <v>7</v>
      </c>
      <c r="M4215">
        <f t="shared" si="331"/>
        <v>1989</v>
      </c>
      <c r="N4215">
        <f t="shared" si="332"/>
        <v>2651.21</v>
      </c>
      <c r="O4215">
        <f t="shared" si="333"/>
        <v>2808.7950000000001</v>
      </c>
      <c r="P4215" t="str">
        <f t="shared" si="334"/>
        <v>7_1989</v>
      </c>
    </row>
    <row r="4216" spans="1:16">
      <c r="A4216" s="35">
        <v>32704</v>
      </c>
      <c r="B4216" s="30">
        <v>2651.2</v>
      </c>
      <c r="C4216" s="80"/>
      <c r="D4216" s="80"/>
      <c r="E4216" s="80"/>
      <c r="F4216" s="80"/>
      <c r="H4216" s="74"/>
      <c r="I4216" s="74"/>
      <c r="J4216" s="74"/>
      <c r="K4216" s="74"/>
      <c r="L4216">
        <f t="shared" si="330"/>
        <v>7</v>
      </c>
      <c r="M4216">
        <f t="shared" si="331"/>
        <v>1989</v>
      </c>
      <c r="N4216" t="str">
        <f t="shared" si="332"/>
        <v/>
      </c>
      <c r="O4216" t="str">
        <f t="shared" si="333"/>
        <v/>
      </c>
      <c r="P4216" t="str">
        <f t="shared" si="334"/>
        <v>7_1989</v>
      </c>
    </row>
    <row r="4217" spans="1:16">
      <c r="A4217" s="35">
        <v>32705</v>
      </c>
      <c r="B4217" s="30">
        <v>2651.2</v>
      </c>
      <c r="C4217" s="80"/>
      <c r="D4217" s="80"/>
      <c r="E4217" s="80"/>
      <c r="F4217" s="80"/>
      <c r="H4217" s="74"/>
      <c r="I4217" s="74"/>
      <c r="J4217" s="74"/>
      <c r="K4217" s="74"/>
      <c r="L4217">
        <f t="shared" si="330"/>
        <v>7</v>
      </c>
      <c r="M4217">
        <f t="shared" si="331"/>
        <v>1989</v>
      </c>
      <c r="N4217" t="str">
        <f t="shared" si="332"/>
        <v/>
      </c>
      <c r="O4217" t="str">
        <f t="shared" si="333"/>
        <v/>
      </c>
      <c r="P4217" t="str">
        <f t="shared" si="334"/>
        <v>7_1989</v>
      </c>
    </row>
    <row r="4218" spans="1:16">
      <c r="A4218" s="35">
        <v>32706</v>
      </c>
      <c r="B4218" s="30">
        <v>2677.7</v>
      </c>
      <c r="C4218" s="80">
        <v>2794.7</v>
      </c>
      <c r="D4218" s="80">
        <v>2872.1</v>
      </c>
      <c r="E4218" s="80">
        <v>2860</v>
      </c>
      <c r="F4218" s="80">
        <v>2920</v>
      </c>
      <c r="H4218" s="74">
        <v>2677.72</v>
      </c>
      <c r="I4218" s="74">
        <v>2677.72</v>
      </c>
      <c r="J4218" s="74">
        <v>2794.67</v>
      </c>
      <c r="K4218" s="74">
        <v>2872.14</v>
      </c>
      <c r="L4218">
        <f t="shared" si="330"/>
        <v>7</v>
      </c>
      <c r="M4218">
        <f t="shared" si="331"/>
        <v>1989</v>
      </c>
      <c r="N4218">
        <f t="shared" si="332"/>
        <v>2677.72</v>
      </c>
      <c r="O4218">
        <f t="shared" si="333"/>
        <v>2833.4049999999997</v>
      </c>
      <c r="P4218" t="str">
        <f t="shared" si="334"/>
        <v>7_1989</v>
      </c>
    </row>
    <row r="4219" spans="1:16">
      <c r="A4219" s="35">
        <v>32707</v>
      </c>
      <c r="B4219" s="30">
        <v>2704.5</v>
      </c>
      <c r="C4219" s="80">
        <v>2846.1</v>
      </c>
      <c r="D4219" s="80">
        <v>2944.5</v>
      </c>
      <c r="E4219" s="80">
        <v>2890</v>
      </c>
      <c r="F4219" s="80">
        <v>2950</v>
      </c>
      <c r="H4219" s="74">
        <v>2704.5</v>
      </c>
      <c r="I4219" s="74">
        <v>2704.5</v>
      </c>
      <c r="J4219" s="74">
        <v>2846.08</v>
      </c>
      <c r="K4219" s="74">
        <v>2944.49</v>
      </c>
      <c r="L4219">
        <f t="shared" si="330"/>
        <v>7</v>
      </c>
      <c r="M4219">
        <f t="shared" si="331"/>
        <v>1989</v>
      </c>
      <c r="N4219">
        <f t="shared" si="332"/>
        <v>2704.5</v>
      </c>
      <c r="O4219">
        <f t="shared" si="333"/>
        <v>2895.2849999999999</v>
      </c>
      <c r="P4219" t="str">
        <f t="shared" si="334"/>
        <v>7_1989</v>
      </c>
    </row>
    <row r="4220" spans="1:16">
      <c r="A4220" s="35">
        <v>32708</v>
      </c>
      <c r="B4220" s="30">
        <v>2733.2</v>
      </c>
      <c r="C4220" s="80">
        <v>2820.2</v>
      </c>
      <c r="D4220" s="80">
        <v>2897.3</v>
      </c>
      <c r="E4220" s="87">
        <v>2890</v>
      </c>
      <c r="F4220" s="87">
        <v>2930</v>
      </c>
      <c r="H4220" s="68">
        <v>2733.17</v>
      </c>
      <c r="I4220" s="68">
        <v>2733.17</v>
      </c>
      <c r="J4220" s="68">
        <v>2820.22</v>
      </c>
      <c r="K4220" s="68">
        <v>2897.39</v>
      </c>
      <c r="L4220">
        <f t="shared" si="330"/>
        <v>7</v>
      </c>
      <c r="M4220">
        <f t="shared" si="331"/>
        <v>1989</v>
      </c>
      <c r="N4220">
        <f t="shared" si="332"/>
        <v>2733.17</v>
      </c>
      <c r="O4220">
        <f t="shared" si="333"/>
        <v>2858.8049999999998</v>
      </c>
      <c r="P4220" t="str">
        <f t="shared" si="334"/>
        <v>7_1989</v>
      </c>
    </row>
    <row r="4221" spans="1:16">
      <c r="A4221" s="35">
        <v>32709</v>
      </c>
      <c r="B4221" s="30">
        <v>2762.1</v>
      </c>
      <c r="C4221" s="80">
        <v>2809.7</v>
      </c>
      <c r="D4221" s="80">
        <v>2893.4</v>
      </c>
      <c r="E4221" s="80">
        <v>2900</v>
      </c>
      <c r="F4221" s="80">
        <v>2950</v>
      </c>
      <c r="H4221" s="68">
        <v>2762.14</v>
      </c>
      <c r="I4221" s="68">
        <v>2762.14</v>
      </c>
      <c r="J4221" s="68">
        <v>2809.72</v>
      </c>
      <c r="K4221" s="68">
        <v>2893.37</v>
      </c>
      <c r="L4221">
        <f t="shared" si="330"/>
        <v>7</v>
      </c>
      <c r="M4221">
        <f t="shared" si="331"/>
        <v>1989</v>
      </c>
      <c r="N4221">
        <f t="shared" si="332"/>
        <v>2762.14</v>
      </c>
      <c r="O4221">
        <f t="shared" si="333"/>
        <v>2851.5450000000001</v>
      </c>
      <c r="P4221" t="str">
        <f t="shared" si="334"/>
        <v>7_1989</v>
      </c>
    </row>
    <row r="4222" spans="1:16">
      <c r="A4222" s="35">
        <v>32710</v>
      </c>
      <c r="B4222" s="30">
        <v>2789.8</v>
      </c>
      <c r="C4222" s="80">
        <v>2815.1</v>
      </c>
      <c r="D4222" s="80">
        <v>2910.3</v>
      </c>
      <c r="E4222" s="80">
        <v>2920</v>
      </c>
      <c r="F4222" s="80">
        <v>2980</v>
      </c>
      <c r="H4222" s="74">
        <v>2791.42</v>
      </c>
      <c r="I4222" s="74">
        <v>2791.42</v>
      </c>
      <c r="J4222" s="74">
        <v>2827.69</v>
      </c>
      <c r="K4222" s="74">
        <v>2918.87</v>
      </c>
      <c r="L4222">
        <f t="shared" si="330"/>
        <v>7</v>
      </c>
      <c r="M4222">
        <f t="shared" si="331"/>
        <v>1989</v>
      </c>
      <c r="N4222">
        <f t="shared" si="332"/>
        <v>2791.42</v>
      </c>
      <c r="O4222">
        <f t="shared" si="333"/>
        <v>2873.2799999999997</v>
      </c>
      <c r="P4222" t="str">
        <f t="shared" si="334"/>
        <v>7_1989</v>
      </c>
    </row>
    <row r="4223" spans="1:16">
      <c r="A4223" s="35">
        <v>32711</v>
      </c>
      <c r="B4223" s="30">
        <v>2789.8</v>
      </c>
      <c r="C4223" s="80"/>
      <c r="D4223" s="80"/>
      <c r="E4223" s="80"/>
      <c r="F4223" s="80"/>
      <c r="H4223" s="74"/>
      <c r="I4223" s="74"/>
      <c r="J4223" s="74"/>
      <c r="K4223" s="74"/>
      <c r="L4223">
        <f t="shared" si="330"/>
        <v>7</v>
      </c>
      <c r="M4223">
        <f t="shared" si="331"/>
        <v>1989</v>
      </c>
      <c r="N4223" t="str">
        <f t="shared" si="332"/>
        <v/>
      </c>
      <c r="O4223" t="str">
        <f t="shared" si="333"/>
        <v/>
      </c>
      <c r="P4223" t="str">
        <f t="shared" si="334"/>
        <v>7_1989</v>
      </c>
    </row>
    <row r="4224" spans="1:16">
      <c r="A4224" s="35">
        <v>32712</v>
      </c>
      <c r="B4224" s="30">
        <v>2789.8</v>
      </c>
      <c r="C4224" s="80"/>
      <c r="D4224" s="80"/>
      <c r="E4224" s="80"/>
      <c r="F4224" s="80"/>
      <c r="H4224" s="74"/>
      <c r="I4224" s="74"/>
      <c r="J4224" s="74"/>
      <c r="K4224" s="74"/>
      <c r="L4224">
        <f t="shared" si="330"/>
        <v>7</v>
      </c>
      <c r="M4224">
        <f t="shared" si="331"/>
        <v>1989</v>
      </c>
      <c r="N4224" t="str">
        <f t="shared" si="332"/>
        <v/>
      </c>
      <c r="O4224" t="str">
        <f t="shared" si="333"/>
        <v/>
      </c>
      <c r="P4224" t="str">
        <f t="shared" si="334"/>
        <v>7_1989</v>
      </c>
    </row>
    <row r="4225" spans="1:16">
      <c r="A4225" s="35">
        <v>32713</v>
      </c>
      <c r="B4225" s="30">
        <v>2817.7</v>
      </c>
      <c r="C4225" s="80">
        <v>2938.3</v>
      </c>
      <c r="D4225" s="80">
        <v>3049</v>
      </c>
      <c r="E4225" s="80">
        <v>3250</v>
      </c>
      <c r="F4225" s="80">
        <v>3300</v>
      </c>
      <c r="H4225" s="74">
        <v>2821.01</v>
      </c>
      <c r="I4225" s="74">
        <v>2821.01</v>
      </c>
      <c r="J4225" s="74">
        <v>2938.25</v>
      </c>
      <c r="K4225" s="74">
        <v>3049.01</v>
      </c>
      <c r="L4225">
        <f t="shared" si="330"/>
        <v>7</v>
      </c>
      <c r="M4225">
        <f t="shared" si="331"/>
        <v>1989</v>
      </c>
      <c r="N4225">
        <f t="shared" si="332"/>
        <v>2821.01</v>
      </c>
      <c r="O4225">
        <f t="shared" si="333"/>
        <v>2993.63</v>
      </c>
      <c r="P4225" t="str">
        <f t="shared" si="334"/>
        <v>7_1989</v>
      </c>
    </row>
    <row r="4226" spans="1:16">
      <c r="A4226" s="35">
        <v>32714</v>
      </c>
      <c r="B4226" s="30">
        <v>2850.9</v>
      </c>
      <c r="C4226" s="80">
        <v>3132.6</v>
      </c>
      <c r="D4226" s="80">
        <v>3285.2</v>
      </c>
      <c r="E4226" s="87">
        <v>3450</v>
      </c>
      <c r="F4226" s="87">
        <v>3500</v>
      </c>
      <c r="H4226" s="74">
        <v>2850.91</v>
      </c>
      <c r="I4226" s="74">
        <v>2850.91</v>
      </c>
      <c r="J4226" s="74">
        <v>3132.57</v>
      </c>
      <c r="K4226" s="74">
        <v>3285.22</v>
      </c>
      <c r="L4226">
        <f t="shared" si="330"/>
        <v>7</v>
      </c>
      <c r="M4226">
        <f t="shared" si="331"/>
        <v>1989</v>
      </c>
      <c r="N4226">
        <f t="shared" si="332"/>
        <v>2850.91</v>
      </c>
      <c r="O4226">
        <f t="shared" si="333"/>
        <v>3208.895</v>
      </c>
      <c r="P4226" t="str">
        <f t="shared" si="334"/>
        <v>7_1989</v>
      </c>
    </row>
    <row r="4227" spans="1:16">
      <c r="A4227" s="35">
        <v>32715</v>
      </c>
      <c r="B4227" s="30">
        <v>2881.1</v>
      </c>
      <c r="C4227" s="80">
        <v>3077.3</v>
      </c>
      <c r="D4227" s="80">
        <v>3229</v>
      </c>
      <c r="E4227" s="80">
        <v>3020</v>
      </c>
      <c r="F4227" s="80">
        <v>3050</v>
      </c>
      <c r="H4227" s="68">
        <v>2881.13</v>
      </c>
      <c r="I4227" s="68">
        <v>2881.13</v>
      </c>
      <c r="J4227" s="68">
        <v>3077.25</v>
      </c>
      <c r="K4227" s="68">
        <v>3228.96</v>
      </c>
      <c r="L4227">
        <f t="shared" si="330"/>
        <v>7</v>
      </c>
      <c r="M4227">
        <f t="shared" si="331"/>
        <v>1989</v>
      </c>
      <c r="N4227">
        <f t="shared" si="332"/>
        <v>2881.13</v>
      </c>
      <c r="O4227">
        <f t="shared" si="333"/>
        <v>3153.105</v>
      </c>
      <c r="P4227" t="str">
        <f t="shared" si="334"/>
        <v>7_1989</v>
      </c>
    </row>
    <row r="4228" spans="1:16">
      <c r="A4228" s="35">
        <v>32716</v>
      </c>
      <c r="B4228" s="30">
        <v>2911.7</v>
      </c>
      <c r="C4228" s="80">
        <v>2974.4</v>
      </c>
      <c r="D4228" s="80">
        <v>3146.8</v>
      </c>
      <c r="E4228" s="80">
        <v>3060</v>
      </c>
      <c r="F4228" s="94">
        <v>3061.2</v>
      </c>
      <c r="H4228" s="68">
        <v>2911.67</v>
      </c>
      <c r="I4228" s="68">
        <v>2911.67</v>
      </c>
      <c r="J4228" s="68">
        <v>2974.43</v>
      </c>
      <c r="K4228" s="68">
        <v>3146.77</v>
      </c>
      <c r="L4228">
        <f t="shared" ref="L4228:L4291" si="335">+MONTH(A4228)</f>
        <v>7</v>
      </c>
      <c r="M4228">
        <f t="shared" ref="M4228:M4291" si="336">+YEAR(A4228)</f>
        <v>1989</v>
      </c>
      <c r="N4228">
        <f t="shared" ref="N4228:N4291" si="337">+IF(H4228="","",AVERAGE(H4228:I4228))</f>
        <v>2911.67</v>
      </c>
      <c r="O4228">
        <f t="shared" ref="O4228:O4291" si="338">+IF(J4228="","",AVERAGE(J4228:K4228))</f>
        <v>3060.6</v>
      </c>
      <c r="P4228" t="str">
        <f t="shared" ref="P4228:P4291" si="339">+L4228&amp;"_"&amp;M4228</f>
        <v>7_1989</v>
      </c>
    </row>
    <row r="4229" spans="1:16">
      <c r="A4229" s="35">
        <v>32717</v>
      </c>
      <c r="B4229" s="30">
        <v>2911.7</v>
      </c>
      <c r="C4229" s="80"/>
      <c r="D4229" s="80"/>
      <c r="E4229" s="80">
        <v>3030</v>
      </c>
      <c r="F4229" s="80">
        <v>3050</v>
      </c>
      <c r="H4229" s="74"/>
      <c r="I4229" s="74"/>
      <c r="J4229" s="74"/>
      <c r="K4229" s="74"/>
      <c r="L4229">
        <f t="shared" si="335"/>
        <v>7</v>
      </c>
      <c r="M4229">
        <f t="shared" si="336"/>
        <v>1989</v>
      </c>
      <c r="N4229" t="str">
        <f t="shared" si="337"/>
        <v/>
      </c>
      <c r="O4229" t="str">
        <f t="shared" si="338"/>
        <v/>
      </c>
      <c r="P4229" t="str">
        <f t="shared" si="339"/>
        <v>7_1989</v>
      </c>
    </row>
    <row r="4230" spans="1:16">
      <c r="A4230" s="35">
        <v>32718</v>
      </c>
      <c r="B4230" s="30">
        <v>2911.7</v>
      </c>
      <c r="C4230" s="80"/>
      <c r="D4230" s="80"/>
      <c r="E4230" s="80"/>
      <c r="F4230" s="80"/>
      <c r="H4230" s="74"/>
      <c r="I4230" s="74"/>
      <c r="J4230" s="74"/>
      <c r="K4230" s="74"/>
      <c r="L4230">
        <f t="shared" si="335"/>
        <v>7</v>
      </c>
      <c r="M4230">
        <f t="shared" si="336"/>
        <v>1989</v>
      </c>
      <c r="N4230" t="str">
        <f t="shared" si="337"/>
        <v/>
      </c>
      <c r="O4230" t="str">
        <f t="shared" si="338"/>
        <v/>
      </c>
      <c r="P4230" t="str">
        <f t="shared" si="339"/>
        <v>7_1989</v>
      </c>
    </row>
    <row r="4231" spans="1:16">
      <c r="A4231" s="35">
        <v>32719</v>
      </c>
      <c r="B4231" s="30">
        <v>2911.7</v>
      </c>
      <c r="C4231" s="80"/>
      <c r="D4231" s="80"/>
      <c r="E4231" s="80"/>
      <c r="F4231" s="80"/>
      <c r="H4231" s="74"/>
      <c r="I4231" s="74"/>
      <c r="J4231" s="74"/>
      <c r="K4231" s="74"/>
      <c r="L4231">
        <f t="shared" si="335"/>
        <v>7</v>
      </c>
      <c r="M4231">
        <f t="shared" si="336"/>
        <v>1989</v>
      </c>
      <c r="N4231" t="str">
        <f t="shared" si="337"/>
        <v/>
      </c>
      <c r="O4231" t="str">
        <f t="shared" si="338"/>
        <v/>
      </c>
      <c r="P4231" t="str">
        <f t="shared" si="339"/>
        <v>7_1989</v>
      </c>
    </row>
    <row r="4232" spans="1:16">
      <c r="A4232" s="35">
        <v>32720</v>
      </c>
      <c r="B4232" s="30">
        <v>2942.5</v>
      </c>
      <c r="C4232" s="80">
        <v>3000</v>
      </c>
      <c r="D4232" s="80">
        <v>3200</v>
      </c>
      <c r="E4232" s="87">
        <v>3050</v>
      </c>
      <c r="F4232" s="87">
        <v>3130</v>
      </c>
      <c r="H4232" s="68">
        <v>2942.53</v>
      </c>
      <c r="I4232" s="68">
        <v>2942.53</v>
      </c>
      <c r="J4232" s="71">
        <v>2988.53</v>
      </c>
      <c r="K4232" s="71">
        <v>3094.72</v>
      </c>
      <c r="L4232">
        <f t="shared" si="335"/>
        <v>7</v>
      </c>
      <c r="M4232">
        <f t="shared" si="336"/>
        <v>1989</v>
      </c>
      <c r="N4232">
        <f t="shared" si="337"/>
        <v>2942.53</v>
      </c>
      <c r="O4232">
        <f t="shared" si="338"/>
        <v>3041.625</v>
      </c>
      <c r="P4232" t="str">
        <f t="shared" si="339"/>
        <v>7_1989</v>
      </c>
    </row>
    <row r="4233" spans="1:16">
      <c r="A4233" s="35">
        <v>32721</v>
      </c>
      <c r="B4233" s="30">
        <v>2973.7</v>
      </c>
      <c r="C4233" s="80">
        <v>3022.5</v>
      </c>
      <c r="D4233" s="80">
        <v>3104.1</v>
      </c>
      <c r="E4233" s="80">
        <v>3060</v>
      </c>
      <c r="F4233" s="80">
        <v>3100</v>
      </c>
      <c r="H4233" s="68">
        <v>2973.72</v>
      </c>
      <c r="I4233" s="68">
        <v>2973.72</v>
      </c>
      <c r="J4233" s="71">
        <v>3022.5</v>
      </c>
      <c r="K4233" s="71">
        <v>3104.05</v>
      </c>
      <c r="L4233">
        <f t="shared" si="335"/>
        <v>8</v>
      </c>
      <c r="M4233">
        <f t="shared" si="336"/>
        <v>1989</v>
      </c>
      <c r="N4233">
        <f t="shared" si="337"/>
        <v>2973.72</v>
      </c>
      <c r="O4233">
        <f t="shared" si="338"/>
        <v>3063.2750000000001</v>
      </c>
      <c r="P4233" t="str">
        <f t="shared" si="339"/>
        <v>8_1989</v>
      </c>
    </row>
    <row r="4234" spans="1:16">
      <c r="A4234" s="35">
        <v>32722</v>
      </c>
      <c r="B4234" s="30">
        <v>3003.5</v>
      </c>
      <c r="C4234" s="80">
        <v>3026.3</v>
      </c>
      <c r="D4234" s="80">
        <v>3123.1</v>
      </c>
      <c r="E4234" s="80">
        <v>3080</v>
      </c>
      <c r="F4234" s="80">
        <v>3120</v>
      </c>
      <c r="H4234" s="74">
        <v>3003.46</v>
      </c>
      <c r="I4234" s="74">
        <v>3003.46</v>
      </c>
      <c r="J4234" s="74">
        <v>3026.29</v>
      </c>
      <c r="K4234" s="74">
        <v>3123.13</v>
      </c>
      <c r="L4234">
        <f t="shared" si="335"/>
        <v>8</v>
      </c>
      <c r="M4234">
        <f t="shared" si="336"/>
        <v>1989</v>
      </c>
      <c r="N4234">
        <f t="shared" si="337"/>
        <v>3003.46</v>
      </c>
      <c r="O4234">
        <f t="shared" si="338"/>
        <v>3074.71</v>
      </c>
      <c r="P4234" t="str">
        <f t="shared" si="339"/>
        <v>8_1989</v>
      </c>
    </row>
    <row r="4235" spans="1:16">
      <c r="A4235" s="35">
        <v>32723</v>
      </c>
      <c r="B4235" s="30">
        <v>3033.5</v>
      </c>
      <c r="C4235" s="80">
        <v>3046.1</v>
      </c>
      <c r="D4235" s="80">
        <v>3106.1</v>
      </c>
      <c r="E4235" s="80">
        <v>3090</v>
      </c>
      <c r="F4235" s="80">
        <v>3100</v>
      </c>
      <c r="H4235" s="74">
        <v>3033.49</v>
      </c>
      <c r="I4235" s="74">
        <v>3033.49</v>
      </c>
      <c r="J4235" s="74">
        <v>3046.09</v>
      </c>
      <c r="K4235" s="74">
        <v>3106.14</v>
      </c>
      <c r="L4235">
        <f t="shared" si="335"/>
        <v>8</v>
      </c>
      <c r="M4235">
        <f t="shared" si="336"/>
        <v>1989</v>
      </c>
      <c r="N4235">
        <f t="shared" si="337"/>
        <v>3033.49</v>
      </c>
      <c r="O4235">
        <f t="shared" si="338"/>
        <v>3076.1149999999998</v>
      </c>
      <c r="P4235" t="str">
        <f t="shared" si="339"/>
        <v>8_1989</v>
      </c>
    </row>
    <row r="4236" spans="1:16">
      <c r="A4236" s="35">
        <v>32724</v>
      </c>
      <c r="B4236" s="30">
        <v>3063.8</v>
      </c>
      <c r="C4236" s="80">
        <v>3050.7</v>
      </c>
      <c r="D4236" s="80">
        <v>3140.7</v>
      </c>
      <c r="E4236" s="80">
        <v>3080</v>
      </c>
      <c r="F4236" s="80">
        <v>3100</v>
      </c>
      <c r="H4236" s="74">
        <v>3063.82</v>
      </c>
      <c r="I4236" s="74">
        <v>3063.82</v>
      </c>
      <c r="J4236" s="74">
        <v>3050.72</v>
      </c>
      <c r="K4236" s="74">
        <v>3140.68</v>
      </c>
      <c r="L4236">
        <f t="shared" si="335"/>
        <v>8</v>
      </c>
      <c r="M4236">
        <f t="shared" si="336"/>
        <v>1989</v>
      </c>
      <c r="N4236">
        <f t="shared" si="337"/>
        <v>3063.82</v>
      </c>
      <c r="O4236">
        <f t="shared" si="338"/>
        <v>3095.7</v>
      </c>
      <c r="P4236" t="str">
        <f t="shared" si="339"/>
        <v>8_1989</v>
      </c>
    </row>
    <row r="4237" spans="1:16">
      <c r="A4237" s="35">
        <v>32725</v>
      </c>
      <c r="B4237" s="30">
        <v>3063.8</v>
      </c>
      <c r="C4237" s="82"/>
      <c r="D4237" s="89"/>
      <c r="E4237" s="80"/>
      <c r="F4237" s="80"/>
      <c r="H4237" s="68"/>
      <c r="I4237" s="68"/>
      <c r="J4237" s="68"/>
      <c r="K4237" s="68"/>
      <c r="L4237">
        <f t="shared" si="335"/>
        <v>8</v>
      </c>
      <c r="M4237">
        <f t="shared" si="336"/>
        <v>1989</v>
      </c>
      <c r="N4237" t="str">
        <f t="shared" si="337"/>
        <v/>
      </c>
      <c r="O4237" t="str">
        <f t="shared" si="338"/>
        <v/>
      </c>
      <c r="P4237" t="str">
        <f t="shared" si="339"/>
        <v>8_1989</v>
      </c>
    </row>
    <row r="4238" spans="1:16">
      <c r="A4238" s="35">
        <v>32726</v>
      </c>
      <c r="B4238" s="30">
        <v>3063.8</v>
      </c>
      <c r="C4238" s="82"/>
      <c r="D4238" s="89"/>
      <c r="E4238" s="87"/>
      <c r="F4238" s="87"/>
      <c r="H4238" s="68"/>
      <c r="I4238" s="68"/>
      <c r="J4238" s="68"/>
      <c r="K4238" s="68"/>
      <c r="L4238">
        <f t="shared" si="335"/>
        <v>8</v>
      </c>
      <c r="M4238">
        <f t="shared" si="336"/>
        <v>1989</v>
      </c>
      <c r="N4238" t="str">
        <f t="shared" si="337"/>
        <v/>
      </c>
      <c r="O4238" t="str">
        <f t="shared" si="338"/>
        <v/>
      </c>
      <c r="P4238" t="str">
        <f t="shared" si="339"/>
        <v>8_1989</v>
      </c>
    </row>
    <row r="4239" spans="1:16">
      <c r="A4239" s="35">
        <v>32727</v>
      </c>
      <c r="B4239" s="30">
        <v>3094.5</v>
      </c>
      <c r="C4239" s="80">
        <v>3083.8</v>
      </c>
      <c r="D4239" s="80">
        <v>3126.9</v>
      </c>
      <c r="E4239" s="80">
        <v>3130</v>
      </c>
      <c r="F4239" s="80">
        <v>3160</v>
      </c>
      <c r="H4239" s="74">
        <v>3094.46</v>
      </c>
      <c r="I4239" s="74">
        <v>3094.46</v>
      </c>
      <c r="J4239" s="74">
        <v>3083.75</v>
      </c>
      <c r="K4239" s="74">
        <v>3126.93</v>
      </c>
      <c r="L4239">
        <f t="shared" si="335"/>
        <v>8</v>
      </c>
      <c r="M4239">
        <f t="shared" si="336"/>
        <v>1989</v>
      </c>
      <c r="N4239">
        <f t="shared" si="337"/>
        <v>3094.46</v>
      </c>
      <c r="O4239">
        <f t="shared" si="338"/>
        <v>3105.34</v>
      </c>
      <c r="P4239" t="str">
        <f t="shared" si="339"/>
        <v>8_1989</v>
      </c>
    </row>
    <row r="4240" spans="1:16">
      <c r="A4240" s="35">
        <v>32728</v>
      </c>
      <c r="B4240" s="30">
        <v>3125.4</v>
      </c>
      <c r="C4240" s="80">
        <v>3115</v>
      </c>
      <c r="D4240" s="80">
        <v>3184.8</v>
      </c>
      <c r="E4240" s="80">
        <v>3160</v>
      </c>
      <c r="F4240" s="80">
        <v>3200</v>
      </c>
      <c r="H4240" s="74">
        <v>3125.4</v>
      </c>
      <c r="I4240" s="74">
        <v>3125.4</v>
      </c>
      <c r="J4240" s="74">
        <v>3114.95</v>
      </c>
      <c r="K4240" s="74">
        <v>3184.76</v>
      </c>
      <c r="L4240">
        <f t="shared" si="335"/>
        <v>8</v>
      </c>
      <c r="M4240">
        <f t="shared" si="336"/>
        <v>1989</v>
      </c>
      <c r="N4240">
        <f t="shared" si="337"/>
        <v>3125.4</v>
      </c>
      <c r="O4240">
        <f t="shared" si="338"/>
        <v>3149.855</v>
      </c>
      <c r="P4240" t="str">
        <f t="shared" si="339"/>
        <v>8_1989</v>
      </c>
    </row>
    <row r="4241" spans="1:16">
      <c r="A4241" s="35">
        <v>32729</v>
      </c>
      <c r="B4241" s="30">
        <v>3150</v>
      </c>
      <c r="C4241" s="85">
        <v>3146.7</v>
      </c>
      <c r="D4241" s="80">
        <v>3211.6</v>
      </c>
      <c r="E4241" s="80">
        <v>3270</v>
      </c>
      <c r="F4241" s="80">
        <v>3310</v>
      </c>
      <c r="H4241" s="74">
        <v>3149.97</v>
      </c>
      <c r="I4241" s="74">
        <v>3149.97</v>
      </c>
      <c r="J4241" s="74">
        <v>3146.71</v>
      </c>
      <c r="K4241" s="74">
        <v>3211.59</v>
      </c>
      <c r="L4241">
        <f t="shared" si="335"/>
        <v>8</v>
      </c>
      <c r="M4241">
        <f t="shared" si="336"/>
        <v>1989</v>
      </c>
      <c r="N4241">
        <f t="shared" si="337"/>
        <v>3149.97</v>
      </c>
      <c r="O4241">
        <f t="shared" si="338"/>
        <v>3179.15</v>
      </c>
      <c r="P4241" t="str">
        <f t="shared" si="339"/>
        <v>8_1989</v>
      </c>
    </row>
    <row r="4242" spans="1:16">
      <c r="A4242" s="35">
        <v>32730</v>
      </c>
      <c r="B4242" s="30">
        <v>3174.7</v>
      </c>
      <c r="C4242" s="80">
        <v>3218.7</v>
      </c>
      <c r="D4242" s="80">
        <v>3296.7</v>
      </c>
      <c r="E4242" s="80">
        <v>3280</v>
      </c>
      <c r="F4242" s="80">
        <v>3360</v>
      </c>
      <c r="H4242" s="74">
        <v>3174.73</v>
      </c>
      <c r="I4242" s="74">
        <v>3174.73</v>
      </c>
      <c r="J4242" s="74">
        <v>3218.67</v>
      </c>
      <c r="K4242" s="74">
        <v>3296.69</v>
      </c>
      <c r="L4242">
        <f t="shared" si="335"/>
        <v>8</v>
      </c>
      <c r="M4242">
        <f t="shared" si="336"/>
        <v>1989</v>
      </c>
      <c r="N4242">
        <f t="shared" si="337"/>
        <v>3174.73</v>
      </c>
      <c r="O4242">
        <f t="shared" si="338"/>
        <v>3257.6800000000003</v>
      </c>
      <c r="P4242" t="str">
        <f t="shared" si="339"/>
        <v>8_1989</v>
      </c>
    </row>
    <row r="4243" spans="1:16">
      <c r="A4243" s="35">
        <v>32731</v>
      </c>
      <c r="B4243" s="30">
        <v>3199.7</v>
      </c>
      <c r="C4243" s="80">
        <v>3245</v>
      </c>
      <c r="D4243" s="80">
        <v>3360.5</v>
      </c>
      <c r="E4243" s="80">
        <v>3300</v>
      </c>
      <c r="F4243" s="80">
        <v>3350</v>
      </c>
      <c r="H4243" s="74">
        <v>3199.68</v>
      </c>
      <c r="I4243" s="74">
        <v>3199.68</v>
      </c>
      <c r="J4243" s="74">
        <v>3244.99</v>
      </c>
      <c r="K4243" s="74">
        <v>3360.45</v>
      </c>
      <c r="L4243">
        <f t="shared" si="335"/>
        <v>8</v>
      </c>
      <c r="M4243">
        <f t="shared" si="336"/>
        <v>1989</v>
      </c>
      <c r="N4243">
        <f t="shared" si="337"/>
        <v>3199.68</v>
      </c>
      <c r="O4243">
        <f t="shared" si="338"/>
        <v>3302.72</v>
      </c>
      <c r="P4243" t="str">
        <f t="shared" si="339"/>
        <v>8_1989</v>
      </c>
    </row>
    <row r="4244" spans="1:16">
      <c r="A4244" s="35">
        <v>32732</v>
      </c>
      <c r="B4244" s="30">
        <v>3199.7</v>
      </c>
      <c r="C4244" s="82"/>
      <c r="D4244" s="89"/>
      <c r="E4244" s="80"/>
      <c r="F4244" s="80"/>
      <c r="H4244" s="68"/>
      <c r="I4244" s="68"/>
      <c r="J4244" s="68"/>
      <c r="K4244" s="68"/>
      <c r="L4244">
        <f t="shared" si="335"/>
        <v>8</v>
      </c>
      <c r="M4244">
        <f t="shared" si="336"/>
        <v>1989</v>
      </c>
      <c r="N4244" t="str">
        <f t="shared" si="337"/>
        <v/>
      </c>
      <c r="O4244" t="str">
        <f t="shared" si="338"/>
        <v/>
      </c>
      <c r="P4244" t="str">
        <f t="shared" si="339"/>
        <v>8_1989</v>
      </c>
    </row>
    <row r="4245" spans="1:16">
      <c r="A4245" s="35">
        <v>32733</v>
      </c>
      <c r="B4245" s="30">
        <v>3199.7</v>
      </c>
      <c r="C4245" s="82"/>
      <c r="D4245" s="89"/>
      <c r="E4245" s="87"/>
      <c r="F4245" s="87"/>
      <c r="H4245" s="68"/>
      <c r="I4245" s="68"/>
      <c r="J4245" s="68"/>
      <c r="K4245" s="68"/>
      <c r="L4245">
        <f t="shared" si="335"/>
        <v>8</v>
      </c>
      <c r="M4245">
        <f t="shared" si="336"/>
        <v>1989</v>
      </c>
      <c r="N4245" t="str">
        <f t="shared" si="337"/>
        <v/>
      </c>
      <c r="O4245" t="str">
        <f t="shared" si="338"/>
        <v/>
      </c>
      <c r="P4245" t="str">
        <f t="shared" si="339"/>
        <v>8_1989</v>
      </c>
    </row>
    <row r="4246" spans="1:16">
      <c r="A4246" s="35">
        <v>32734</v>
      </c>
      <c r="B4246" s="30">
        <v>3224.8</v>
      </c>
      <c r="C4246" s="80">
        <v>3216.5</v>
      </c>
      <c r="D4246" s="80">
        <v>3332.1</v>
      </c>
      <c r="E4246" s="80">
        <v>3270</v>
      </c>
      <c r="F4246" s="80">
        <v>3290</v>
      </c>
      <c r="H4246" s="74">
        <v>3224.83</v>
      </c>
      <c r="I4246" s="74">
        <v>3224.83</v>
      </c>
      <c r="J4246" s="74">
        <v>3216.45</v>
      </c>
      <c r="K4246" s="74">
        <v>3332.12</v>
      </c>
      <c r="L4246">
        <f t="shared" si="335"/>
        <v>8</v>
      </c>
      <c r="M4246">
        <f t="shared" si="336"/>
        <v>1989</v>
      </c>
      <c r="N4246">
        <f t="shared" si="337"/>
        <v>3224.83</v>
      </c>
      <c r="O4246">
        <f t="shared" si="338"/>
        <v>3274.2849999999999</v>
      </c>
      <c r="P4246" t="str">
        <f t="shared" si="339"/>
        <v>8_1989</v>
      </c>
    </row>
    <row r="4247" spans="1:16">
      <c r="A4247" s="35">
        <v>32735</v>
      </c>
      <c r="B4247" s="30">
        <v>3250.2</v>
      </c>
      <c r="C4247" s="80">
        <v>3256.9</v>
      </c>
      <c r="D4247" s="80">
        <v>3328.9</v>
      </c>
      <c r="E4247" s="80">
        <v>3260</v>
      </c>
      <c r="F4247" s="80">
        <v>3300</v>
      </c>
      <c r="H4247" s="74">
        <v>3250.18</v>
      </c>
      <c r="I4247" s="74">
        <v>3250.18</v>
      </c>
      <c r="J4247" s="74">
        <v>3256.93</v>
      </c>
      <c r="K4247" s="74">
        <v>3328.87</v>
      </c>
      <c r="L4247">
        <f t="shared" si="335"/>
        <v>8</v>
      </c>
      <c r="M4247">
        <f t="shared" si="336"/>
        <v>1989</v>
      </c>
      <c r="N4247">
        <f t="shared" si="337"/>
        <v>3250.18</v>
      </c>
      <c r="O4247">
        <f t="shared" si="338"/>
        <v>3292.8999999999996</v>
      </c>
      <c r="P4247" t="str">
        <f t="shared" si="339"/>
        <v>8_1989</v>
      </c>
    </row>
    <row r="4248" spans="1:16">
      <c r="A4248" s="35">
        <v>32736</v>
      </c>
      <c r="B4248" s="30">
        <v>3276.8</v>
      </c>
      <c r="C4248" s="80">
        <v>3233.1</v>
      </c>
      <c r="D4248" s="80">
        <v>3335.7</v>
      </c>
      <c r="E4248" s="80">
        <v>3300</v>
      </c>
      <c r="F4248" s="80">
        <v>3350</v>
      </c>
      <c r="H4248" s="74">
        <v>3276.83</v>
      </c>
      <c r="I4248" s="74">
        <v>3276.83</v>
      </c>
      <c r="J4248" s="74">
        <v>3233.08</v>
      </c>
      <c r="K4248" s="74">
        <v>3335.67</v>
      </c>
      <c r="L4248">
        <f t="shared" si="335"/>
        <v>8</v>
      </c>
      <c r="M4248">
        <f t="shared" si="336"/>
        <v>1989</v>
      </c>
      <c r="N4248">
        <f t="shared" si="337"/>
        <v>3276.83</v>
      </c>
      <c r="O4248">
        <f t="shared" si="338"/>
        <v>3284.375</v>
      </c>
      <c r="P4248" t="str">
        <f t="shared" si="339"/>
        <v>8_1989</v>
      </c>
    </row>
    <row r="4249" spans="1:16">
      <c r="A4249" s="35">
        <v>32737</v>
      </c>
      <c r="B4249" s="30">
        <v>3303.7</v>
      </c>
      <c r="C4249" s="80">
        <v>3279.6</v>
      </c>
      <c r="D4249" s="80">
        <v>3386.7</v>
      </c>
      <c r="E4249" s="80">
        <v>3350</v>
      </c>
      <c r="F4249" s="80">
        <v>3380</v>
      </c>
      <c r="H4249" s="74">
        <v>3303.7</v>
      </c>
      <c r="I4249" s="74">
        <v>3303.7</v>
      </c>
      <c r="J4249" s="74">
        <v>3279.64</v>
      </c>
      <c r="K4249" s="74">
        <v>3386.65</v>
      </c>
      <c r="L4249">
        <f t="shared" si="335"/>
        <v>8</v>
      </c>
      <c r="M4249">
        <f t="shared" si="336"/>
        <v>1989</v>
      </c>
      <c r="N4249">
        <f t="shared" si="337"/>
        <v>3303.7</v>
      </c>
      <c r="O4249">
        <f t="shared" si="338"/>
        <v>3333.145</v>
      </c>
      <c r="P4249" t="str">
        <f t="shared" si="339"/>
        <v>8_1989</v>
      </c>
    </row>
    <row r="4250" spans="1:16">
      <c r="A4250" s="35">
        <v>32738</v>
      </c>
      <c r="B4250" s="30">
        <v>3330.8</v>
      </c>
      <c r="C4250" s="80">
        <v>3332.6</v>
      </c>
      <c r="D4250" s="80">
        <v>3404.3</v>
      </c>
      <c r="E4250" s="80">
        <v>3350</v>
      </c>
      <c r="F4250" s="80">
        <v>3360</v>
      </c>
      <c r="H4250" s="74">
        <v>3330.79</v>
      </c>
      <c r="I4250" s="74">
        <v>3330.79</v>
      </c>
      <c r="J4250" s="74">
        <v>3332.58</v>
      </c>
      <c r="K4250" s="74">
        <v>3404.32</v>
      </c>
      <c r="L4250">
        <f t="shared" si="335"/>
        <v>8</v>
      </c>
      <c r="M4250">
        <f t="shared" si="336"/>
        <v>1989</v>
      </c>
      <c r="N4250">
        <f t="shared" si="337"/>
        <v>3330.79</v>
      </c>
      <c r="O4250">
        <f t="shared" si="338"/>
        <v>3368.45</v>
      </c>
      <c r="P4250" t="str">
        <f t="shared" si="339"/>
        <v>8_1989</v>
      </c>
    </row>
    <row r="4251" spans="1:16">
      <c r="A4251" s="35">
        <v>32739</v>
      </c>
      <c r="B4251" s="30">
        <v>3330.8</v>
      </c>
      <c r="C4251" s="82"/>
      <c r="D4251" s="89"/>
      <c r="E4251" s="87"/>
      <c r="F4251" s="87"/>
      <c r="H4251" s="68"/>
      <c r="I4251" s="68"/>
      <c r="J4251" s="68"/>
      <c r="K4251" s="68"/>
      <c r="L4251">
        <f t="shared" si="335"/>
        <v>8</v>
      </c>
      <c r="M4251">
        <f t="shared" si="336"/>
        <v>1989</v>
      </c>
      <c r="N4251" t="str">
        <f t="shared" si="337"/>
        <v/>
      </c>
      <c r="O4251" t="str">
        <f t="shared" si="338"/>
        <v/>
      </c>
      <c r="P4251" t="str">
        <f t="shared" si="339"/>
        <v>8_1989</v>
      </c>
    </row>
    <row r="4252" spans="1:16">
      <c r="A4252" s="35">
        <v>32740</v>
      </c>
      <c r="B4252" s="30">
        <v>3330.8</v>
      </c>
      <c r="C4252" s="82"/>
      <c r="D4252" s="89"/>
      <c r="E4252" s="80"/>
      <c r="F4252" s="80"/>
      <c r="H4252" s="68"/>
      <c r="I4252" s="68"/>
      <c r="J4252" s="68"/>
      <c r="K4252" s="68"/>
      <c r="L4252">
        <f t="shared" si="335"/>
        <v>8</v>
      </c>
      <c r="M4252">
        <f t="shared" si="336"/>
        <v>1989</v>
      </c>
      <c r="N4252" t="str">
        <f t="shared" si="337"/>
        <v/>
      </c>
      <c r="O4252" t="str">
        <f t="shared" si="338"/>
        <v/>
      </c>
      <c r="P4252" t="str">
        <f t="shared" si="339"/>
        <v>8_1989</v>
      </c>
    </row>
    <row r="4253" spans="1:16">
      <c r="A4253" s="35">
        <v>32741</v>
      </c>
      <c r="B4253" s="30">
        <v>3358.1</v>
      </c>
      <c r="C4253" s="80">
        <v>3320</v>
      </c>
      <c r="D4253" s="80">
        <v>3389</v>
      </c>
      <c r="E4253" s="80">
        <v>3350</v>
      </c>
      <c r="F4253" s="80">
        <v>3370</v>
      </c>
      <c r="H4253" s="74">
        <v>3358.1</v>
      </c>
      <c r="I4253" s="74">
        <v>3358.1</v>
      </c>
      <c r="J4253" s="74">
        <v>3320.04</v>
      </c>
      <c r="K4253" s="74">
        <v>3388.98</v>
      </c>
      <c r="L4253">
        <f t="shared" si="335"/>
        <v>8</v>
      </c>
      <c r="M4253">
        <f t="shared" si="336"/>
        <v>1989</v>
      </c>
      <c r="N4253">
        <f t="shared" si="337"/>
        <v>3358.1</v>
      </c>
      <c r="O4253">
        <f t="shared" si="338"/>
        <v>3354.51</v>
      </c>
      <c r="P4253" t="str">
        <f t="shared" si="339"/>
        <v>8_1989</v>
      </c>
    </row>
    <row r="4254" spans="1:16">
      <c r="A4254" s="35">
        <v>32742</v>
      </c>
      <c r="B4254" s="30">
        <v>3385.6</v>
      </c>
      <c r="C4254" s="80">
        <v>3344.8</v>
      </c>
      <c r="D4254" s="80">
        <v>3405.2</v>
      </c>
      <c r="E4254" s="80">
        <v>3350</v>
      </c>
      <c r="F4254" s="80">
        <v>3370</v>
      </c>
      <c r="H4254" s="74">
        <v>3385.64</v>
      </c>
      <c r="I4254" s="74">
        <v>3385.64</v>
      </c>
      <c r="J4254" s="74">
        <v>3344.84</v>
      </c>
      <c r="K4254" s="74">
        <v>3405.15</v>
      </c>
      <c r="L4254">
        <f t="shared" si="335"/>
        <v>8</v>
      </c>
      <c r="M4254">
        <f t="shared" si="336"/>
        <v>1989</v>
      </c>
      <c r="N4254">
        <f t="shared" si="337"/>
        <v>3385.64</v>
      </c>
      <c r="O4254">
        <f t="shared" si="338"/>
        <v>3374.9949999999999</v>
      </c>
      <c r="P4254" t="str">
        <f t="shared" si="339"/>
        <v>8_1989</v>
      </c>
    </row>
    <row r="4255" spans="1:16">
      <c r="A4255" s="35">
        <v>32743</v>
      </c>
      <c r="B4255" s="30">
        <v>3415.6</v>
      </c>
      <c r="C4255" s="80">
        <v>3388.6</v>
      </c>
      <c r="D4255" s="80">
        <v>3448.3</v>
      </c>
      <c r="E4255" s="80">
        <v>3430</v>
      </c>
      <c r="F4255" s="80">
        <v>3450</v>
      </c>
      <c r="H4255" s="74">
        <v>3415.6</v>
      </c>
      <c r="I4255" s="74">
        <v>3415.6</v>
      </c>
      <c r="J4255" s="74">
        <v>3388.57</v>
      </c>
      <c r="K4255" s="74">
        <v>3448.31</v>
      </c>
      <c r="L4255">
        <f t="shared" si="335"/>
        <v>8</v>
      </c>
      <c r="M4255">
        <f t="shared" si="336"/>
        <v>1989</v>
      </c>
      <c r="N4255">
        <f t="shared" si="337"/>
        <v>3415.6</v>
      </c>
      <c r="O4255">
        <f t="shared" si="338"/>
        <v>3418.44</v>
      </c>
      <c r="P4255" t="str">
        <f t="shared" si="339"/>
        <v>8_1989</v>
      </c>
    </row>
    <row r="4256" spans="1:16">
      <c r="A4256" s="35">
        <v>32744</v>
      </c>
      <c r="B4256" s="30">
        <v>3445.8</v>
      </c>
      <c r="C4256" s="80">
        <v>3469.9</v>
      </c>
      <c r="D4256" s="80">
        <v>3529.4</v>
      </c>
      <c r="E4256" s="80">
        <v>3570</v>
      </c>
      <c r="F4256" s="80">
        <v>3590</v>
      </c>
      <c r="H4256" s="74">
        <v>3445.83</v>
      </c>
      <c r="I4256" s="74">
        <v>3445.83</v>
      </c>
      <c r="J4256" s="74">
        <v>3469.89</v>
      </c>
      <c r="K4256" s="74">
        <v>3529.44</v>
      </c>
      <c r="L4256">
        <f t="shared" si="335"/>
        <v>8</v>
      </c>
      <c r="M4256">
        <f t="shared" si="336"/>
        <v>1989</v>
      </c>
      <c r="N4256">
        <f t="shared" si="337"/>
        <v>3445.83</v>
      </c>
      <c r="O4256">
        <f t="shared" si="338"/>
        <v>3499.665</v>
      </c>
      <c r="P4256" t="str">
        <f t="shared" si="339"/>
        <v>8_1989</v>
      </c>
    </row>
    <row r="4257" spans="1:16">
      <c r="A4257" s="35">
        <v>32745</v>
      </c>
      <c r="B4257" s="30">
        <v>3476.3</v>
      </c>
      <c r="C4257" s="80"/>
      <c r="D4257" s="80"/>
      <c r="E4257" s="87">
        <v>3570</v>
      </c>
      <c r="F4257" s="87">
        <v>3600</v>
      </c>
      <c r="H4257" s="74">
        <v>3476.33</v>
      </c>
      <c r="I4257" s="74">
        <v>3476.33</v>
      </c>
      <c r="J4257" s="68">
        <v>3492.28</v>
      </c>
      <c r="K4257" s="68">
        <v>3565.55</v>
      </c>
      <c r="L4257">
        <f t="shared" si="335"/>
        <v>8</v>
      </c>
      <c r="M4257">
        <f t="shared" si="336"/>
        <v>1989</v>
      </c>
      <c r="N4257">
        <f t="shared" si="337"/>
        <v>3476.33</v>
      </c>
      <c r="O4257">
        <f t="shared" si="338"/>
        <v>3528.915</v>
      </c>
      <c r="P4257" t="str">
        <f t="shared" si="339"/>
        <v>8_1989</v>
      </c>
    </row>
    <row r="4258" spans="1:16">
      <c r="A4258" s="35">
        <v>32746</v>
      </c>
      <c r="B4258" s="30">
        <v>3476.3</v>
      </c>
      <c r="C4258" s="82"/>
      <c r="D4258" s="89"/>
      <c r="E4258" s="80"/>
      <c r="F4258" s="80"/>
      <c r="H4258" s="68"/>
      <c r="I4258" s="68"/>
      <c r="J4258" s="71"/>
      <c r="K4258" s="71"/>
      <c r="L4258">
        <f t="shared" si="335"/>
        <v>8</v>
      </c>
      <c r="M4258">
        <f t="shared" si="336"/>
        <v>1989</v>
      </c>
      <c r="N4258" t="str">
        <f t="shared" si="337"/>
        <v/>
      </c>
      <c r="O4258" t="str">
        <f t="shared" si="338"/>
        <v/>
      </c>
      <c r="P4258" t="str">
        <f t="shared" si="339"/>
        <v>8_1989</v>
      </c>
    </row>
    <row r="4259" spans="1:16">
      <c r="A4259" s="35">
        <v>32747</v>
      </c>
      <c r="B4259" s="30">
        <v>3476.3</v>
      </c>
      <c r="C4259" s="80">
        <v>3492.3</v>
      </c>
      <c r="D4259" s="80">
        <v>3565.6</v>
      </c>
      <c r="E4259" s="80"/>
      <c r="F4259" s="80"/>
      <c r="H4259" s="68"/>
      <c r="I4259" s="68"/>
      <c r="J4259" s="68"/>
      <c r="K4259" s="68"/>
      <c r="L4259">
        <f t="shared" si="335"/>
        <v>8</v>
      </c>
      <c r="M4259">
        <f t="shared" si="336"/>
        <v>1989</v>
      </c>
      <c r="N4259" t="str">
        <f t="shared" si="337"/>
        <v/>
      </c>
      <c r="O4259" t="str">
        <f t="shared" si="338"/>
        <v/>
      </c>
      <c r="P4259" t="str">
        <f t="shared" si="339"/>
        <v>8_1989</v>
      </c>
    </row>
    <row r="4260" spans="1:16">
      <c r="A4260" s="35">
        <v>32748</v>
      </c>
      <c r="B4260" s="30">
        <v>3507.1</v>
      </c>
      <c r="C4260" s="80">
        <v>3588.7</v>
      </c>
      <c r="D4260" s="80">
        <v>3728.1</v>
      </c>
      <c r="E4260" s="80">
        <v>3570</v>
      </c>
      <c r="F4260" s="80">
        <v>3900</v>
      </c>
      <c r="H4260" s="74">
        <v>3507.1</v>
      </c>
      <c r="I4260" s="74">
        <v>3507.1</v>
      </c>
      <c r="J4260" s="74">
        <v>3588.71</v>
      </c>
      <c r="K4260" s="74">
        <v>3728.11</v>
      </c>
      <c r="L4260">
        <f t="shared" si="335"/>
        <v>8</v>
      </c>
      <c r="M4260">
        <f t="shared" si="336"/>
        <v>1989</v>
      </c>
      <c r="N4260">
        <f t="shared" si="337"/>
        <v>3507.1</v>
      </c>
      <c r="O4260">
        <f t="shared" si="338"/>
        <v>3658.41</v>
      </c>
      <c r="P4260" t="str">
        <f t="shared" si="339"/>
        <v>8_1989</v>
      </c>
    </row>
    <row r="4261" spans="1:16">
      <c r="A4261" s="35">
        <v>32749</v>
      </c>
      <c r="B4261" s="30">
        <v>3538.1</v>
      </c>
      <c r="C4261" s="80">
        <v>3717.7</v>
      </c>
      <c r="D4261" s="80">
        <v>3971</v>
      </c>
      <c r="E4261" s="80">
        <v>3980</v>
      </c>
      <c r="F4261" s="80">
        <v>4000</v>
      </c>
      <c r="H4261" s="74">
        <v>3538.14</v>
      </c>
      <c r="I4261" s="74">
        <v>3538.14</v>
      </c>
      <c r="J4261" s="74">
        <v>3717.7</v>
      </c>
      <c r="K4261" s="74">
        <v>3971</v>
      </c>
      <c r="L4261">
        <f t="shared" si="335"/>
        <v>8</v>
      </c>
      <c r="M4261">
        <f t="shared" si="336"/>
        <v>1989</v>
      </c>
      <c r="N4261">
        <f t="shared" si="337"/>
        <v>3538.14</v>
      </c>
      <c r="O4261">
        <f t="shared" si="338"/>
        <v>3844.35</v>
      </c>
      <c r="P4261" t="str">
        <f t="shared" si="339"/>
        <v>8_1989</v>
      </c>
    </row>
    <row r="4262" spans="1:16">
      <c r="A4262" s="35">
        <v>32750</v>
      </c>
      <c r="B4262" s="30">
        <v>3538.1</v>
      </c>
      <c r="C4262" s="80"/>
      <c r="D4262" s="80"/>
      <c r="E4262" s="80"/>
      <c r="F4262" s="80"/>
      <c r="H4262" s="71"/>
      <c r="I4262" s="71"/>
      <c r="J4262" s="71"/>
      <c r="K4262" s="71"/>
      <c r="L4262">
        <f t="shared" si="335"/>
        <v>8</v>
      </c>
      <c r="M4262">
        <f t="shared" si="336"/>
        <v>1989</v>
      </c>
      <c r="N4262" t="str">
        <f t="shared" si="337"/>
        <v/>
      </c>
      <c r="O4262" t="str">
        <f t="shared" si="338"/>
        <v/>
      </c>
      <c r="P4262" t="str">
        <f t="shared" si="339"/>
        <v>8_1989</v>
      </c>
    </row>
    <row r="4263" spans="1:16">
      <c r="A4263" s="35">
        <v>32751</v>
      </c>
      <c r="B4263" s="30">
        <v>3570.6</v>
      </c>
      <c r="C4263" s="80">
        <v>3906.6</v>
      </c>
      <c r="D4263" s="80">
        <v>4061.1</v>
      </c>
      <c r="E4263" s="87">
        <v>3970</v>
      </c>
      <c r="F4263" s="87">
        <v>4010</v>
      </c>
      <c r="H4263" s="74">
        <v>3570.55</v>
      </c>
      <c r="I4263" s="74">
        <v>3570.55</v>
      </c>
      <c r="J4263" s="74">
        <v>3906.55</v>
      </c>
      <c r="K4263" s="74">
        <v>4061.05</v>
      </c>
      <c r="L4263">
        <f t="shared" si="335"/>
        <v>8</v>
      </c>
      <c r="M4263">
        <f t="shared" si="336"/>
        <v>1989</v>
      </c>
      <c r="N4263">
        <f t="shared" si="337"/>
        <v>3570.55</v>
      </c>
      <c r="O4263">
        <f t="shared" si="338"/>
        <v>3983.8</v>
      </c>
      <c r="P4263" t="str">
        <f t="shared" si="339"/>
        <v>8_1989</v>
      </c>
    </row>
    <row r="4264" spans="1:16">
      <c r="A4264" s="35">
        <v>32752</v>
      </c>
      <c r="B4264" s="30">
        <v>3603.3</v>
      </c>
      <c r="C4264" s="80">
        <v>3806</v>
      </c>
      <c r="D4264" s="80">
        <v>3957.9</v>
      </c>
      <c r="E4264" s="80">
        <v>3870</v>
      </c>
      <c r="F4264" s="80">
        <v>3950</v>
      </c>
      <c r="H4264" s="68">
        <v>3603.26</v>
      </c>
      <c r="I4264" s="68">
        <v>3603.26</v>
      </c>
      <c r="J4264" s="73">
        <v>3805.96</v>
      </c>
      <c r="K4264" s="73">
        <v>3957.91</v>
      </c>
      <c r="L4264">
        <f t="shared" si="335"/>
        <v>9</v>
      </c>
      <c r="M4264">
        <f t="shared" si="336"/>
        <v>1989</v>
      </c>
      <c r="N4264">
        <f t="shared" si="337"/>
        <v>3603.26</v>
      </c>
      <c r="O4264">
        <f t="shared" si="338"/>
        <v>3881.9349999999999</v>
      </c>
      <c r="P4264" t="str">
        <f t="shared" si="339"/>
        <v>9_1989</v>
      </c>
    </row>
    <row r="4265" spans="1:16">
      <c r="A4265" s="35">
        <v>32753</v>
      </c>
      <c r="B4265" s="30">
        <v>3603.3</v>
      </c>
      <c r="C4265" s="89"/>
      <c r="D4265" s="89"/>
      <c r="E4265" s="80"/>
      <c r="F4265" s="80"/>
      <c r="H4265" s="74"/>
      <c r="I4265" s="74"/>
      <c r="J4265" s="74"/>
      <c r="K4265" s="74"/>
      <c r="L4265">
        <f t="shared" si="335"/>
        <v>9</v>
      </c>
      <c r="M4265">
        <f t="shared" si="336"/>
        <v>1989</v>
      </c>
      <c r="N4265" t="str">
        <f t="shared" si="337"/>
        <v/>
      </c>
      <c r="O4265" t="str">
        <f t="shared" si="338"/>
        <v/>
      </c>
      <c r="P4265" t="str">
        <f t="shared" si="339"/>
        <v>9_1989</v>
      </c>
    </row>
    <row r="4266" spans="1:16">
      <c r="A4266" s="35">
        <v>32754</v>
      </c>
      <c r="B4266" s="30">
        <v>3603.3</v>
      </c>
      <c r="C4266" s="89"/>
      <c r="D4266" s="89"/>
      <c r="E4266" s="80"/>
      <c r="F4266" s="80"/>
      <c r="H4266" s="74"/>
      <c r="I4266" s="74"/>
      <c r="J4266" s="74"/>
      <c r="K4266" s="74"/>
      <c r="L4266">
        <f t="shared" si="335"/>
        <v>9</v>
      </c>
      <c r="M4266">
        <f t="shared" si="336"/>
        <v>1989</v>
      </c>
      <c r="N4266" t="str">
        <f t="shared" si="337"/>
        <v/>
      </c>
      <c r="O4266" t="str">
        <f t="shared" si="338"/>
        <v/>
      </c>
      <c r="P4266" t="str">
        <f t="shared" si="339"/>
        <v>9_1989</v>
      </c>
    </row>
    <row r="4267" spans="1:16">
      <c r="A4267" s="35">
        <v>32755</v>
      </c>
      <c r="B4267" s="30">
        <v>3640.1</v>
      </c>
      <c r="C4267" s="80">
        <v>3876.3</v>
      </c>
      <c r="D4267" s="80">
        <v>4028.5</v>
      </c>
      <c r="E4267" s="80">
        <v>3950</v>
      </c>
      <c r="F4267" s="80">
        <v>4070</v>
      </c>
      <c r="H4267" s="74">
        <v>3640.12</v>
      </c>
      <c r="I4267" s="74">
        <v>3640.12</v>
      </c>
      <c r="J4267" s="74">
        <v>3876.27</v>
      </c>
      <c r="K4267" s="74">
        <v>4028.51</v>
      </c>
      <c r="L4267">
        <f t="shared" si="335"/>
        <v>9</v>
      </c>
      <c r="M4267">
        <f t="shared" si="336"/>
        <v>1989</v>
      </c>
      <c r="N4267">
        <f t="shared" si="337"/>
        <v>3640.12</v>
      </c>
      <c r="O4267">
        <f t="shared" si="338"/>
        <v>3952.3900000000003</v>
      </c>
      <c r="P4267" t="str">
        <f t="shared" si="339"/>
        <v>9_1989</v>
      </c>
    </row>
    <row r="4268" spans="1:16">
      <c r="A4268" s="35">
        <v>32756</v>
      </c>
      <c r="B4268" s="30">
        <v>3677.4</v>
      </c>
      <c r="C4268" s="80">
        <v>3939.5</v>
      </c>
      <c r="D4268" s="80">
        <v>4080.2</v>
      </c>
      <c r="E4268" s="80">
        <v>4100</v>
      </c>
      <c r="F4268" s="80">
        <v>4180</v>
      </c>
      <c r="H4268" s="68">
        <v>3677.36</v>
      </c>
      <c r="I4268" s="68">
        <v>3677.36</v>
      </c>
      <c r="J4268" s="68">
        <v>3939.46</v>
      </c>
      <c r="K4268" s="68">
        <v>4080.19</v>
      </c>
      <c r="L4268">
        <f t="shared" si="335"/>
        <v>9</v>
      </c>
      <c r="M4268">
        <f t="shared" si="336"/>
        <v>1989</v>
      </c>
      <c r="N4268">
        <f t="shared" si="337"/>
        <v>3677.36</v>
      </c>
      <c r="O4268">
        <f t="shared" si="338"/>
        <v>4009.8249999999998</v>
      </c>
      <c r="P4268" t="str">
        <f t="shared" si="339"/>
        <v>9_1989</v>
      </c>
    </row>
    <row r="4269" spans="1:16">
      <c r="A4269" s="35">
        <v>32757</v>
      </c>
      <c r="B4269" s="30">
        <v>3701.3</v>
      </c>
      <c r="C4269" s="80">
        <v>4025.2</v>
      </c>
      <c r="D4269" s="80">
        <v>4183.7</v>
      </c>
      <c r="E4269" s="87">
        <v>4210</v>
      </c>
      <c r="F4269" s="87">
        <v>4230</v>
      </c>
      <c r="H4269" s="68">
        <v>3701.26</v>
      </c>
      <c r="I4269" s="68">
        <v>3701.26</v>
      </c>
      <c r="J4269" s="68">
        <v>4025.23</v>
      </c>
      <c r="K4269" s="68">
        <v>4183.7299999999996</v>
      </c>
      <c r="L4269">
        <f t="shared" si="335"/>
        <v>9</v>
      </c>
      <c r="M4269">
        <f t="shared" si="336"/>
        <v>1989</v>
      </c>
      <c r="N4269">
        <f t="shared" si="337"/>
        <v>3701.26</v>
      </c>
      <c r="O4269">
        <f t="shared" si="338"/>
        <v>4104.4799999999996</v>
      </c>
      <c r="P4269" t="str">
        <f t="shared" si="339"/>
        <v>9_1989</v>
      </c>
    </row>
    <row r="4270" spans="1:16">
      <c r="A4270" s="35">
        <v>32758</v>
      </c>
      <c r="B4270" s="30">
        <v>3725.3</v>
      </c>
      <c r="C4270" s="80">
        <v>4163.2</v>
      </c>
      <c r="D4270" s="80">
        <v>4311.1000000000004</v>
      </c>
      <c r="E4270" s="80">
        <v>4300</v>
      </c>
      <c r="F4270" s="80">
        <v>4450</v>
      </c>
      <c r="H4270" s="74">
        <v>3725.32</v>
      </c>
      <c r="I4270" s="74">
        <v>3725.32</v>
      </c>
      <c r="J4270" s="74">
        <v>4163.1499999999996</v>
      </c>
      <c r="K4270" s="74">
        <v>4311.07</v>
      </c>
      <c r="L4270">
        <f t="shared" si="335"/>
        <v>9</v>
      </c>
      <c r="M4270">
        <f t="shared" si="336"/>
        <v>1989</v>
      </c>
      <c r="N4270">
        <f t="shared" si="337"/>
        <v>3725.32</v>
      </c>
      <c r="O4270">
        <f t="shared" si="338"/>
        <v>4237.1099999999997</v>
      </c>
      <c r="P4270" t="str">
        <f t="shared" si="339"/>
        <v>9_1989</v>
      </c>
    </row>
    <row r="4271" spans="1:16">
      <c r="A4271" s="35">
        <v>32759</v>
      </c>
      <c r="B4271" s="30">
        <v>3749.5</v>
      </c>
      <c r="C4271" s="80">
        <v>4349.3999999999996</v>
      </c>
      <c r="D4271" s="80">
        <v>4523.3999999999996</v>
      </c>
      <c r="E4271" s="80">
        <v>4450</v>
      </c>
      <c r="F4271" s="80">
        <v>4500</v>
      </c>
      <c r="H4271" s="74">
        <v>3749.53</v>
      </c>
      <c r="I4271" s="74">
        <v>3749.53</v>
      </c>
      <c r="J4271" s="74">
        <v>4349.3999999999996</v>
      </c>
      <c r="K4271" s="74">
        <v>4523.41</v>
      </c>
      <c r="L4271">
        <f t="shared" si="335"/>
        <v>9</v>
      </c>
      <c r="M4271">
        <f t="shared" si="336"/>
        <v>1989</v>
      </c>
      <c r="N4271">
        <f t="shared" si="337"/>
        <v>3749.53</v>
      </c>
      <c r="O4271">
        <f t="shared" si="338"/>
        <v>4436.4049999999997</v>
      </c>
      <c r="P4271" t="str">
        <f t="shared" si="339"/>
        <v>9_1989</v>
      </c>
    </row>
    <row r="4272" spans="1:16">
      <c r="A4272" s="35">
        <v>32760</v>
      </c>
      <c r="B4272" s="30">
        <v>3749.5</v>
      </c>
      <c r="C4272" s="89"/>
      <c r="D4272" s="89"/>
      <c r="E4272" s="80"/>
      <c r="F4272" s="80"/>
      <c r="H4272" s="74"/>
      <c r="I4272" s="74"/>
      <c r="J4272" s="74"/>
      <c r="K4272" s="74"/>
      <c r="L4272">
        <f t="shared" si="335"/>
        <v>9</v>
      </c>
      <c r="M4272">
        <f t="shared" si="336"/>
        <v>1989</v>
      </c>
      <c r="N4272" t="str">
        <f t="shared" si="337"/>
        <v/>
      </c>
      <c r="O4272" t="str">
        <f t="shared" si="338"/>
        <v/>
      </c>
      <c r="P4272" t="str">
        <f t="shared" si="339"/>
        <v>9_1989</v>
      </c>
    </row>
    <row r="4273" spans="1:16">
      <c r="A4273" s="35">
        <v>32761</v>
      </c>
      <c r="B4273" s="30">
        <v>3749.5</v>
      </c>
      <c r="C4273" s="89"/>
      <c r="D4273" s="89"/>
      <c r="E4273" s="80"/>
      <c r="F4273" s="80"/>
      <c r="H4273" s="74"/>
      <c r="I4273" s="74"/>
      <c r="J4273" s="74"/>
      <c r="K4273" s="74"/>
      <c r="L4273">
        <f t="shared" si="335"/>
        <v>9</v>
      </c>
      <c r="M4273">
        <f t="shared" si="336"/>
        <v>1989</v>
      </c>
      <c r="N4273" t="str">
        <f t="shared" si="337"/>
        <v/>
      </c>
      <c r="O4273" t="str">
        <f t="shared" si="338"/>
        <v/>
      </c>
      <c r="P4273" t="str">
        <f t="shared" si="339"/>
        <v>9_1989</v>
      </c>
    </row>
    <row r="4274" spans="1:16">
      <c r="A4274" s="35">
        <v>32762</v>
      </c>
      <c r="B4274" s="30">
        <v>3773.9</v>
      </c>
      <c r="C4274" s="80">
        <v>4374.1000000000004</v>
      </c>
      <c r="D4274" s="80">
        <v>4577</v>
      </c>
      <c r="E4274" s="80">
        <v>4650</v>
      </c>
      <c r="F4274" s="80">
        <v>4700</v>
      </c>
      <c r="H4274" s="74">
        <v>3773.9</v>
      </c>
      <c r="I4274" s="74">
        <v>3773.9</v>
      </c>
      <c r="J4274" s="74">
        <v>4374.12</v>
      </c>
      <c r="K4274" s="74">
        <v>4576.99</v>
      </c>
      <c r="L4274">
        <f t="shared" si="335"/>
        <v>9</v>
      </c>
      <c r="M4274">
        <f t="shared" si="336"/>
        <v>1989</v>
      </c>
      <c r="N4274">
        <f t="shared" si="337"/>
        <v>3773.9</v>
      </c>
      <c r="O4274">
        <f t="shared" si="338"/>
        <v>4475.5550000000003</v>
      </c>
      <c r="P4274" t="str">
        <f t="shared" si="339"/>
        <v>9_1989</v>
      </c>
    </row>
    <row r="4275" spans="1:16">
      <c r="A4275" s="35">
        <v>32763</v>
      </c>
      <c r="B4275" s="30">
        <v>3798.4</v>
      </c>
      <c r="C4275" s="80">
        <v>4735.2</v>
      </c>
      <c r="D4275" s="80">
        <v>4870.6000000000004</v>
      </c>
      <c r="E4275" s="80">
        <v>5100</v>
      </c>
      <c r="F4275" s="80">
        <v>5250</v>
      </c>
      <c r="H4275" s="68">
        <v>3798.43</v>
      </c>
      <c r="I4275" s="68">
        <v>3798.43</v>
      </c>
      <c r="J4275" s="68">
        <v>4735.18</v>
      </c>
      <c r="K4275" s="68">
        <v>4870.58</v>
      </c>
      <c r="L4275">
        <f t="shared" si="335"/>
        <v>9</v>
      </c>
      <c r="M4275">
        <f t="shared" si="336"/>
        <v>1989</v>
      </c>
      <c r="N4275">
        <f t="shared" si="337"/>
        <v>3798.43</v>
      </c>
      <c r="O4275">
        <f t="shared" si="338"/>
        <v>4802.88</v>
      </c>
      <c r="P4275" t="str">
        <f t="shared" si="339"/>
        <v>9_1989</v>
      </c>
    </row>
    <row r="4276" spans="1:16">
      <c r="A4276" s="35">
        <v>32764</v>
      </c>
      <c r="B4276" s="30">
        <v>3823.1</v>
      </c>
      <c r="C4276" s="80">
        <v>4928.8999999999996</v>
      </c>
      <c r="D4276" s="80">
        <v>5213.1000000000004</v>
      </c>
      <c r="E4276" s="87">
        <v>5100</v>
      </c>
      <c r="F4276" s="87">
        <v>5150</v>
      </c>
      <c r="H4276" s="68">
        <v>3823.12</v>
      </c>
      <c r="I4276" s="68">
        <v>3823.12</v>
      </c>
      <c r="J4276" s="68">
        <v>4928.93</v>
      </c>
      <c r="K4276" s="68">
        <v>5213.1099999999997</v>
      </c>
      <c r="L4276">
        <f t="shared" si="335"/>
        <v>9</v>
      </c>
      <c r="M4276">
        <f t="shared" si="336"/>
        <v>1989</v>
      </c>
      <c r="N4276">
        <f t="shared" si="337"/>
        <v>3823.12</v>
      </c>
      <c r="O4276">
        <f t="shared" si="338"/>
        <v>5071.0200000000004</v>
      </c>
      <c r="P4276" t="str">
        <f t="shared" si="339"/>
        <v>9_1989</v>
      </c>
    </row>
    <row r="4277" spans="1:16">
      <c r="A4277" s="35">
        <v>32765</v>
      </c>
      <c r="B4277" s="30">
        <v>3848</v>
      </c>
      <c r="C4277" s="80">
        <v>4107.1000000000004</v>
      </c>
      <c r="D4277" s="80">
        <v>4276.2</v>
      </c>
      <c r="E4277" s="80">
        <v>4500</v>
      </c>
      <c r="F4277" s="80">
        <v>4600</v>
      </c>
      <c r="H4277" s="74">
        <v>3847.97</v>
      </c>
      <c r="I4277" s="74">
        <v>3847.97</v>
      </c>
      <c r="J4277" s="74">
        <v>4245.12</v>
      </c>
      <c r="K4277" s="74">
        <v>4807.84</v>
      </c>
      <c r="L4277">
        <f t="shared" si="335"/>
        <v>9</v>
      </c>
      <c r="M4277">
        <f t="shared" si="336"/>
        <v>1989</v>
      </c>
      <c r="N4277">
        <f t="shared" si="337"/>
        <v>3847.97</v>
      </c>
      <c r="O4277">
        <f t="shared" si="338"/>
        <v>4526.4799999999996</v>
      </c>
      <c r="P4277" t="str">
        <f t="shared" si="339"/>
        <v>9_1989</v>
      </c>
    </row>
    <row r="4278" spans="1:16">
      <c r="A4278" s="35">
        <v>32766</v>
      </c>
      <c r="B4278" s="30">
        <v>3873</v>
      </c>
      <c r="C4278" s="80">
        <v>4448.3</v>
      </c>
      <c r="D4278" s="80">
        <v>4599.3999999999996</v>
      </c>
      <c r="E4278" s="80">
        <v>4700</v>
      </c>
      <c r="F4278" s="80">
        <v>4800</v>
      </c>
      <c r="H4278" s="74">
        <v>3872.98</v>
      </c>
      <c r="I4278" s="74">
        <v>3872.98</v>
      </c>
      <c r="J4278" s="74">
        <v>4508.8599999999997</v>
      </c>
      <c r="K4278" s="74">
        <v>4762.37</v>
      </c>
      <c r="L4278">
        <f t="shared" si="335"/>
        <v>9</v>
      </c>
      <c r="M4278">
        <f t="shared" si="336"/>
        <v>1989</v>
      </c>
      <c r="N4278">
        <f t="shared" si="337"/>
        <v>3872.98</v>
      </c>
      <c r="O4278">
        <f t="shared" si="338"/>
        <v>4635.6149999999998</v>
      </c>
      <c r="P4278" t="str">
        <f t="shared" si="339"/>
        <v>9_1989</v>
      </c>
    </row>
    <row r="4279" spans="1:16">
      <c r="A4279" s="35">
        <v>32767</v>
      </c>
      <c r="B4279" s="30">
        <v>3873</v>
      </c>
      <c r="C4279" s="89"/>
      <c r="D4279" s="89"/>
      <c r="E4279" s="80"/>
      <c r="F4279" s="80"/>
      <c r="H4279" s="74"/>
      <c r="I4279" s="74"/>
      <c r="J4279" s="74"/>
      <c r="K4279" s="74"/>
      <c r="L4279">
        <f t="shared" si="335"/>
        <v>9</v>
      </c>
      <c r="M4279">
        <f t="shared" si="336"/>
        <v>1989</v>
      </c>
      <c r="N4279" t="str">
        <f t="shared" si="337"/>
        <v/>
      </c>
      <c r="O4279" t="str">
        <f t="shared" si="338"/>
        <v/>
      </c>
      <c r="P4279" t="str">
        <f t="shared" si="339"/>
        <v>9_1989</v>
      </c>
    </row>
    <row r="4280" spans="1:16">
      <c r="A4280" s="35">
        <v>32768</v>
      </c>
      <c r="B4280" s="30">
        <v>3873</v>
      </c>
      <c r="C4280" s="89"/>
      <c r="D4280" s="89"/>
      <c r="E4280" s="80"/>
      <c r="F4280" s="80"/>
      <c r="H4280" s="74"/>
      <c r="I4280" s="74"/>
      <c r="J4280" s="74"/>
      <c r="K4280" s="74"/>
      <c r="L4280">
        <f t="shared" si="335"/>
        <v>9</v>
      </c>
      <c r="M4280">
        <f t="shared" si="336"/>
        <v>1989</v>
      </c>
      <c r="N4280" t="str">
        <f t="shared" si="337"/>
        <v/>
      </c>
      <c r="O4280" t="str">
        <f t="shared" si="338"/>
        <v/>
      </c>
      <c r="P4280" t="str">
        <f t="shared" si="339"/>
        <v>9_1989</v>
      </c>
    </row>
    <row r="4281" spans="1:16">
      <c r="A4281" s="35">
        <v>32769</v>
      </c>
      <c r="B4281" s="30">
        <v>3898.2</v>
      </c>
      <c r="C4281" s="80">
        <v>4643.6000000000004</v>
      </c>
      <c r="D4281" s="80">
        <v>4780.8</v>
      </c>
      <c r="E4281" s="80">
        <v>4870</v>
      </c>
      <c r="F4281" s="80">
        <v>4930</v>
      </c>
      <c r="H4281" s="74">
        <v>3898.15</v>
      </c>
      <c r="I4281" s="74">
        <v>3898.15</v>
      </c>
      <c r="J4281" s="74">
        <v>4643.57</v>
      </c>
      <c r="K4281" s="74">
        <v>4780.82</v>
      </c>
      <c r="L4281">
        <f t="shared" si="335"/>
        <v>9</v>
      </c>
      <c r="M4281">
        <f t="shared" si="336"/>
        <v>1989</v>
      </c>
      <c r="N4281">
        <f t="shared" si="337"/>
        <v>3898.15</v>
      </c>
      <c r="O4281">
        <f t="shared" si="338"/>
        <v>4712.1949999999997</v>
      </c>
      <c r="P4281" t="str">
        <f t="shared" si="339"/>
        <v>9_1989</v>
      </c>
    </row>
    <row r="4282" spans="1:16">
      <c r="A4282" s="35">
        <v>32770</v>
      </c>
      <c r="B4282" s="30">
        <v>3923.5</v>
      </c>
      <c r="C4282" s="80">
        <v>4816.6000000000004</v>
      </c>
      <c r="D4282" s="80">
        <v>5017.8999999999996</v>
      </c>
      <c r="E4282" s="87">
        <v>4900</v>
      </c>
      <c r="F4282" s="87">
        <v>5100</v>
      </c>
      <c r="H4282" s="68">
        <v>3923.49</v>
      </c>
      <c r="I4282" s="68">
        <v>3923.49</v>
      </c>
      <c r="J4282" s="68">
        <v>4816.57</v>
      </c>
      <c r="K4282" s="68">
        <v>5017.97</v>
      </c>
      <c r="L4282">
        <f t="shared" si="335"/>
        <v>9</v>
      </c>
      <c r="M4282">
        <f t="shared" si="336"/>
        <v>1989</v>
      </c>
      <c r="N4282">
        <f t="shared" si="337"/>
        <v>3923.49</v>
      </c>
      <c r="O4282">
        <f t="shared" si="338"/>
        <v>4917.2700000000004</v>
      </c>
      <c r="P4282" t="str">
        <f t="shared" si="339"/>
        <v>9_1989</v>
      </c>
    </row>
    <row r="4283" spans="1:16">
      <c r="A4283" s="35">
        <v>32771</v>
      </c>
      <c r="B4283" s="30">
        <v>3949</v>
      </c>
      <c r="C4283" s="80">
        <v>4924.3</v>
      </c>
      <c r="D4283" s="80">
        <v>5113.8999999999996</v>
      </c>
      <c r="E4283" s="80">
        <v>5000</v>
      </c>
      <c r="F4283" s="80">
        <v>5150</v>
      </c>
      <c r="H4283" s="68">
        <v>3948.99</v>
      </c>
      <c r="I4283" s="68">
        <v>3948.99</v>
      </c>
      <c r="J4283" s="68">
        <v>4924.34</v>
      </c>
      <c r="K4283" s="68">
        <v>5113.8599999999997</v>
      </c>
      <c r="L4283">
        <f t="shared" si="335"/>
        <v>9</v>
      </c>
      <c r="M4283">
        <f t="shared" si="336"/>
        <v>1989</v>
      </c>
      <c r="N4283">
        <f t="shared" si="337"/>
        <v>3948.99</v>
      </c>
      <c r="O4283">
        <f t="shared" si="338"/>
        <v>5019.1000000000004</v>
      </c>
      <c r="P4283" t="str">
        <f t="shared" si="339"/>
        <v>9_1989</v>
      </c>
    </row>
    <row r="4284" spans="1:16">
      <c r="A4284" s="35">
        <v>32772</v>
      </c>
      <c r="B4284" s="30">
        <v>3974.7</v>
      </c>
      <c r="C4284" s="80">
        <v>5023.2</v>
      </c>
      <c r="D4284" s="80">
        <v>5184</v>
      </c>
      <c r="E4284" s="80">
        <v>5150</v>
      </c>
      <c r="F4284" s="80">
        <v>5220</v>
      </c>
      <c r="H4284" s="74">
        <v>3974.66</v>
      </c>
      <c r="I4284" s="74">
        <v>3974.66</v>
      </c>
      <c r="J4284" s="74">
        <v>5023.18</v>
      </c>
      <c r="K4284" s="74">
        <v>5183.9799999999996</v>
      </c>
      <c r="L4284">
        <f t="shared" si="335"/>
        <v>9</v>
      </c>
      <c r="M4284">
        <f t="shared" si="336"/>
        <v>1989</v>
      </c>
      <c r="N4284">
        <f t="shared" si="337"/>
        <v>3974.66</v>
      </c>
      <c r="O4284">
        <f t="shared" si="338"/>
        <v>5103.58</v>
      </c>
      <c r="P4284" t="str">
        <f t="shared" si="339"/>
        <v>9_1989</v>
      </c>
    </row>
    <row r="4285" spans="1:16">
      <c r="A4285" s="35">
        <v>32773</v>
      </c>
      <c r="B4285" s="30">
        <v>4000.5</v>
      </c>
      <c r="C4285" s="80">
        <v>5064.2</v>
      </c>
      <c r="D4285" s="80">
        <v>5228.7</v>
      </c>
      <c r="E4285" s="80">
        <v>5150</v>
      </c>
      <c r="F4285" s="80">
        <v>5250</v>
      </c>
      <c r="H4285" s="74">
        <v>4000.5</v>
      </c>
      <c r="I4285" s="74">
        <v>4000.5</v>
      </c>
      <c r="J4285" s="74">
        <v>5064.2299999999996</v>
      </c>
      <c r="K4285" s="74">
        <v>5228.6899999999996</v>
      </c>
      <c r="L4285">
        <f t="shared" si="335"/>
        <v>9</v>
      </c>
      <c r="M4285">
        <f t="shared" si="336"/>
        <v>1989</v>
      </c>
      <c r="N4285">
        <f t="shared" si="337"/>
        <v>4000.5</v>
      </c>
      <c r="O4285">
        <f t="shared" si="338"/>
        <v>5146.4599999999991</v>
      </c>
      <c r="P4285" t="str">
        <f t="shared" si="339"/>
        <v>9_1989</v>
      </c>
    </row>
    <row r="4286" spans="1:16">
      <c r="A4286" s="35">
        <v>32774</v>
      </c>
      <c r="B4286" s="30">
        <v>4000.5</v>
      </c>
      <c r="C4286" s="80" t="s">
        <v>278</v>
      </c>
      <c r="D4286" s="80"/>
      <c r="E4286" s="80"/>
      <c r="F4286" s="80"/>
      <c r="H4286" s="74"/>
      <c r="I4286" s="74"/>
      <c r="J4286" s="74"/>
      <c r="K4286" s="74"/>
      <c r="L4286">
        <f t="shared" si="335"/>
        <v>9</v>
      </c>
      <c r="M4286">
        <f t="shared" si="336"/>
        <v>1989</v>
      </c>
      <c r="N4286" t="str">
        <f t="shared" si="337"/>
        <v/>
      </c>
      <c r="O4286" t="str">
        <f t="shared" si="338"/>
        <v/>
      </c>
      <c r="P4286" t="str">
        <f t="shared" si="339"/>
        <v>9_1989</v>
      </c>
    </row>
    <row r="4287" spans="1:16">
      <c r="A4287" s="35">
        <v>32775</v>
      </c>
      <c r="B4287" s="30">
        <v>4000.5</v>
      </c>
      <c r="C4287" s="80"/>
      <c r="D4287" s="80"/>
      <c r="E4287" s="80"/>
      <c r="F4287" s="80"/>
      <c r="H4287" s="74"/>
      <c r="I4287" s="74"/>
      <c r="J4287" s="74"/>
      <c r="K4287" s="74"/>
      <c r="L4287">
        <f t="shared" si="335"/>
        <v>9</v>
      </c>
      <c r="M4287">
        <f t="shared" si="336"/>
        <v>1989</v>
      </c>
      <c r="N4287" t="str">
        <f t="shared" si="337"/>
        <v/>
      </c>
      <c r="O4287" t="str">
        <f t="shared" si="338"/>
        <v/>
      </c>
      <c r="P4287" t="str">
        <f t="shared" si="339"/>
        <v>9_1989</v>
      </c>
    </row>
    <row r="4288" spans="1:16">
      <c r="A4288" s="35">
        <v>32776</v>
      </c>
      <c r="B4288" s="30">
        <v>4026.5</v>
      </c>
      <c r="C4288" s="80">
        <v>5151.5</v>
      </c>
      <c r="D4288" s="80">
        <v>5302.1</v>
      </c>
      <c r="E4288" s="87">
        <v>5300</v>
      </c>
      <c r="F4288" s="87">
        <v>5400</v>
      </c>
      <c r="H4288" s="74">
        <v>4026.5</v>
      </c>
      <c r="I4288" s="74">
        <v>4026.5</v>
      </c>
      <c r="J4288" s="74">
        <v>5151.5200000000004</v>
      </c>
      <c r="K4288" s="74">
        <v>5301.2</v>
      </c>
      <c r="L4288">
        <f t="shared" si="335"/>
        <v>9</v>
      </c>
      <c r="M4288">
        <f t="shared" si="336"/>
        <v>1989</v>
      </c>
      <c r="N4288">
        <f t="shared" si="337"/>
        <v>4026.5</v>
      </c>
      <c r="O4288">
        <f t="shared" si="338"/>
        <v>5226.3600000000006</v>
      </c>
      <c r="P4288" t="str">
        <f t="shared" si="339"/>
        <v>9_1989</v>
      </c>
    </row>
    <row r="4289" spans="1:16">
      <c r="A4289" s="35">
        <v>32777</v>
      </c>
      <c r="B4289" s="30">
        <v>4052.7</v>
      </c>
      <c r="C4289" s="80">
        <v>5253.7</v>
      </c>
      <c r="D4289" s="80">
        <v>5474.1</v>
      </c>
      <c r="E4289" s="80">
        <v>5650</v>
      </c>
      <c r="F4289" s="80">
        <v>5750</v>
      </c>
      <c r="H4289" s="68">
        <v>4052.67</v>
      </c>
      <c r="I4289" s="68">
        <v>4052.67</v>
      </c>
      <c r="J4289" s="68">
        <v>5253.72</v>
      </c>
      <c r="K4289" s="68">
        <v>5474.13</v>
      </c>
      <c r="L4289">
        <f t="shared" si="335"/>
        <v>9</v>
      </c>
      <c r="M4289">
        <f t="shared" si="336"/>
        <v>1989</v>
      </c>
      <c r="N4289">
        <f t="shared" si="337"/>
        <v>4052.67</v>
      </c>
      <c r="O4289">
        <f t="shared" si="338"/>
        <v>5363.9250000000002</v>
      </c>
      <c r="P4289" t="str">
        <f t="shared" si="339"/>
        <v>9_1989</v>
      </c>
    </row>
    <row r="4290" spans="1:16">
      <c r="A4290" s="35">
        <v>32778</v>
      </c>
      <c r="B4290" s="30">
        <v>4079</v>
      </c>
      <c r="C4290" s="80">
        <v>5489.7</v>
      </c>
      <c r="D4290" s="80">
        <v>5628</v>
      </c>
      <c r="E4290" s="80">
        <v>5600</v>
      </c>
      <c r="F4290" s="80">
        <v>5700</v>
      </c>
      <c r="H4290" s="68">
        <v>4079.01</v>
      </c>
      <c r="I4290" s="68">
        <v>4079.01</v>
      </c>
      <c r="J4290" s="68">
        <v>5489.65</v>
      </c>
      <c r="K4290" s="68">
        <v>5627.95</v>
      </c>
      <c r="L4290">
        <f t="shared" si="335"/>
        <v>9</v>
      </c>
      <c r="M4290">
        <f t="shared" si="336"/>
        <v>1989</v>
      </c>
      <c r="N4290">
        <f t="shared" si="337"/>
        <v>4079.01</v>
      </c>
      <c r="O4290">
        <f t="shared" si="338"/>
        <v>5558.7999999999993</v>
      </c>
      <c r="P4290" t="str">
        <f t="shared" si="339"/>
        <v>9_1989</v>
      </c>
    </row>
    <row r="4291" spans="1:16">
      <c r="A4291" s="35">
        <v>32779</v>
      </c>
      <c r="B4291" s="30">
        <v>4105.5</v>
      </c>
      <c r="C4291" s="80">
        <v>5588.4</v>
      </c>
      <c r="D4291" s="80">
        <v>5736.8</v>
      </c>
      <c r="E4291" s="80">
        <v>5700</v>
      </c>
      <c r="F4291" s="80">
        <v>5780</v>
      </c>
      <c r="H4291" s="74">
        <v>4105.5200000000004</v>
      </c>
      <c r="I4291" s="74">
        <v>4105.5200000000004</v>
      </c>
      <c r="J4291" s="74">
        <v>5588.39</v>
      </c>
      <c r="K4291" s="74">
        <v>5736.77</v>
      </c>
      <c r="L4291">
        <f t="shared" si="335"/>
        <v>9</v>
      </c>
      <c r="M4291">
        <f t="shared" si="336"/>
        <v>1989</v>
      </c>
      <c r="N4291">
        <f t="shared" si="337"/>
        <v>4105.5200000000004</v>
      </c>
      <c r="O4291">
        <f t="shared" si="338"/>
        <v>5662.58</v>
      </c>
      <c r="P4291" t="str">
        <f t="shared" si="339"/>
        <v>9_1989</v>
      </c>
    </row>
    <row r="4292" spans="1:16">
      <c r="A4292" s="35">
        <v>32780</v>
      </c>
      <c r="B4292" s="30">
        <v>4132.2</v>
      </c>
      <c r="C4292" s="80">
        <v>5678.2</v>
      </c>
      <c r="D4292" s="80">
        <v>5829.5</v>
      </c>
      <c r="E4292" s="80">
        <v>5850</v>
      </c>
      <c r="F4292" s="80">
        <v>5900</v>
      </c>
      <c r="H4292" s="74">
        <v>4132.21</v>
      </c>
      <c r="I4292" s="74">
        <v>4132.21</v>
      </c>
      <c r="J4292" s="74">
        <v>5687.17</v>
      </c>
      <c r="K4292" s="74">
        <v>5829.47</v>
      </c>
      <c r="L4292">
        <f t="shared" ref="L4292:L4355" si="340">+MONTH(A4292)</f>
        <v>9</v>
      </c>
      <c r="M4292">
        <f t="shared" ref="M4292:M4355" si="341">+YEAR(A4292)</f>
        <v>1989</v>
      </c>
      <c r="N4292">
        <f t="shared" ref="N4292:N4355" si="342">+IF(H4292="","",AVERAGE(H4292:I4292))</f>
        <v>4132.21</v>
      </c>
      <c r="O4292">
        <f t="shared" ref="O4292:O4355" si="343">+IF(J4292="","",AVERAGE(J4292:K4292))</f>
        <v>5758.32</v>
      </c>
      <c r="P4292" t="str">
        <f t="shared" ref="P4292:P4355" si="344">+L4292&amp;"_"&amp;M4292</f>
        <v>9_1989</v>
      </c>
    </row>
    <row r="4293" spans="1:16">
      <c r="A4293" s="35">
        <v>32781</v>
      </c>
      <c r="B4293" s="30">
        <v>4132.2</v>
      </c>
      <c r="C4293" s="80"/>
      <c r="D4293" s="80"/>
      <c r="E4293" s="80"/>
      <c r="F4293" s="80"/>
      <c r="H4293" s="74"/>
      <c r="I4293" s="74"/>
      <c r="J4293" s="74"/>
      <c r="K4293" s="74"/>
      <c r="L4293">
        <f t="shared" si="340"/>
        <v>9</v>
      </c>
      <c r="M4293">
        <f t="shared" si="341"/>
        <v>1989</v>
      </c>
      <c r="N4293" t="str">
        <f t="shared" si="342"/>
        <v/>
      </c>
      <c r="O4293" t="str">
        <f t="shared" si="343"/>
        <v/>
      </c>
      <c r="P4293" t="str">
        <f t="shared" si="344"/>
        <v>9_1989</v>
      </c>
    </row>
    <row r="4294" spans="1:16">
      <c r="A4294" s="35">
        <v>32782</v>
      </c>
      <c r="B4294" s="30">
        <v>4132.2</v>
      </c>
      <c r="C4294" s="80"/>
      <c r="D4294" s="80"/>
      <c r="E4294" s="80"/>
      <c r="F4294" s="80"/>
      <c r="H4294" s="68"/>
      <c r="I4294" s="68"/>
      <c r="J4294" s="73"/>
      <c r="K4294" s="73"/>
      <c r="L4294">
        <f t="shared" si="340"/>
        <v>10</v>
      </c>
      <c r="M4294">
        <f t="shared" si="341"/>
        <v>1989</v>
      </c>
      <c r="N4294" t="str">
        <f t="shared" si="342"/>
        <v/>
      </c>
      <c r="O4294" t="str">
        <f t="shared" si="343"/>
        <v/>
      </c>
      <c r="P4294" t="str">
        <f t="shared" si="344"/>
        <v>10_1989</v>
      </c>
    </row>
    <row r="4295" spans="1:16">
      <c r="A4295" s="35">
        <v>32783</v>
      </c>
      <c r="B4295" s="30">
        <v>4143.8</v>
      </c>
      <c r="C4295" s="95">
        <v>5587.8</v>
      </c>
      <c r="D4295" s="95">
        <v>5742.5</v>
      </c>
      <c r="E4295" s="80">
        <v>5700</v>
      </c>
      <c r="F4295" s="80">
        <v>5750</v>
      </c>
      <c r="H4295" s="74">
        <v>4143.78</v>
      </c>
      <c r="I4295" s="74">
        <v>4143.78</v>
      </c>
      <c r="J4295" s="74">
        <v>5587.84</v>
      </c>
      <c r="K4295" s="74">
        <v>5742.54</v>
      </c>
      <c r="L4295">
        <f t="shared" si="340"/>
        <v>10</v>
      </c>
      <c r="M4295">
        <f t="shared" si="341"/>
        <v>1989</v>
      </c>
      <c r="N4295">
        <f t="shared" si="342"/>
        <v>4143.78</v>
      </c>
      <c r="O4295">
        <f t="shared" si="343"/>
        <v>5665.1900000000005</v>
      </c>
      <c r="P4295" t="str">
        <f t="shared" si="344"/>
        <v>10_1989</v>
      </c>
    </row>
    <row r="4296" spans="1:16">
      <c r="A4296" s="35">
        <v>32784</v>
      </c>
      <c r="B4296" s="30">
        <v>4155.3999999999996</v>
      </c>
      <c r="C4296" s="95">
        <v>5283.5</v>
      </c>
      <c r="D4296" s="95">
        <v>5450.4</v>
      </c>
      <c r="E4296" s="80">
        <v>5400</v>
      </c>
      <c r="F4296" s="80">
        <v>5500</v>
      </c>
      <c r="H4296" s="74">
        <v>4155.38</v>
      </c>
      <c r="I4296" s="74">
        <v>4155.38</v>
      </c>
      <c r="J4296" s="74">
        <v>5283.53</v>
      </c>
      <c r="K4296" s="74">
        <v>5450.39</v>
      </c>
      <c r="L4296">
        <f t="shared" si="340"/>
        <v>10</v>
      </c>
      <c r="M4296">
        <f t="shared" si="341"/>
        <v>1989</v>
      </c>
      <c r="N4296">
        <f t="shared" si="342"/>
        <v>4155.38</v>
      </c>
      <c r="O4296">
        <f t="shared" si="343"/>
        <v>5366.96</v>
      </c>
      <c r="P4296" t="str">
        <f t="shared" si="344"/>
        <v>10_1989</v>
      </c>
    </row>
    <row r="4297" spans="1:16">
      <c r="A4297" s="35">
        <v>32785</v>
      </c>
      <c r="B4297" s="30">
        <v>4167</v>
      </c>
      <c r="C4297" s="95">
        <v>5350.8</v>
      </c>
      <c r="D4297" s="95">
        <v>5626.5</v>
      </c>
      <c r="E4297" s="80">
        <v>5640</v>
      </c>
      <c r="F4297" s="80">
        <v>5670</v>
      </c>
      <c r="H4297" s="74">
        <v>4167.0200000000004</v>
      </c>
      <c r="I4297" s="74">
        <v>4167.0200000000004</v>
      </c>
      <c r="J4297" s="74">
        <v>5350.82</v>
      </c>
      <c r="K4297" s="74">
        <v>5626.47</v>
      </c>
      <c r="L4297">
        <f t="shared" si="340"/>
        <v>10</v>
      </c>
      <c r="M4297">
        <f t="shared" si="341"/>
        <v>1989</v>
      </c>
      <c r="N4297">
        <f t="shared" si="342"/>
        <v>4167.0200000000004</v>
      </c>
      <c r="O4297">
        <f t="shared" si="343"/>
        <v>5488.6450000000004</v>
      </c>
      <c r="P4297" t="str">
        <f t="shared" si="344"/>
        <v>10_1989</v>
      </c>
    </row>
    <row r="4298" spans="1:16">
      <c r="A4298" s="35">
        <v>32786</v>
      </c>
      <c r="B4298" s="30">
        <v>4178.7</v>
      </c>
      <c r="C4298" s="95">
        <v>5523.2</v>
      </c>
      <c r="D4298" s="95">
        <v>5729.1</v>
      </c>
      <c r="E4298" s="80">
        <v>5720</v>
      </c>
      <c r="F4298" s="80">
        <v>5820</v>
      </c>
      <c r="H4298" s="68">
        <v>4178.6899999999996</v>
      </c>
      <c r="I4298" s="68">
        <v>4178.6899999999996</v>
      </c>
      <c r="J4298" s="68">
        <v>5523.16</v>
      </c>
      <c r="K4298" s="68">
        <v>5729.06</v>
      </c>
      <c r="L4298">
        <f t="shared" si="340"/>
        <v>10</v>
      </c>
      <c r="M4298">
        <f t="shared" si="341"/>
        <v>1989</v>
      </c>
      <c r="N4298">
        <f t="shared" si="342"/>
        <v>4178.6899999999996</v>
      </c>
      <c r="O4298">
        <f t="shared" si="343"/>
        <v>5626.1100000000006</v>
      </c>
      <c r="P4298" t="str">
        <f t="shared" si="344"/>
        <v>10_1989</v>
      </c>
    </row>
    <row r="4299" spans="1:16">
      <c r="A4299" s="35">
        <v>32787</v>
      </c>
      <c r="B4299" s="30">
        <v>4190.3999999999996</v>
      </c>
      <c r="C4299" s="95">
        <v>5565.1</v>
      </c>
      <c r="D4299" s="95">
        <v>5790.9</v>
      </c>
      <c r="E4299" s="80">
        <v>5730</v>
      </c>
      <c r="F4299" s="80">
        <v>5800</v>
      </c>
      <c r="H4299" s="68">
        <v>4190.3900000000003</v>
      </c>
      <c r="I4299" s="68">
        <v>4190.3900000000003</v>
      </c>
      <c r="J4299" s="68">
        <v>5565.13</v>
      </c>
      <c r="K4299" s="68">
        <v>5790.85</v>
      </c>
      <c r="L4299">
        <f t="shared" si="340"/>
        <v>10</v>
      </c>
      <c r="M4299">
        <f t="shared" si="341"/>
        <v>1989</v>
      </c>
      <c r="N4299">
        <f t="shared" si="342"/>
        <v>4190.3900000000003</v>
      </c>
      <c r="O4299">
        <f t="shared" si="343"/>
        <v>5677.99</v>
      </c>
      <c r="P4299" t="str">
        <f t="shared" si="344"/>
        <v>10_1989</v>
      </c>
    </row>
    <row r="4300" spans="1:16">
      <c r="A4300" s="35">
        <v>32788</v>
      </c>
      <c r="B4300" s="30">
        <v>4190.3999999999996</v>
      </c>
      <c r="C4300" s="82"/>
      <c r="D4300" s="89"/>
      <c r="E4300" s="81"/>
      <c r="F4300" s="81"/>
      <c r="H4300" s="74"/>
      <c r="I4300" s="74"/>
      <c r="J4300" s="74"/>
      <c r="K4300" s="74"/>
      <c r="L4300">
        <f t="shared" si="340"/>
        <v>10</v>
      </c>
      <c r="M4300">
        <f t="shared" si="341"/>
        <v>1989</v>
      </c>
      <c r="N4300" t="str">
        <f t="shared" si="342"/>
        <v/>
      </c>
      <c r="O4300" t="str">
        <f t="shared" si="343"/>
        <v/>
      </c>
      <c r="P4300" t="str">
        <f t="shared" si="344"/>
        <v>10_1989</v>
      </c>
    </row>
    <row r="4301" spans="1:16">
      <c r="A4301" s="35">
        <v>32789</v>
      </c>
      <c r="B4301" s="30">
        <v>4190.3999999999996</v>
      </c>
      <c r="C4301" s="82"/>
      <c r="D4301" s="89"/>
      <c r="E4301" s="81"/>
      <c r="F4301" s="81"/>
      <c r="H4301" s="74"/>
      <c r="I4301" s="74"/>
      <c r="J4301" s="74"/>
      <c r="K4301" s="74"/>
      <c r="L4301">
        <f t="shared" si="340"/>
        <v>10</v>
      </c>
      <c r="M4301">
        <f t="shared" si="341"/>
        <v>1989</v>
      </c>
      <c r="N4301" t="str">
        <f t="shared" si="342"/>
        <v/>
      </c>
      <c r="O4301" t="str">
        <f t="shared" si="343"/>
        <v/>
      </c>
      <c r="P4301" t="str">
        <f t="shared" si="344"/>
        <v>10_1989</v>
      </c>
    </row>
    <row r="4302" spans="1:16">
      <c r="A4302" s="35">
        <v>32790</v>
      </c>
      <c r="B4302" s="30">
        <v>4202.1000000000004</v>
      </c>
      <c r="C4302" s="95">
        <v>5583.2</v>
      </c>
      <c r="D4302" s="95">
        <v>5773.1</v>
      </c>
      <c r="E4302" s="80">
        <v>5750</v>
      </c>
      <c r="F4302" s="80">
        <v>5850</v>
      </c>
      <c r="H4302" s="74">
        <v>4202.12</v>
      </c>
      <c r="I4302" s="74">
        <v>4202.12</v>
      </c>
      <c r="J4302" s="74">
        <v>5583.16</v>
      </c>
      <c r="K4302" s="74">
        <v>5773.07</v>
      </c>
      <c r="L4302">
        <f t="shared" si="340"/>
        <v>10</v>
      </c>
      <c r="M4302">
        <f t="shared" si="341"/>
        <v>1989</v>
      </c>
      <c r="N4302">
        <f t="shared" si="342"/>
        <v>4202.12</v>
      </c>
      <c r="O4302">
        <f t="shared" si="343"/>
        <v>5678.1149999999998</v>
      </c>
      <c r="P4302" t="str">
        <f t="shared" si="344"/>
        <v>10_1989</v>
      </c>
    </row>
    <row r="4303" spans="1:16">
      <c r="A4303" s="35">
        <v>32791</v>
      </c>
      <c r="B4303" s="30">
        <v>4213.8999999999996</v>
      </c>
      <c r="C4303" s="95">
        <v>5617.5</v>
      </c>
      <c r="D4303" s="95">
        <v>5734.1</v>
      </c>
      <c r="E4303" s="80">
        <v>5720</v>
      </c>
      <c r="F4303" s="80">
        <v>5800</v>
      </c>
      <c r="H4303" s="74">
        <v>4213.8900000000003</v>
      </c>
      <c r="I4303" s="74">
        <v>4213.8900000000003</v>
      </c>
      <c r="J4303" s="74">
        <v>5617.47</v>
      </c>
      <c r="K4303" s="74">
        <v>5734.09</v>
      </c>
      <c r="L4303">
        <f t="shared" si="340"/>
        <v>10</v>
      </c>
      <c r="M4303">
        <f t="shared" si="341"/>
        <v>1989</v>
      </c>
      <c r="N4303">
        <f t="shared" si="342"/>
        <v>4213.8900000000003</v>
      </c>
      <c r="O4303">
        <f t="shared" si="343"/>
        <v>5675.7800000000007</v>
      </c>
      <c r="P4303" t="str">
        <f t="shared" si="344"/>
        <v>10_1989</v>
      </c>
    </row>
    <row r="4304" spans="1:16">
      <c r="A4304" s="35">
        <v>32792</v>
      </c>
      <c r="B4304" s="30">
        <v>4225.7</v>
      </c>
      <c r="C4304" s="95">
        <v>5594.8</v>
      </c>
      <c r="D4304" s="95">
        <v>5751.4</v>
      </c>
      <c r="E4304" s="80">
        <v>5750</v>
      </c>
      <c r="F4304" s="80">
        <v>5800</v>
      </c>
      <c r="H4304" s="74">
        <v>4225.6899999999996</v>
      </c>
      <c r="I4304" s="74">
        <v>4225.6899999999996</v>
      </c>
      <c r="J4304" s="74">
        <v>5594.81</v>
      </c>
      <c r="K4304" s="74">
        <v>5751.42</v>
      </c>
      <c r="L4304">
        <f t="shared" si="340"/>
        <v>10</v>
      </c>
      <c r="M4304">
        <f t="shared" si="341"/>
        <v>1989</v>
      </c>
      <c r="N4304">
        <f t="shared" si="342"/>
        <v>4225.6899999999996</v>
      </c>
      <c r="O4304">
        <f t="shared" si="343"/>
        <v>5673.1149999999998</v>
      </c>
      <c r="P4304" t="str">
        <f t="shared" si="344"/>
        <v>10_1989</v>
      </c>
    </row>
    <row r="4305" spans="1:16">
      <c r="A4305" s="35">
        <v>32793</v>
      </c>
      <c r="B4305" s="30">
        <v>4237.5</v>
      </c>
      <c r="C4305" s="95">
        <v>5637.1</v>
      </c>
      <c r="D4305" s="95">
        <v>5750.3</v>
      </c>
      <c r="E4305" s="80">
        <v>5720</v>
      </c>
      <c r="F4305" s="80">
        <v>5780</v>
      </c>
      <c r="H4305" s="68">
        <v>4237.5200000000004</v>
      </c>
      <c r="I4305" s="68">
        <v>4237.5200000000004</v>
      </c>
      <c r="J4305" s="68">
        <v>5637.12</v>
      </c>
      <c r="K4305" s="68">
        <v>5750.3</v>
      </c>
      <c r="L4305">
        <f t="shared" si="340"/>
        <v>10</v>
      </c>
      <c r="M4305">
        <f t="shared" si="341"/>
        <v>1989</v>
      </c>
      <c r="N4305">
        <f t="shared" si="342"/>
        <v>4237.5200000000004</v>
      </c>
      <c r="O4305">
        <f t="shared" si="343"/>
        <v>5693.71</v>
      </c>
      <c r="P4305" t="str">
        <f t="shared" si="344"/>
        <v>10_1989</v>
      </c>
    </row>
    <row r="4306" spans="1:16">
      <c r="A4306" s="35">
        <v>32794</v>
      </c>
      <c r="B4306" s="30">
        <v>4249.3999999999996</v>
      </c>
      <c r="C4306" s="95">
        <v>5500</v>
      </c>
      <c r="D4306" s="95">
        <v>5850</v>
      </c>
      <c r="E4306" s="80">
        <v>5650</v>
      </c>
      <c r="F4306" s="80">
        <v>5700</v>
      </c>
      <c r="H4306" s="68">
        <v>4249.3900000000003</v>
      </c>
      <c r="I4306" s="68">
        <v>4249.3900000000003</v>
      </c>
      <c r="J4306" s="68">
        <v>5606.64</v>
      </c>
      <c r="K4306" s="68">
        <v>5701.89</v>
      </c>
      <c r="L4306">
        <f t="shared" si="340"/>
        <v>10</v>
      </c>
      <c r="M4306">
        <f t="shared" si="341"/>
        <v>1989</v>
      </c>
      <c r="N4306">
        <f t="shared" si="342"/>
        <v>4249.3900000000003</v>
      </c>
      <c r="O4306">
        <f t="shared" si="343"/>
        <v>5654.2650000000003</v>
      </c>
      <c r="P4306" t="str">
        <f t="shared" si="344"/>
        <v>10_1989</v>
      </c>
    </row>
    <row r="4307" spans="1:16">
      <c r="A4307" s="35">
        <v>32795</v>
      </c>
      <c r="B4307" s="30">
        <v>4249.3999999999996</v>
      </c>
      <c r="C4307" s="82"/>
      <c r="D4307" s="89"/>
      <c r="E4307" s="81"/>
      <c r="F4307" s="81"/>
      <c r="H4307" s="74"/>
      <c r="I4307" s="74"/>
      <c r="J4307" s="74"/>
      <c r="K4307" s="74"/>
      <c r="L4307">
        <f t="shared" si="340"/>
        <v>10</v>
      </c>
      <c r="M4307">
        <f t="shared" si="341"/>
        <v>1989</v>
      </c>
      <c r="N4307" t="str">
        <f t="shared" si="342"/>
        <v/>
      </c>
      <c r="O4307" t="str">
        <f t="shared" si="343"/>
        <v/>
      </c>
      <c r="P4307" t="str">
        <f t="shared" si="344"/>
        <v>10_1989</v>
      </c>
    </row>
    <row r="4308" spans="1:16">
      <c r="A4308" s="35">
        <v>32796</v>
      </c>
      <c r="B4308" s="30">
        <v>4249.3999999999996</v>
      </c>
      <c r="C4308" s="82"/>
      <c r="D4308" s="89"/>
      <c r="E4308" s="81"/>
      <c r="F4308" s="81"/>
      <c r="H4308" s="74"/>
      <c r="I4308" s="74"/>
      <c r="J4308" s="74"/>
      <c r="K4308" s="74"/>
      <c r="L4308">
        <f t="shared" si="340"/>
        <v>10</v>
      </c>
      <c r="M4308">
        <f t="shared" si="341"/>
        <v>1989</v>
      </c>
      <c r="N4308" t="str">
        <f t="shared" si="342"/>
        <v/>
      </c>
      <c r="O4308" t="str">
        <f t="shared" si="343"/>
        <v/>
      </c>
      <c r="P4308" t="str">
        <f t="shared" si="344"/>
        <v>10_1989</v>
      </c>
    </row>
    <row r="4309" spans="1:16">
      <c r="A4309" s="35">
        <v>32797</v>
      </c>
      <c r="B4309" s="30">
        <v>4261.3</v>
      </c>
      <c r="C4309" s="95">
        <v>5588</v>
      </c>
      <c r="D4309" s="95">
        <v>5739.2</v>
      </c>
      <c r="E4309" s="80">
        <v>5720</v>
      </c>
      <c r="F4309" s="80">
        <v>5770</v>
      </c>
      <c r="H4309" s="74">
        <v>4261.29</v>
      </c>
      <c r="I4309" s="74">
        <v>4261.29</v>
      </c>
      <c r="J4309" s="74">
        <v>5587.98</v>
      </c>
      <c r="K4309" s="74">
        <v>5739.22</v>
      </c>
      <c r="L4309">
        <f t="shared" si="340"/>
        <v>10</v>
      </c>
      <c r="M4309">
        <f t="shared" si="341"/>
        <v>1989</v>
      </c>
      <c r="N4309">
        <f t="shared" si="342"/>
        <v>4261.29</v>
      </c>
      <c r="O4309">
        <f t="shared" si="343"/>
        <v>5663.6</v>
      </c>
      <c r="P4309" t="str">
        <f t="shared" si="344"/>
        <v>10_1989</v>
      </c>
    </row>
    <row r="4310" spans="1:16">
      <c r="A4310" s="35">
        <v>32798</v>
      </c>
      <c r="B4310" s="30">
        <v>4273.2</v>
      </c>
      <c r="C4310" s="95">
        <v>5607.3</v>
      </c>
      <c r="D4310" s="95">
        <v>5701.6</v>
      </c>
      <c r="E4310" s="80">
        <v>5700</v>
      </c>
      <c r="F4310" s="80">
        <v>5750</v>
      </c>
      <c r="H4310" s="74">
        <v>4273.22</v>
      </c>
      <c r="I4310" s="74">
        <v>4273.22</v>
      </c>
      <c r="J4310" s="74">
        <v>5607.3</v>
      </c>
      <c r="K4310" s="74">
        <v>5701.64</v>
      </c>
      <c r="L4310">
        <f t="shared" si="340"/>
        <v>10</v>
      </c>
      <c r="M4310">
        <f t="shared" si="341"/>
        <v>1989</v>
      </c>
      <c r="N4310">
        <f t="shared" si="342"/>
        <v>4273.22</v>
      </c>
      <c r="O4310">
        <f t="shared" si="343"/>
        <v>5654.47</v>
      </c>
      <c r="P4310" t="str">
        <f t="shared" si="344"/>
        <v>10_1989</v>
      </c>
    </row>
    <row r="4311" spans="1:16">
      <c r="A4311" s="35">
        <v>32799</v>
      </c>
      <c r="B4311" s="30">
        <v>4285.2</v>
      </c>
      <c r="C4311" s="95">
        <v>5614.1</v>
      </c>
      <c r="D4311" s="95">
        <v>5718.9</v>
      </c>
      <c r="E4311" s="80">
        <v>5700</v>
      </c>
      <c r="F4311" s="80">
        <v>5750</v>
      </c>
      <c r="H4311" s="74">
        <v>4285.1899999999996</v>
      </c>
      <c r="I4311" s="74">
        <v>4285.1899999999996</v>
      </c>
      <c r="J4311" s="74">
        <v>5614.1</v>
      </c>
      <c r="K4311" s="74">
        <v>5718.86</v>
      </c>
      <c r="L4311">
        <f t="shared" si="340"/>
        <v>10</v>
      </c>
      <c r="M4311">
        <f t="shared" si="341"/>
        <v>1989</v>
      </c>
      <c r="N4311">
        <f t="shared" si="342"/>
        <v>4285.1899999999996</v>
      </c>
      <c r="O4311">
        <f t="shared" si="343"/>
        <v>5666.48</v>
      </c>
      <c r="P4311" t="str">
        <f t="shared" si="344"/>
        <v>10_1989</v>
      </c>
    </row>
    <row r="4312" spans="1:16">
      <c r="A4312" s="35">
        <v>32800</v>
      </c>
      <c r="B4312" s="30">
        <v>4297.2</v>
      </c>
      <c r="C4312" s="95">
        <v>5625.1</v>
      </c>
      <c r="D4312" s="95">
        <v>5732.2</v>
      </c>
      <c r="E4312" s="80">
        <v>5720</v>
      </c>
      <c r="F4312" s="80">
        <v>5740</v>
      </c>
      <c r="H4312" s="68">
        <v>4297.1899999999996</v>
      </c>
      <c r="I4312" s="68">
        <v>4297.1899999999996</v>
      </c>
      <c r="J4312" s="68">
        <v>5625.35</v>
      </c>
      <c r="K4312" s="68">
        <v>5732.15</v>
      </c>
      <c r="L4312">
        <f t="shared" si="340"/>
        <v>10</v>
      </c>
      <c r="M4312">
        <f t="shared" si="341"/>
        <v>1989</v>
      </c>
      <c r="N4312">
        <f t="shared" si="342"/>
        <v>4297.1899999999996</v>
      </c>
      <c r="O4312">
        <f t="shared" si="343"/>
        <v>5678.75</v>
      </c>
      <c r="P4312" t="str">
        <f t="shared" si="344"/>
        <v>10_1989</v>
      </c>
    </row>
    <row r="4313" spans="1:16">
      <c r="A4313" s="35">
        <v>32801</v>
      </c>
      <c r="B4313" s="30">
        <v>4309.2</v>
      </c>
      <c r="C4313" s="95">
        <v>5642.7</v>
      </c>
      <c r="D4313" s="95">
        <v>5742.3</v>
      </c>
      <c r="E4313" s="80">
        <v>5700</v>
      </c>
      <c r="F4313" s="80">
        <v>5750</v>
      </c>
      <c r="H4313" s="68">
        <v>4309.22</v>
      </c>
      <c r="I4313" s="68">
        <v>4309.22</v>
      </c>
      <c r="J4313" s="68">
        <v>5642.68</v>
      </c>
      <c r="K4313" s="68">
        <v>5742.34</v>
      </c>
      <c r="L4313">
        <f t="shared" si="340"/>
        <v>10</v>
      </c>
      <c r="M4313">
        <f t="shared" si="341"/>
        <v>1989</v>
      </c>
      <c r="N4313">
        <f t="shared" si="342"/>
        <v>4309.22</v>
      </c>
      <c r="O4313">
        <f t="shared" si="343"/>
        <v>5692.51</v>
      </c>
      <c r="P4313" t="str">
        <f t="shared" si="344"/>
        <v>10_1989</v>
      </c>
    </row>
    <row r="4314" spans="1:16">
      <c r="A4314" s="35">
        <v>32802</v>
      </c>
      <c r="B4314" s="30">
        <v>4309.2</v>
      </c>
      <c r="C4314" s="82"/>
      <c r="D4314" s="89"/>
      <c r="E4314" s="81"/>
      <c r="F4314" s="81"/>
      <c r="H4314" s="74"/>
      <c r="I4314" s="74"/>
      <c r="J4314" s="74"/>
      <c r="K4314" s="74"/>
      <c r="L4314">
        <f t="shared" si="340"/>
        <v>10</v>
      </c>
      <c r="M4314">
        <f t="shared" si="341"/>
        <v>1989</v>
      </c>
      <c r="N4314" t="str">
        <f t="shared" si="342"/>
        <v/>
      </c>
      <c r="O4314" t="str">
        <f t="shared" si="343"/>
        <v/>
      </c>
      <c r="P4314" t="str">
        <f t="shared" si="344"/>
        <v>10_1989</v>
      </c>
    </row>
    <row r="4315" spans="1:16">
      <c r="A4315" s="35">
        <v>32803</v>
      </c>
      <c r="B4315" s="30">
        <v>4309.2</v>
      </c>
      <c r="C4315" s="82"/>
      <c r="D4315" s="89"/>
      <c r="E4315" s="81"/>
      <c r="F4315" s="81"/>
      <c r="H4315" s="74"/>
      <c r="I4315" s="74"/>
      <c r="J4315" s="74"/>
      <c r="K4315" s="74"/>
      <c r="L4315">
        <f t="shared" si="340"/>
        <v>10</v>
      </c>
      <c r="M4315">
        <f t="shared" si="341"/>
        <v>1989</v>
      </c>
      <c r="N4315" t="str">
        <f t="shared" si="342"/>
        <v/>
      </c>
      <c r="O4315" t="str">
        <f t="shared" si="343"/>
        <v/>
      </c>
      <c r="P4315" t="str">
        <f t="shared" si="344"/>
        <v>10_1989</v>
      </c>
    </row>
    <row r="4316" spans="1:16">
      <c r="A4316" s="35">
        <v>32804</v>
      </c>
      <c r="B4316" s="30">
        <v>4321.3</v>
      </c>
      <c r="C4316" s="95">
        <v>5622.1</v>
      </c>
      <c r="D4316" s="95">
        <v>5715.3</v>
      </c>
      <c r="E4316" s="80">
        <v>5700</v>
      </c>
      <c r="F4316" s="80">
        <v>5770</v>
      </c>
      <c r="H4316" s="74">
        <v>4321.29</v>
      </c>
      <c r="I4316" s="74">
        <v>4321.29</v>
      </c>
      <c r="J4316" s="74">
        <v>5622.14</v>
      </c>
      <c r="K4316" s="74">
        <v>5715.27</v>
      </c>
      <c r="L4316">
        <f t="shared" si="340"/>
        <v>10</v>
      </c>
      <c r="M4316">
        <f t="shared" si="341"/>
        <v>1989</v>
      </c>
      <c r="N4316">
        <f t="shared" si="342"/>
        <v>4321.29</v>
      </c>
      <c r="O4316">
        <f t="shared" si="343"/>
        <v>5668.7049999999999</v>
      </c>
      <c r="P4316" t="str">
        <f t="shared" si="344"/>
        <v>10_1989</v>
      </c>
    </row>
    <row r="4317" spans="1:16">
      <c r="A4317" s="35">
        <v>32805</v>
      </c>
      <c r="B4317" s="30">
        <v>4333.3999999999996</v>
      </c>
      <c r="C4317" s="95">
        <v>5636.5</v>
      </c>
      <c r="D4317" s="95">
        <v>5752.6</v>
      </c>
      <c r="E4317" s="80">
        <v>5760</v>
      </c>
      <c r="F4317" s="80">
        <v>5800</v>
      </c>
      <c r="H4317" s="74">
        <v>4333.3900000000003</v>
      </c>
      <c r="I4317" s="74">
        <v>4333.3900000000003</v>
      </c>
      <c r="J4317" s="74">
        <v>5636.53</v>
      </c>
      <c r="K4317" s="74">
        <v>5752.59</v>
      </c>
      <c r="L4317">
        <f t="shared" si="340"/>
        <v>10</v>
      </c>
      <c r="M4317">
        <f t="shared" si="341"/>
        <v>1989</v>
      </c>
      <c r="N4317">
        <f t="shared" si="342"/>
        <v>4333.3900000000003</v>
      </c>
      <c r="O4317">
        <f t="shared" si="343"/>
        <v>5694.5599999999995</v>
      </c>
      <c r="P4317" t="str">
        <f t="shared" si="344"/>
        <v>10_1989</v>
      </c>
    </row>
    <row r="4318" spans="1:16">
      <c r="A4318" s="35">
        <v>32806</v>
      </c>
      <c r="B4318" s="30">
        <v>4345.5</v>
      </c>
      <c r="C4318" s="95">
        <v>5661.7</v>
      </c>
      <c r="D4318" s="95">
        <v>5774.2</v>
      </c>
      <c r="E4318" s="80">
        <v>5820</v>
      </c>
      <c r="F4318" s="80">
        <v>5880</v>
      </c>
      <c r="H4318" s="74">
        <v>4345.5200000000004</v>
      </c>
      <c r="I4318" s="74">
        <v>4345.5200000000004</v>
      </c>
      <c r="J4318" s="74">
        <v>5661.73</v>
      </c>
      <c r="K4318" s="74">
        <v>5774.17</v>
      </c>
      <c r="L4318">
        <f t="shared" si="340"/>
        <v>10</v>
      </c>
      <c r="M4318">
        <f t="shared" si="341"/>
        <v>1989</v>
      </c>
      <c r="N4318">
        <f t="shared" si="342"/>
        <v>4345.5200000000004</v>
      </c>
      <c r="O4318">
        <f t="shared" si="343"/>
        <v>5717.95</v>
      </c>
      <c r="P4318" t="str">
        <f t="shared" si="344"/>
        <v>10_1989</v>
      </c>
    </row>
    <row r="4319" spans="1:16">
      <c r="A4319" s="35">
        <v>32807</v>
      </c>
      <c r="B4319" s="30">
        <v>4357.7</v>
      </c>
      <c r="C4319" s="95">
        <v>5805.7</v>
      </c>
      <c r="D4319" s="95">
        <v>6050.8</v>
      </c>
      <c r="E4319" s="80">
        <v>6000</v>
      </c>
      <c r="F4319" s="84">
        <v>6300</v>
      </c>
      <c r="H4319" s="68">
        <v>4357.6899999999996</v>
      </c>
      <c r="I4319" s="68">
        <v>4357.6899999999996</v>
      </c>
      <c r="J4319" s="68">
        <v>5805.69</v>
      </c>
      <c r="K4319" s="68">
        <v>6050.75</v>
      </c>
      <c r="L4319">
        <f t="shared" si="340"/>
        <v>10</v>
      </c>
      <c r="M4319">
        <f t="shared" si="341"/>
        <v>1989</v>
      </c>
      <c r="N4319">
        <f t="shared" si="342"/>
        <v>4357.6899999999996</v>
      </c>
      <c r="O4319">
        <f t="shared" si="343"/>
        <v>5928.2199999999993</v>
      </c>
      <c r="P4319" t="str">
        <f t="shared" si="344"/>
        <v>10_1989</v>
      </c>
    </row>
    <row r="4320" spans="1:16">
      <c r="A4320" s="35">
        <v>32808</v>
      </c>
      <c r="B4320" s="30">
        <v>4369.8999999999996</v>
      </c>
      <c r="C4320" s="95">
        <v>5975.5</v>
      </c>
      <c r="D4320" s="95">
        <v>6166.5</v>
      </c>
      <c r="E4320" s="84">
        <v>5900</v>
      </c>
      <c r="F4320" s="84">
        <v>6120</v>
      </c>
      <c r="H4320" s="68">
        <v>4369.8900000000003</v>
      </c>
      <c r="I4320" s="68">
        <v>4369.8900000000003</v>
      </c>
      <c r="J4320" s="68">
        <v>5975.54</v>
      </c>
      <c r="K4320" s="68">
        <v>6166.51</v>
      </c>
      <c r="L4320">
        <f t="shared" si="340"/>
        <v>10</v>
      </c>
      <c r="M4320">
        <f t="shared" si="341"/>
        <v>1989</v>
      </c>
      <c r="N4320">
        <f t="shared" si="342"/>
        <v>4369.8900000000003</v>
      </c>
      <c r="O4320">
        <f t="shared" si="343"/>
        <v>6071.0249999999996</v>
      </c>
      <c r="P4320" t="str">
        <f t="shared" si="344"/>
        <v>10_1989</v>
      </c>
    </row>
    <row r="4321" spans="1:16">
      <c r="A4321" s="35">
        <v>32809</v>
      </c>
      <c r="B4321" s="30">
        <v>4369.8999999999996</v>
      </c>
      <c r="C4321" s="82"/>
      <c r="D4321" s="89"/>
      <c r="E4321" s="81"/>
      <c r="F4321" s="81"/>
      <c r="H4321" s="74"/>
      <c r="I4321" s="74"/>
      <c r="J4321" s="74"/>
      <c r="K4321" s="74"/>
      <c r="L4321">
        <f t="shared" si="340"/>
        <v>10</v>
      </c>
      <c r="M4321">
        <f t="shared" si="341"/>
        <v>1989</v>
      </c>
      <c r="N4321" t="str">
        <f t="shared" si="342"/>
        <v/>
      </c>
      <c r="O4321" t="str">
        <f t="shared" si="343"/>
        <v/>
      </c>
      <c r="P4321" t="str">
        <f t="shared" si="344"/>
        <v>10_1989</v>
      </c>
    </row>
    <row r="4322" spans="1:16">
      <c r="A4322" s="35">
        <v>32810</v>
      </c>
      <c r="B4322" s="30">
        <v>4369.8999999999996</v>
      </c>
      <c r="C4322" s="82"/>
      <c r="D4322" s="89"/>
      <c r="E4322" s="81"/>
      <c r="F4322" s="81"/>
      <c r="H4322" s="74"/>
      <c r="I4322" s="74"/>
      <c r="J4322" s="74"/>
      <c r="K4322" s="74"/>
      <c r="L4322">
        <f t="shared" si="340"/>
        <v>10</v>
      </c>
      <c r="M4322">
        <f t="shared" si="341"/>
        <v>1989</v>
      </c>
      <c r="N4322" t="str">
        <f t="shared" si="342"/>
        <v/>
      </c>
      <c r="O4322" t="str">
        <f t="shared" si="343"/>
        <v/>
      </c>
      <c r="P4322" t="str">
        <f t="shared" si="344"/>
        <v>10_1989</v>
      </c>
    </row>
    <row r="4323" spans="1:16">
      <c r="A4323" s="35">
        <v>32811</v>
      </c>
      <c r="B4323" s="30">
        <v>4382.1000000000004</v>
      </c>
      <c r="C4323" s="95">
        <v>6022.6</v>
      </c>
      <c r="D4323" s="95">
        <v>6156</v>
      </c>
      <c r="E4323" s="84">
        <v>6050</v>
      </c>
      <c r="F4323" s="84">
        <v>6100</v>
      </c>
      <c r="H4323" s="74">
        <v>4382.13</v>
      </c>
      <c r="I4323" s="74">
        <v>4382.13</v>
      </c>
      <c r="J4323" s="74">
        <v>6022.59</v>
      </c>
      <c r="K4323" s="74">
        <v>6156.01</v>
      </c>
      <c r="L4323">
        <f t="shared" si="340"/>
        <v>10</v>
      </c>
      <c r="M4323">
        <f t="shared" si="341"/>
        <v>1989</v>
      </c>
      <c r="N4323">
        <f t="shared" si="342"/>
        <v>4382.13</v>
      </c>
      <c r="O4323">
        <f t="shared" si="343"/>
        <v>6089.3</v>
      </c>
      <c r="P4323" t="str">
        <f t="shared" si="344"/>
        <v>10_1989</v>
      </c>
    </row>
    <row r="4324" spans="1:16">
      <c r="A4324" s="35">
        <v>32812</v>
      </c>
      <c r="B4324" s="30">
        <v>4394.3999999999996</v>
      </c>
      <c r="C4324" s="95">
        <v>6097.9</v>
      </c>
      <c r="D4324" s="95">
        <v>6241.9</v>
      </c>
      <c r="E4324" s="80">
        <v>6200</v>
      </c>
      <c r="F4324" s="80">
        <v>6300</v>
      </c>
      <c r="H4324" s="68">
        <v>4394.3999999999996</v>
      </c>
      <c r="I4324" s="68">
        <v>4394.3999999999996</v>
      </c>
      <c r="J4324" s="71">
        <v>6097.89</v>
      </c>
      <c r="K4324" s="71">
        <v>6241.92</v>
      </c>
      <c r="L4324">
        <f t="shared" si="340"/>
        <v>10</v>
      </c>
      <c r="M4324">
        <f t="shared" si="341"/>
        <v>1989</v>
      </c>
      <c r="N4324">
        <f t="shared" si="342"/>
        <v>4394.3999999999996</v>
      </c>
      <c r="O4324">
        <f t="shared" si="343"/>
        <v>6169.9050000000007</v>
      </c>
      <c r="P4324" t="str">
        <f t="shared" si="344"/>
        <v>10_1989</v>
      </c>
    </row>
    <row r="4325" spans="1:16">
      <c r="A4325" s="35">
        <v>32813</v>
      </c>
      <c r="B4325" s="30">
        <v>4394.3999999999996</v>
      </c>
      <c r="C4325" s="82"/>
      <c r="D4325" s="89"/>
      <c r="E4325" s="81"/>
      <c r="F4325" s="81"/>
      <c r="H4325" s="68"/>
      <c r="I4325" s="68"/>
      <c r="J4325" s="73"/>
      <c r="K4325" s="73"/>
      <c r="L4325">
        <f t="shared" si="340"/>
        <v>11</v>
      </c>
      <c r="M4325">
        <f t="shared" si="341"/>
        <v>1989</v>
      </c>
      <c r="N4325" t="str">
        <f t="shared" si="342"/>
        <v/>
      </c>
      <c r="O4325" t="str">
        <f t="shared" si="343"/>
        <v/>
      </c>
      <c r="P4325" t="str">
        <f t="shared" si="344"/>
        <v>11_1989</v>
      </c>
    </row>
    <row r="4326" spans="1:16">
      <c r="A4326" s="35">
        <v>32814</v>
      </c>
      <c r="B4326" s="30">
        <v>4406.7</v>
      </c>
      <c r="C4326" s="96">
        <v>6260.4</v>
      </c>
      <c r="D4326" s="96">
        <v>6374.3</v>
      </c>
      <c r="E4326" s="80">
        <v>6500</v>
      </c>
      <c r="F4326" s="80">
        <v>6600</v>
      </c>
      <c r="H4326" s="74">
        <v>4406.7</v>
      </c>
      <c r="I4326" s="74">
        <v>4406.7</v>
      </c>
      <c r="J4326" s="74">
        <v>6260.39</v>
      </c>
      <c r="K4326" s="74">
        <v>6374.26</v>
      </c>
      <c r="L4326">
        <f t="shared" si="340"/>
        <v>11</v>
      </c>
      <c r="M4326">
        <f t="shared" si="341"/>
        <v>1989</v>
      </c>
      <c r="N4326">
        <f t="shared" si="342"/>
        <v>4406.7</v>
      </c>
      <c r="O4326">
        <f t="shared" si="343"/>
        <v>6317.3250000000007</v>
      </c>
      <c r="P4326" t="str">
        <f t="shared" si="344"/>
        <v>11_1989</v>
      </c>
    </row>
    <row r="4327" spans="1:16">
      <c r="A4327" s="35">
        <v>32815</v>
      </c>
      <c r="B4327" s="30">
        <v>4419</v>
      </c>
      <c r="C4327" s="80">
        <v>6300</v>
      </c>
      <c r="D4327" s="80">
        <v>6800</v>
      </c>
      <c r="E4327" s="80">
        <v>6500</v>
      </c>
      <c r="F4327" s="84">
        <v>6700</v>
      </c>
      <c r="H4327" s="74">
        <v>4419.04</v>
      </c>
      <c r="I4327" s="74">
        <v>4419.04</v>
      </c>
      <c r="J4327" s="74">
        <v>6602.17</v>
      </c>
      <c r="K4327" s="74">
        <v>6738.18</v>
      </c>
      <c r="L4327">
        <f t="shared" si="340"/>
        <v>11</v>
      </c>
      <c r="M4327">
        <f t="shared" si="341"/>
        <v>1989</v>
      </c>
      <c r="N4327">
        <f t="shared" si="342"/>
        <v>4419.04</v>
      </c>
      <c r="O4327">
        <f t="shared" si="343"/>
        <v>6670.1750000000002</v>
      </c>
      <c r="P4327" t="str">
        <f t="shared" si="344"/>
        <v>11_1989</v>
      </c>
    </row>
    <row r="4328" spans="1:16">
      <c r="A4328" s="35">
        <v>32816</v>
      </c>
      <c r="B4328" s="30">
        <v>4419</v>
      </c>
      <c r="C4328" s="82"/>
      <c r="D4328" s="89"/>
      <c r="E4328" s="81"/>
      <c r="F4328" s="88"/>
      <c r="H4328" s="74"/>
      <c r="I4328" s="74"/>
      <c r="J4328" s="74"/>
      <c r="K4328" s="74"/>
      <c r="L4328">
        <f t="shared" si="340"/>
        <v>11</v>
      </c>
      <c r="M4328">
        <f t="shared" si="341"/>
        <v>1989</v>
      </c>
      <c r="N4328" t="str">
        <f t="shared" si="342"/>
        <v/>
      </c>
      <c r="O4328" t="str">
        <f t="shared" si="343"/>
        <v/>
      </c>
      <c r="P4328" t="str">
        <f t="shared" si="344"/>
        <v>11_1989</v>
      </c>
    </row>
    <row r="4329" spans="1:16">
      <c r="A4329" s="35">
        <v>32817</v>
      </c>
      <c r="B4329" s="30">
        <v>4419</v>
      </c>
      <c r="C4329" s="82"/>
      <c r="D4329" s="89"/>
      <c r="E4329" s="81"/>
      <c r="F4329" s="88"/>
      <c r="H4329" s="68"/>
      <c r="I4329" s="68"/>
      <c r="J4329" s="68"/>
      <c r="K4329" s="68"/>
      <c r="L4329">
        <f t="shared" si="340"/>
        <v>11</v>
      </c>
      <c r="M4329">
        <f t="shared" si="341"/>
        <v>1989</v>
      </c>
      <c r="N4329" t="str">
        <f t="shared" si="342"/>
        <v/>
      </c>
      <c r="O4329" t="str">
        <f t="shared" si="343"/>
        <v/>
      </c>
      <c r="P4329" t="str">
        <f t="shared" si="344"/>
        <v>11_1989</v>
      </c>
    </row>
    <row r="4330" spans="1:16">
      <c r="A4330" s="35">
        <v>32818</v>
      </c>
      <c r="B4330" s="30">
        <v>4431.3999999999996</v>
      </c>
      <c r="C4330" s="80">
        <v>6725.6</v>
      </c>
      <c r="D4330" s="95">
        <v>6865.6</v>
      </c>
      <c r="E4330" s="80">
        <v>7000</v>
      </c>
      <c r="F4330" s="80">
        <v>7200</v>
      </c>
      <c r="H4330" s="68">
        <v>4431.41</v>
      </c>
      <c r="I4330" s="68">
        <v>4431.41</v>
      </c>
      <c r="J4330" s="68">
        <v>6725.7</v>
      </c>
      <c r="K4330" s="68">
        <v>6865.65</v>
      </c>
      <c r="L4330">
        <f t="shared" si="340"/>
        <v>11</v>
      </c>
      <c r="M4330">
        <f t="shared" si="341"/>
        <v>1989</v>
      </c>
      <c r="N4330">
        <f t="shared" si="342"/>
        <v>4431.41</v>
      </c>
      <c r="O4330">
        <f t="shared" si="343"/>
        <v>6795.6749999999993</v>
      </c>
      <c r="P4330" t="str">
        <f t="shared" si="344"/>
        <v>11_1989</v>
      </c>
    </row>
    <row r="4331" spans="1:16">
      <c r="A4331" s="35">
        <v>32819</v>
      </c>
      <c r="B4331" s="30">
        <v>4443.8</v>
      </c>
      <c r="C4331" s="80">
        <v>7059.6</v>
      </c>
      <c r="D4331" s="95">
        <v>7599.6</v>
      </c>
      <c r="E4331" s="80">
        <v>7900</v>
      </c>
      <c r="F4331" s="80">
        <v>8100</v>
      </c>
      <c r="H4331" s="74">
        <v>4443.82</v>
      </c>
      <c r="I4331" s="74">
        <v>4443.82</v>
      </c>
      <c r="J4331" s="74">
        <v>7059.64</v>
      </c>
      <c r="K4331" s="74">
        <v>7599.61</v>
      </c>
      <c r="L4331">
        <f t="shared" si="340"/>
        <v>11</v>
      </c>
      <c r="M4331">
        <f t="shared" si="341"/>
        <v>1989</v>
      </c>
      <c r="N4331">
        <f t="shared" si="342"/>
        <v>4443.82</v>
      </c>
      <c r="O4331">
        <f t="shared" si="343"/>
        <v>7329.625</v>
      </c>
      <c r="P4331" t="str">
        <f t="shared" si="344"/>
        <v>11_1989</v>
      </c>
    </row>
    <row r="4332" spans="1:16">
      <c r="A4332" s="35">
        <v>32820</v>
      </c>
      <c r="B4332" s="30">
        <v>4456.8</v>
      </c>
      <c r="C4332" s="84">
        <v>7515.6</v>
      </c>
      <c r="D4332" s="96">
        <v>7775.6</v>
      </c>
      <c r="E4332" s="80">
        <v>7600</v>
      </c>
      <c r="F4332" s="80">
        <v>7800</v>
      </c>
      <c r="H4332" s="74">
        <v>4456.26</v>
      </c>
      <c r="I4332" s="74">
        <v>4456.26</v>
      </c>
      <c r="J4332" s="74">
        <v>7515.62</v>
      </c>
      <c r="K4332" s="74">
        <v>7775.57</v>
      </c>
      <c r="L4332">
        <f t="shared" si="340"/>
        <v>11</v>
      </c>
      <c r="M4332">
        <f t="shared" si="341"/>
        <v>1989</v>
      </c>
      <c r="N4332">
        <f t="shared" si="342"/>
        <v>4456.26</v>
      </c>
      <c r="O4332">
        <f t="shared" si="343"/>
        <v>7645.5949999999993</v>
      </c>
      <c r="P4332" t="str">
        <f t="shared" si="344"/>
        <v>11_1989</v>
      </c>
    </row>
    <row r="4333" spans="1:16">
      <c r="A4333" s="35">
        <v>32821</v>
      </c>
      <c r="B4333" s="30">
        <v>4468.7</v>
      </c>
      <c r="C4333" s="80">
        <v>7117.7</v>
      </c>
      <c r="D4333" s="95">
        <v>7487.9</v>
      </c>
      <c r="E4333" s="80">
        <v>7300</v>
      </c>
      <c r="F4333" s="84">
        <v>7500</v>
      </c>
      <c r="H4333" s="74">
        <v>4468.74</v>
      </c>
      <c r="I4333" s="74">
        <v>4468.74</v>
      </c>
      <c r="J4333" s="74">
        <v>7117.77</v>
      </c>
      <c r="K4333" s="74">
        <v>7487.99</v>
      </c>
      <c r="L4333">
        <f t="shared" si="340"/>
        <v>11</v>
      </c>
      <c r="M4333">
        <f t="shared" si="341"/>
        <v>1989</v>
      </c>
      <c r="N4333">
        <f t="shared" si="342"/>
        <v>4468.74</v>
      </c>
      <c r="O4333">
        <f t="shared" si="343"/>
        <v>7302.88</v>
      </c>
      <c r="P4333" t="str">
        <f t="shared" si="344"/>
        <v>11_1989</v>
      </c>
    </row>
    <row r="4334" spans="1:16">
      <c r="A4334" s="35">
        <v>32822</v>
      </c>
      <c r="B4334" s="30">
        <v>4481.2</v>
      </c>
      <c r="C4334" s="84">
        <v>7300</v>
      </c>
      <c r="D4334" s="96">
        <v>7800</v>
      </c>
      <c r="E4334" s="84">
        <v>7600</v>
      </c>
      <c r="F4334" s="84">
        <v>7700</v>
      </c>
      <c r="H4334" s="74">
        <v>4481.25</v>
      </c>
      <c r="I4334" s="74">
        <v>4481.25</v>
      </c>
      <c r="J4334" s="74">
        <v>7351.77</v>
      </c>
      <c r="K4334" s="74">
        <v>7699.34</v>
      </c>
      <c r="L4334">
        <f t="shared" si="340"/>
        <v>11</v>
      </c>
      <c r="M4334">
        <f t="shared" si="341"/>
        <v>1989</v>
      </c>
      <c r="N4334">
        <f t="shared" si="342"/>
        <v>4481.25</v>
      </c>
      <c r="O4334">
        <f t="shared" si="343"/>
        <v>7525.5550000000003</v>
      </c>
      <c r="P4334" t="str">
        <f t="shared" si="344"/>
        <v>11_1989</v>
      </c>
    </row>
    <row r="4335" spans="1:16">
      <c r="A4335" s="35">
        <v>32823</v>
      </c>
      <c r="B4335" s="30">
        <v>4481.2</v>
      </c>
      <c r="C4335" s="82"/>
      <c r="D4335" s="89"/>
      <c r="E4335" s="81"/>
      <c r="F4335" s="88"/>
      <c r="H4335" s="74"/>
      <c r="I4335" s="74"/>
      <c r="J4335" s="74"/>
      <c r="K4335" s="74"/>
      <c r="L4335">
        <f t="shared" si="340"/>
        <v>11</v>
      </c>
      <c r="M4335">
        <f t="shared" si="341"/>
        <v>1989</v>
      </c>
      <c r="N4335" t="str">
        <f t="shared" si="342"/>
        <v/>
      </c>
      <c r="O4335" t="str">
        <f t="shared" si="343"/>
        <v/>
      </c>
      <c r="P4335" t="str">
        <f t="shared" si="344"/>
        <v>11_1989</v>
      </c>
    </row>
    <row r="4336" spans="1:16">
      <c r="A4336" s="35">
        <v>32824</v>
      </c>
      <c r="B4336" s="30">
        <v>4481.2</v>
      </c>
      <c r="C4336" s="82"/>
      <c r="D4336" s="89"/>
      <c r="E4336" s="81"/>
      <c r="F4336" s="88"/>
      <c r="H4336" s="68"/>
      <c r="I4336" s="68"/>
      <c r="J4336" s="68"/>
      <c r="K4336" s="68"/>
      <c r="L4336">
        <f t="shared" si="340"/>
        <v>11</v>
      </c>
      <c r="M4336">
        <f t="shared" si="341"/>
        <v>1989</v>
      </c>
      <c r="N4336" t="str">
        <f t="shared" si="342"/>
        <v/>
      </c>
      <c r="O4336" t="str">
        <f t="shared" si="343"/>
        <v/>
      </c>
      <c r="P4336" t="str">
        <f t="shared" si="344"/>
        <v>11_1989</v>
      </c>
    </row>
    <row r="4337" spans="1:16">
      <c r="A4337" s="35">
        <v>32825</v>
      </c>
      <c r="B4337" s="30">
        <v>4493.8</v>
      </c>
      <c r="C4337" s="80">
        <v>7488.1</v>
      </c>
      <c r="D4337" s="95">
        <v>7700.8</v>
      </c>
      <c r="E4337" s="80">
        <v>7650</v>
      </c>
      <c r="F4337" s="80">
        <v>7750</v>
      </c>
      <c r="H4337" s="68">
        <v>4493.8</v>
      </c>
      <c r="I4337" s="68">
        <v>4493.8</v>
      </c>
      <c r="J4337" s="68">
        <v>7488.11</v>
      </c>
      <c r="K4337" s="68">
        <v>7700.77</v>
      </c>
      <c r="L4337">
        <f t="shared" si="340"/>
        <v>11</v>
      </c>
      <c r="M4337">
        <f t="shared" si="341"/>
        <v>1989</v>
      </c>
      <c r="N4337">
        <f t="shared" si="342"/>
        <v>4493.8</v>
      </c>
      <c r="O4337">
        <f t="shared" si="343"/>
        <v>7594.4400000000005</v>
      </c>
      <c r="P4337" t="str">
        <f t="shared" si="344"/>
        <v>11_1989</v>
      </c>
    </row>
    <row r="4338" spans="1:16">
      <c r="A4338" s="35">
        <v>32826</v>
      </c>
      <c r="B4338" s="30">
        <v>4506.3999999999996</v>
      </c>
      <c r="C4338" s="80">
        <v>7876.1</v>
      </c>
      <c r="D4338" s="95">
        <v>8233</v>
      </c>
      <c r="E4338" s="80">
        <v>8300</v>
      </c>
      <c r="F4338" s="80">
        <v>8450</v>
      </c>
      <c r="H4338" s="74">
        <v>4506.38</v>
      </c>
      <c r="I4338" s="74">
        <v>4506.38</v>
      </c>
      <c r="J4338" s="74">
        <v>7876.09</v>
      </c>
      <c r="K4338" s="74">
        <v>8233.0300000000007</v>
      </c>
      <c r="L4338">
        <f t="shared" si="340"/>
        <v>11</v>
      </c>
      <c r="M4338">
        <f t="shared" si="341"/>
        <v>1989</v>
      </c>
      <c r="N4338">
        <f t="shared" si="342"/>
        <v>4506.38</v>
      </c>
      <c r="O4338">
        <f t="shared" si="343"/>
        <v>8054.56</v>
      </c>
      <c r="P4338" t="str">
        <f t="shared" si="344"/>
        <v>11_1989</v>
      </c>
    </row>
    <row r="4339" spans="1:16">
      <c r="A4339" s="35">
        <v>32827</v>
      </c>
      <c r="B4339" s="30">
        <v>4519</v>
      </c>
      <c r="C4339" s="80">
        <v>8251.2000000000007</v>
      </c>
      <c r="D4339" s="95">
        <v>8402.9</v>
      </c>
      <c r="E4339" s="80">
        <v>8400</v>
      </c>
      <c r="F4339" s="80">
        <v>8600</v>
      </c>
      <c r="H4339" s="74">
        <v>4519</v>
      </c>
      <c r="I4339" s="74">
        <v>4519</v>
      </c>
      <c r="J4339" s="74">
        <v>8251.17</v>
      </c>
      <c r="K4339" s="74">
        <v>8402.85</v>
      </c>
      <c r="L4339">
        <f t="shared" si="340"/>
        <v>11</v>
      </c>
      <c r="M4339">
        <f t="shared" si="341"/>
        <v>1989</v>
      </c>
      <c r="N4339">
        <f t="shared" si="342"/>
        <v>4519</v>
      </c>
      <c r="O4339">
        <f t="shared" si="343"/>
        <v>8327.01</v>
      </c>
      <c r="P4339" t="str">
        <f t="shared" si="344"/>
        <v>11_1989</v>
      </c>
    </row>
    <row r="4340" spans="1:16">
      <c r="A4340" s="35">
        <v>32828</v>
      </c>
      <c r="B4340" s="30">
        <v>4531.7</v>
      </c>
      <c r="C4340" s="84">
        <v>8691.7999999999993</v>
      </c>
      <c r="D4340" s="96">
        <v>9016.6</v>
      </c>
      <c r="E4340" s="80">
        <v>9200</v>
      </c>
      <c r="F4340" s="84">
        <v>9300</v>
      </c>
      <c r="H4340" s="74">
        <v>4531.6499999999996</v>
      </c>
      <c r="I4340" s="74">
        <v>4531.6499999999996</v>
      </c>
      <c r="J4340" s="74">
        <v>8691.82</v>
      </c>
      <c r="K4340" s="74">
        <v>9016.6</v>
      </c>
      <c r="L4340">
        <f t="shared" si="340"/>
        <v>11</v>
      </c>
      <c r="M4340">
        <f t="shared" si="341"/>
        <v>1989</v>
      </c>
      <c r="N4340">
        <f t="shared" si="342"/>
        <v>4531.6499999999996</v>
      </c>
      <c r="O4340">
        <f t="shared" si="343"/>
        <v>8854.2099999999991</v>
      </c>
      <c r="P4340" t="str">
        <f t="shared" si="344"/>
        <v>11_1989</v>
      </c>
    </row>
    <row r="4341" spans="1:16">
      <c r="A4341" s="35">
        <v>32829</v>
      </c>
      <c r="B4341" s="30">
        <v>4544.3</v>
      </c>
      <c r="C4341" s="80">
        <v>9100</v>
      </c>
      <c r="D4341" s="95">
        <v>9700</v>
      </c>
      <c r="E4341" s="84">
        <v>9400</v>
      </c>
      <c r="F4341" s="84">
        <v>9400</v>
      </c>
      <c r="H4341" s="74">
        <v>4544.34</v>
      </c>
      <c r="I4341" s="74">
        <v>4544.34</v>
      </c>
      <c r="J4341" s="74">
        <v>9154.8799999999992</v>
      </c>
      <c r="K4341" s="74">
        <v>9529.91</v>
      </c>
      <c r="L4341">
        <f t="shared" si="340"/>
        <v>11</v>
      </c>
      <c r="M4341">
        <f t="shared" si="341"/>
        <v>1989</v>
      </c>
      <c r="N4341">
        <f t="shared" si="342"/>
        <v>4544.34</v>
      </c>
      <c r="O4341">
        <f t="shared" si="343"/>
        <v>9342.3950000000004</v>
      </c>
      <c r="P4341" t="str">
        <f t="shared" si="344"/>
        <v>11_1989</v>
      </c>
    </row>
    <row r="4342" spans="1:16">
      <c r="A4342" s="35">
        <v>32830</v>
      </c>
      <c r="B4342" s="30">
        <v>4544.3</v>
      </c>
      <c r="C4342" s="82"/>
      <c r="D4342" s="89"/>
      <c r="E4342" s="81"/>
      <c r="F4342" s="88"/>
      <c r="H4342" s="74"/>
      <c r="I4342" s="74"/>
      <c r="J4342" s="74"/>
      <c r="K4342" s="74"/>
      <c r="L4342">
        <f t="shared" si="340"/>
        <v>11</v>
      </c>
      <c r="M4342">
        <f t="shared" si="341"/>
        <v>1989</v>
      </c>
      <c r="N4342" t="str">
        <f t="shared" si="342"/>
        <v/>
      </c>
      <c r="O4342" t="str">
        <f t="shared" si="343"/>
        <v/>
      </c>
      <c r="P4342" t="str">
        <f t="shared" si="344"/>
        <v>11_1989</v>
      </c>
    </row>
    <row r="4343" spans="1:16">
      <c r="A4343" s="35">
        <v>32831</v>
      </c>
      <c r="B4343" s="30">
        <v>4544.3</v>
      </c>
      <c r="C4343" s="82"/>
      <c r="D4343" s="89"/>
      <c r="E4343" s="81"/>
      <c r="F4343" s="88"/>
      <c r="H4343" s="68"/>
      <c r="I4343" s="68"/>
      <c r="J4343" s="68"/>
      <c r="K4343" s="68"/>
      <c r="L4343">
        <f t="shared" si="340"/>
        <v>11</v>
      </c>
      <c r="M4343">
        <f t="shared" si="341"/>
        <v>1989</v>
      </c>
      <c r="N4343" t="str">
        <f t="shared" si="342"/>
        <v/>
      </c>
      <c r="O4343" t="str">
        <f t="shared" si="343"/>
        <v/>
      </c>
      <c r="P4343" t="str">
        <f t="shared" si="344"/>
        <v>11_1989</v>
      </c>
    </row>
    <row r="4344" spans="1:16">
      <c r="A4344" s="35">
        <v>32832</v>
      </c>
      <c r="B4344" s="30">
        <v>4557</v>
      </c>
      <c r="C4344" s="80">
        <v>9538.6</v>
      </c>
      <c r="D4344" s="95">
        <v>9853.2000000000007</v>
      </c>
      <c r="E4344" s="80">
        <v>10400</v>
      </c>
      <c r="F4344" s="80">
        <v>10700</v>
      </c>
      <c r="H4344" s="68">
        <v>4557.0600000000004</v>
      </c>
      <c r="I4344" s="68">
        <v>4557.0600000000004</v>
      </c>
      <c r="J4344" s="68">
        <v>9538.59</v>
      </c>
      <c r="K4344" s="68">
        <v>9853.24</v>
      </c>
      <c r="L4344">
        <f t="shared" si="340"/>
        <v>11</v>
      </c>
      <c r="M4344">
        <f t="shared" si="341"/>
        <v>1989</v>
      </c>
      <c r="N4344">
        <f t="shared" si="342"/>
        <v>4557.0600000000004</v>
      </c>
      <c r="O4344">
        <f t="shared" si="343"/>
        <v>9695.9150000000009</v>
      </c>
      <c r="P4344" t="str">
        <f t="shared" si="344"/>
        <v>11_1989</v>
      </c>
    </row>
    <row r="4345" spans="1:16">
      <c r="A4345" s="35">
        <v>32833</v>
      </c>
      <c r="B4345" s="30">
        <v>4569.8</v>
      </c>
      <c r="C4345" s="80">
        <v>10179.5</v>
      </c>
      <c r="D4345" s="80">
        <v>10712.5</v>
      </c>
      <c r="E4345" s="80">
        <v>10800</v>
      </c>
      <c r="F4345" s="80">
        <v>11200</v>
      </c>
      <c r="H4345" s="74">
        <v>4569.82</v>
      </c>
      <c r="I4345" s="74">
        <v>4569.82</v>
      </c>
      <c r="J4345" s="74">
        <v>10179.49</v>
      </c>
      <c r="K4345" s="74">
        <v>10712.61</v>
      </c>
      <c r="L4345">
        <f t="shared" si="340"/>
        <v>11</v>
      </c>
      <c r="M4345">
        <f t="shared" si="341"/>
        <v>1989</v>
      </c>
      <c r="N4345">
        <f t="shared" si="342"/>
        <v>4569.82</v>
      </c>
      <c r="O4345">
        <f t="shared" si="343"/>
        <v>10446.049999999999</v>
      </c>
      <c r="P4345" t="str">
        <f t="shared" si="344"/>
        <v>11_1989</v>
      </c>
    </row>
    <row r="4346" spans="1:16">
      <c r="A4346" s="35">
        <v>32834</v>
      </c>
      <c r="B4346" s="30">
        <v>4582.6000000000004</v>
      </c>
      <c r="C4346" s="80">
        <v>10568.5</v>
      </c>
      <c r="D4346" s="80">
        <v>11037.6</v>
      </c>
      <c r="E4346" s="80">
        <v>10920</v>
      </c>
      <c r="F4346" s="80">
        <v>10980</v>
      </c>
      <c r="H4346" s="74">
        <v>4582.62</v>
      </c>
      <c r="I4346" s="74">
        <v>4582.62</v>
      </c>
      <c r="J4346" s="74">
        <v>10568.51</v>
      </c>
      <c r="K4346" s="74">
        <v>11037.65</v>
      </c>
      <c r="L4346">
        <f t="shared" si="340"/>
        <v>11</v>
      </c>
      <c r="M4346">
        <f t="shared" si="341"/>
        <v>1989</v>
      </c>
      <c r="N4346">
        <f t="shared" si="342"/>
        <v>4582.62</v>
      </c>
      <c r="O4346">
        <f t="shared" si="343"/>
        <v>10803.08</v>
      </c>
      <c r="P4346" t="str">
        <f t="shared" si="344"/>
        <v>11_1989</v>
      </c>
    </row>
    <row r="4347" spans="1:16">
      <c r="A4347" s="35">
        <v>32835</v>
      </c>
      <c r="B4347" s="30">
        <v>4595.3999999999996</v>
      </c>
      <c r="C4347" s="80">
        <v>10785.5</v>
      </c>
      <c r="D4347" s="80">
        <v>11168.5</v>
      </c>
      <c r="E4347" s="80">
        <v>11500</v>
      </c>
      <c r="F4347" s="84">
        <v>12000</v>
      </c>
      <c r="H4347" s="74">
        <v>4595.45</v>
      </c>
      <c r="I4347" s="74">
        <v>4595.45</v>
      </c>
      <c r="J4347" s="74">
        <v>10785.54</v>
      </c>
      <c r="K4347" s="74">
        <v>11168.46</v>
      </c>
      <c r="L4347">
        <f t="shared" si="340"/>
        <v>11</v>
      </c>
      <c r="M4347">
        <f t="shared" si="341"/>
        <v>1989</v>
      </c>
      <c r="N4347">
        <f t="shared" si="342"/>
        <v>4595.45</v>
      </c>
      <c r="O4347">
        <f t="shared" si="343"/>
        <v>10977</v>
      </c>
      <c r="P4347" t="str">
        <f t="shared" si="344"/>
        <v>11_1989</v>
      </c>
    </row>
    <row r="4348" spans="1:16">
      <c r="A4348" s="35">
        <v>32836</v>
      </c>
      <c r="B4348" s="30">
        <v>4608.3</v>
      </c>
      <c r="C4348" s="80">
        <v>12297.4</v>
      </c>
      <c r="D4348" s="80">
        <v>12453.6</v>
      </c>
      <c r="E4348" s="84">
        <v>13900</v>
      </c>
      <c r="F4348" s="84">
        <v>14100</v>
      </c>
      <c r="H4348" s="74">
        <v>4608.32</v>
      </c>
      <c r="I4348" s="74">
        <v>4608.32</v>
      </c>
      <c r="J4348" s="74">
        <v>12297.38</v>
      </c>
      <c r="K4348" s="74">
        <v>12453.62</v>
      </c>
      <c r="L4348">
        <f t="shared" si="340"/>
        <v>11</v>
      </c>
      <c r="M4348">
        <f t="shared" si="341"/>
        <v>1989</v>
      </c>
      <c r="N4348">
        <f t="shared" si="342"/>
        <v>4608.32</v>
      </c>
      <c r="O4348">
        <f t="shared" si="343"/>
        <v>12375.5</v>
      </c>
      <c r="P4348" t="str">
        <f t="shared" si="344"/>
        <v>11_1989</v>
      </c>
    </row>
    <row r="4349" spans="1:16">
      <c r="A4349" s="35">
        <v>32837</v>
      </c>
      <c r="B4349" s="30">
        <v>4608.3</v>
      </c>
      <c r="C4349" s="82"/>
      <c r="D4349" s="89"/>
      <c r="E4349" s="81"/>
      <c r="F4349" s="88"/>
      <c r="H4349" s="74"/>
      <c r="I4349" s="74"/>
      <c r="J4349" s="74"/>
      <c r="K4349" s="74"/>
      <c r="L4349">
        <f t="shared" si="340"/>
        <v>11</v>
      </c>
      <c r="M4349">
        <f t="shared" si="341"/>
        <v>1989</v>
      </c>
      <c r="N4349" t="str">
        <f t="shared" si="342"/>
        <v/>
      </c>
      <c r="O4349" t="str">
        <f t="shared" si="343"/>
        <v/>
      </c>
      <c r="P4349" t="str">
        <f t="shared" si="344"/>
        <v>11_1989</v>
      </c>
    </row>
    <row r="4350" spans="1:16">
      <c r="A4350" s="35">
        <v>32838</v>
      </c>
      <c r="B4350" s="30">
        <v>4608.3</v>
      </c>
      <c r="C4350" s="82"/>
      <c r="D4350" s="89"/>
      <c r="E4350" s="81"/>
      <c r="F4350" s="88"/>
      <c r="H4350" s="68"/>
      <c r="I4350" s="68"/>
      <c r="J4350" s="68"/>
      <c r="K4350" s="68"/>
      <c r="L4350">
        <f t="shared" si="340"/>
        <v>11</v>
      </c>
      <c r="M4350">
        <f t="shared" si="341"/>
        <v>1989</v>
      </c>
      <c r="N4350" t="str">
        <f t="shared" si="342"/>
        <v/>
      </c>
      <c r="O4350" t="str">
        <f t="shared" si="343"/>
        <v/>
      </c>
      <c r="P4350" t="str">
        <f t="shared" si="344"/>
        <v>11_1989</v>
      </c>
    </row>
    <row r="4351" spans="1:16">
      <c r="A4351" s="35">
        <v>32839</v>
      </c>
      <c r="B4351" s="30">
        <v>4631.3</v>
      </c>
      <c r="C4351" s="80">
        <v>11270.8</v>
      </c>
      <c r="D4351" s="80">
        <v>11439.9</v>
      </c>
      <c r="E4351" s="80">
        <v>11800</v>
      </c>
      <c r="F4351" s="80">
        <v>12100</v>
      </c>
      <c r="H4351" s="68">
        <v>4631.3599999999997</v>
      </c>
      <c r="I4351" s="68">
        <v>4631.3599999999997</v>
      </c>
      <c r="J4351" s="68">
        <v>11270.78</v>
      </c>
      <c r="K4351" s="68">
        <v>11629.87</v>
      </c>
      <c r="L4351">
        <f t="shared" si="340"/>
        <v>11</v>
      </c>
      <c r="M4351">
        <f t="shared" si="341"/>
        <v>1989</v>
      </c>
      <c r="N4351">
        <f t="shared" si="342"/>
        <v>4631.3599999999997</v>
      </c>
      <c r="O4351">
        <f t="shared" si="343"/>
        <v>11450.325000000001</v>
      </c>
      <c r="P4351" t="str">
        <f t="shared" si="344"/>
        <v>11_1989</v>
      </c>
    </row>
    <row r="4352" spans="1:16">
      <c r="A4352" s="35">
        <v>32840</v>
      </c>
      <c r="B4352" s="30">
        <v>4654.5</v>
      </c>
      <c r="C4352" s="80">
        <v>11803.2</v>
      </c>
      <c r="D4352" s="80">
        <v>12459</v>
      </c>
      <c r="E4352" s="80">
        <v>12300</v>
      </c>
      <c r="F4352" s="80">
        <v>12700</v>
      </c>
      <c r="H4352" s="74">
        <v>4654.5200000000004</v>
      </c>
      <c r="I4352" s="74">
        <v>4654.5200000000004</v>
      </c>
      <c r="J4352" s="74">
        <v>11803.2</v>
      </c>
      <c r="K4352" s="74">
        <v>12459.02</v>
      </c>
      <c r="L4352">
        <f t="shared" si="340"/>
        <v>11</v>
      </c>
      <c r="M4352">
        <f t="shared" si="341"/>
        <v>1989</v>
      </c>
      <c r="N4352">
        <f t="shared" si="342"/>
        <v>4654.5200000000004</v>
      </c>
      <c r="O4352">
        <f t="shared" si="343"/>
        <v>12131.11</v>
      </c>
      <c r="P4352" t="str">
        <f t="shared" si="344"/>
        <v>11_1989</v>
      </c>
    </row>
    <row r="4353" spans="1:16">
      <c r="A4353" s="35">
        <v>32841</v>
      </c>
      <c r="B4353" s="30">
        <v>4677.7</v>
      </c>
      <c r="C4353" s="80">
        <v>11983.5</v>
      </c>
      <c r="D4353" s="80">
        <v>12446.1</v>
      </c>
      <c r="E4353" s="80">
        <v>11550</v>
      </c>
      <c r="F4353" s="80">
        <v>11660</v>
      </c>
      <c r="H4353" s="74">
        <v>4677.79</v>
      </c>
      <c r="I4353" s="74">
        <v>4677.79</v>
      </c>
      <c r="J4353" s="74">
        <v>11983.52</v>
      </c>
      <c r="K4353" s="74">
        <v>12446.13</v>
      </c>
      <c r="L4353">
        <f t="shared" si="340"/>
        <v>11</v>
      </c>
      <c r="M4353">
        <f t="shared" si="341"/>
        <v>1989</v>
      </c>
      <c r="N4353">
        <f t="shared" si="342"/>
        <v>4677.79</v>
      </c>
      <c r="O4353">
        <f t="shared" si="343"/>
        <v>12214.825000000001</v>
      </c>
      <c r="P4353" t="str">
        <f t="shared" si="344"/>
        <v>11_1989</v>
      </c>
    </row>
    <row r="4354" spans="1:16">
      <c r="A4354" s="35">
        <v>32842</v>
      </c>
      <c r="B4354" s="30">
        <v>4701.2</v>
      </c>
      <c r="C4354" s="80">
        <v>11670.8</v>
      </c>
      <c r="D4354" s="80">
        <v>12128.9</v>
      </c>
      <c r="E4354" s="80">
        <v>11800</v>
      </c>
      <c r="F4354" s="80">
        <v>12100</v>
      </c>
      <c r="H4354" s="74">
        <v>4701.18</v>
      </c>
      <c r="I4354" s="74">
        <v>4701.18</v>
      </c>
      <c r="J4354" s="74">
        <v>11670.76</v>
      </c>
      <c r="K4354" s="74">
        <v>12128.91</v>
      </c>
      <c r="L4354">
        <f t="shared" si="340"/>
        <v>11</v>
      </c>
      <c r="M4354">
        <f t="shared" si="341"/>
        <v>1989</v>
      </c>
      <c r="N4354">
        <f t="shared" si="342"/>
        <v>4701.18</v>
      </c>
      <c r="O4354">
        <f t="shared" si="343"/>
        <v>11899.834999999999</v>
      </c>
      <c r="P4354" t="str">
        <f t="shared" si="344"/>
        <v>11_1989</v>
      </c>
    </row>
    <row r="4355" spans="1:16">
      <c r="A4355" s="35">
        <v>32843</v>
      </c>
      <c r="B4355" s="30">
        <v>4724.7</v>
      </c>
      <c r="C4355" s="80">
        <v>11701.5</v>
      </c>
      <c r="D4355" s="80">
        <v>12015.1</v>
      </c>
      <c r="E4355" s="80">
        <v>11500</v>
      </c>
      <c r="F4355" s="80">
        <v>11800</v>
      </c>
      <c r="H4355" s="74">
        <v>4724.6899999999996</v>
      </c>
      <c r="I4355" s="74">
        <v>4724.6899999999996</v>
      </c>
      <c r="J4355" s="74">
        <v>11701.47</v>
      </c>
      <c r="K4355" s="74">
        <v>12015.05</v>
      </c>
      <c r="L4355">
        <f t="shared" si="340"/>
        <v>12</v>
      </c>
      <c r="M4355">
        <f t="shared" si="341"/>
        <v>1989</v>
      </c>
      <c r="N4355">
        <f t="shared" si="342"/>
        <v>4724.6899999999996</v>
      </c>
      <c r="O4355">
        <f t="shared" si="343"/>
        <v>11858.259999999998</v>
      </c>
      <c r="P4355" t="str">
        <f t="shared" si="344"/>
        <v>12_1989</v>
      </c>
    </row>
    <row r="4356" spans="1:16">
      <c r="A4356" s="35">
        <v>32844</v>
      </c>
      <c r="B4356" s="30">
        <v>4724.7</v>
      </c>
      <c r="C4356" s="89"/>
      <c r="D4356" s="89"/>
      <c r="E4356" s="88"/>
      <c r="F4356" s="88"/>
      <c r="H4356" s="74"/>
      <c r="I4356" s="74"/>
      <c r="J4356" s="74"/>
      <c r="K4356" s="74"/>
      <c r="L4356">
        <f t="shared" ref="L4356:L4419" si="345">+MONTH(A4356)</f>
        <v>12</v>
      </c>
      <c r="M4356">
        <f t="shared" ref="M4356:M4419" si="346">+YEAR(A4356)</f>
        <v>1989</v>
      </c>
      <c r="N4356" t="str">
        <f t="shared" ref="N4356:N4419" si="347">+IF(H4356="","",AVERAGE(H4356:I4356))</f>
        <v/>
      </c>
      <c r="O4356" t="str">
        <f t="shared" ref="O4356:O4419" si="348">+IF(J4356="","",AVERAGE(J4356:K4356))</f>
        <v/>
      </c>
      <c r="P4356" t="str">
        <f t="shared" ref="P4356:P4419" si="349">+L4356&amp;"_"&amp;M4356</f>
        <v>12_1989</v>
      </c>
    </row>
    <row r="4357" spans="1:16">
      <c r="A4357" s="35">
        <v>32845</v>
      </c>
      <c r="B4357" s="30">
        <v>4724.7</v>
      </c>
      <c r="C4357" s="89"/>
      <c r="D4357" s="89"/>
      <c r="E4357" s="88"/>
      <c r="F4357" s="88"/>
      <c r="H4357" s="68"/>
      <c r="I4357" s="68"/>
      <c r="J4357" s="68"/>
      <c r="K4357" s="68"/>
      <c r="L4357">
        <f t="shared" si="345"/>
        <v>12</v>
      </c>
      <c r="M4357">
        <f t="shared" si="346"/>
        <v>1989</v>
      </c>
      <c r="N4357" t="str">
        <f t="shared" si="347"/>
        <v/>
      </c>
      <c r="O4357" t="str">
        <f t="shared" si="348"/>
        <v/>
      </c>
      <c r="P4357" t="str">
        <f t="shared" si="349"/>
        <v>12_1989</v>
      </c>
    </row>
    <row r="4358" spans="1:16">
      <c r="A4358" s="35">
        <v>32846</v>
      </c>
      <c r="B4358" s="30">
        <v>4748.3</v>
      </c>
      <c r="C4358" s="80">
        <v>12266.7</v>
      </c>
      <c r="D4358" s="80">
        <v>13009.5</v>
      </c>
      <c r="E4358" s="80">
        <v>13000</v>
      </c>
      <c r="F4358" s="80">
        <v>13500</v>
      </c>
      <c r="H4358" s="68">
        <v>4748.3100000000004</v>
      </c>
      <c r="I4358" s="68">
        <v>4748.3100000000004</v>
      </c>
      <c r="J4358" s="68">
        <v>12266.71</v>
      </c>
      <c r="K4358" s="68">
        <v>13009.45</v>
      </c>
      <c r="L4358">
        <f t="shared" si="345"/>
        <v>12</v>
      </c>
      <c r="M4358">
        <f t="shared" si="346"/>
        <v>1989</v>
      </c>
      <c r="N4358">
        <f t="shared" si="347"/>
        <v>4748.3100000000004</v>
      </c>
      <c r="O4358">
        <f t="shared" si="348"/>
        <v>12638.08</v>
      </c>
      <c r="P4358" t="str">
        <f t="shared" si="349"/>
        <v>12_1989</v>
      </c>
    </row>
    <row r="4359" spans="1:16">
      <c r="A4359" s="35">
        <v>32847</v>
      </c>
      <c r="B4359" s="30">
        <v>4772.1000000000004</v>
      </c>
      <c r="C4359" s="80">
        <v>13034.9</v>
      </c>
      <c r="D4359" s="80">
        <v>13968.6</v>
      </c>
      <c r="E4359" s="80">
        <v>14300</v>
      </c>
      <c r="F4359" s="80">
        <v>14800</v>
      </c>
      <c r="H4359" s="74">
        <v>4772.05</v>
      </c>
      <c r="I4359" s="74">
        <v>4772.05</v>
      </c>
      <c r="J4359" s="74">
        <v>13034.89</v>
      </c>
      <c r="K4359" s="74">
        <v>13968.6</v>
      </c>
      <c r="L4359">
        <f t="shared" si="345"/>
        <v>12</v>
      </c>
      <c r="M4359">
        <f t="shared" si="346"/>
        <v>1989</v>
      </c>
      <c r="N4359">
        <f t="shared" si="347"/>
        <v>4772.05</v>
      </c>
      <c r="O4359">
        <f t="shared" si="348"/>
        <v>13501.744999999999</v>
      </c>
      <c r="P4359" t="str">
        <f t="shared" si="349"/>
        <v>12_1989</v>
      </c>
    </row>
    <row r="4360" spans="1:16">
      <c r="A4360" s="35">
        <v>32848</v>
      </c>
      <c r="B4360" s="30">
        <v>4795.8999999999996</v>
      </c>
      <c r="C4360" s="80">
        <v>14480.1</v>
      </c>
      <c r="D4360" s="80">
        <v>15198</v>
      </c>
      <c r="E4360" s="80">
        <v>15300</v>
      </c>
      <c r="F4360" s="80">
        <v>15500</v>
      </c>
      <c r="H4360" s="74">
        <v>4795.91</v>
      </c>
      <c r="I4360" s="74">
        <v>4795.91</v>
      </c>
      <c r="J4360" s="74">
        <v>14480.09</v>
      </c>
      <c r="K4360" s="74">
        <v>15198.03</v>
      </c>
      <c r="L4360">
        <f t="shared" si="345"/>
        <v>12</v>
      </c>
      <c r="M4360">
        <f t="shared" si="346"/>
        <v>1989</v>
      </c>
      <c r="N4360">
        <f t="shared" si="347"/>
        <v>4795.91</v>
      </c>
      <c r="O4360">
        <f t="shared" si="348"/>
        <v>14839.060000000001</v>
      </c>
      <c r="P4360" t="str">
        <f t="shared" si="349"/>
        <v>12_1989</v>
      </c>
    </row>
    <row r="4361" spans="1:16">
      <c r="A4361" s="35">
        <v>32849</v>
      </c>
      <c r="B4361" s="30">
        <v>4819.8999999999996</v>
      </c>
      <c r="C4361" s="80">
        <v>14000</v>
      </c>
      <c r="D4361" s="80">
        <v>15000</v>
      </c>
      <c r="E4361" s="80">
        <v>14800</v>
      </c>
      <c r="F4361" s="80">
        <v>15000</v>
      </c>
      <c r="H4361" s="74">
        <v>4819.8900000000003</v>
      </c>
      <c r="I4361" s="74">
        <v>4819.8900000000003</v>
      </c>
      <c r="J4361" s="74">
        <v>14395.81</v>
      </c>
      <c r="K4361" s="74">
        <v>14814.37</v>
      </c>
      <c r="L4361">
        <f t="shared" si="345"/>
        <v>12</v>
      </c>
      <c r="M4361">
        <f t="shared" si="346"/>
        <v>1989</v>
      </c>
      <c r="N4361">
        <f t="shared" si="347"/>
        <v>4819.8900000000003</v>
      </c>
      <c r="O4361">
        <f t="shared" si="348"/>
        <v>14605.09</v>
      </c>
      <c r="P4361" t="str">
        <f t="shared" si="349"/>
        <v>12_1989</v>
      </c>
    </row>
    <row r="4362" spans="1:16">
      <c r="A4362" s="35">
        <v>32850</v>
      </c>
      <c r="B4362" s="30">
        <v>4819.8999999999996</v>
      </c>
      <c r="C4362" s="89"/>
      <c r="D4362" s="89"/>
      <c r="E4362" s="88"/>
      <c r="F4362" s="88"/>
      <c r="H4362" s="68"/>
      <c r="I4362" s="68"/>
      <c r="J4362" s="68"/>
      <c r="K4362" s="68"/>
      <c r="L4362">
        <f t="shared" si="345"/>
        <v>12</v>
      </c>
      <c r="M4362">
        <f t="shared" si="346"/>
        <v>1989</v>
      </c>
      <c r="N4362" t="str">
        <f t="shared" si="347"/>
        <v/>
      </c>
      <c r="O4362" t="str">
        <f t="shared" si="348"/>
        <v/>
      </c>
      <c r="P4362" t="str">
        <f t="shared" si="349"/>
        <v>12_1989</v>
      </c>
    </row>
    <row r="4363" spans="1:16">
      <c r="A4363" s="35">
        <v>32851</v>
      </c>
      <c r="B4363" s="30">
        <v>4819.8999999999996</v>
      </c>
      <c r="C4363" s="89"/>
      <c r="D4363" s="89"/>
      <c r="E4363" s="88"/>
      <c r="F4363" s="88"/>
      <c r="H4363" s="74"/>
      <c r="I4363" s="74"/>
      <c r="J4363" s="74"/>
      <c r="K4363" s="74"/>
      <c r="L4363">
        <f t="shared" si="345"/>
        <v>12</v>
      </c>
      <c r="M4363">
        <f t="shared" si="346"/>
        <v>1989</v>
      </c>
      <c r="N4363" t="str">
        <f t="shared" si="347"/>
        <v/>
      </c>
      <c r="O4363" t="str">
        <f t="shared" si="348"/>
        <v/>
      </c>
      <c r="P4363" t="str">
        <f t="shared" si="349"/>
        <v>12_1989</v>
      </c>
    </row>
    <row r="4364" spans="1:16">
      <c r="A4364" s="35">
        <v>32852</v>
      </c>
      <c r="B4364" s="30">
        <v>4819.8999999999996</v>
      </c>
      <c r="C4364" s="89"/>
      <c r="D4364" s="89"/>
      <c r="E4364" s="97"/>
      <c r="F4364" s="88"/>
      <c r="H4364" s="68"/>
      <c r="I4364" s="68"/>
      <c r="J4364" s="68"/>
      <c r="K4364" s="68"/>
      <c r="L4364">
        <f t="shared" si="345"/>
        <v>12</v>
      </c>
      <c r="M4364">
        <f t="shared" si="346"/>
        <v>1989</v>
      </c>
      <c r="N4364" t="str">
        <f t="shared" si="347"/>
        <v/>
      </c>
      <c r="O4364" t="str">
        <f t="shared" si="348"/>
        <v/>
      </c>
      <c r="P4364" t="str">
        <f t="shared" si="349"/>
        <v>12_1989</v>
      </c>
    </row>
    <row r="4365" spans="1:16">
      <c r="A4365" s="35">
        <v>32853</v>
      </c>
      <c r="B4365" s="30">
        <v>4844</v>
      </c>
      <c r="C4365" s="84">
        <v>14585.1</v>
      </c>
      <c r="D4365" s="84">
        <v>15093.7</v>
      </c>
      <c r="E4365" s="80">
        <v>14500</v>
      </c>
      <c r="F4365" s="80">
        <v>15000</v>
      </c>
      <c r="H4365" s="68">
        <v>4843.99</v>
      </c>
      <c r="I4365" s="68">
        <v>4843.99</v>
      </c>
      <c r="J4365" s="68">
        <v>14585.11</v>
      </c>
      <c r="K4365" s="68">
        <v>15093.68</v>
      </c>
      <c r="L4365">
        <f t="shared" si="345"/>
        <v>12</v>
      </c>
      <c r="M4365">
        <f t="shared" si="346"/>
        <v>1989</v>
      </c>
      <c r="N4365">
        <f t="shared" si="347"/>
        <v>4843.99</v>
      </c>
      <c r="O4365">
        <f t="shared" si="348"/>
        <v>14839.395</v>
      </c>
      <c r="P4365" t="str">
        <f t="shared" si="349"/>
        <v>12_1989</v>
      </c>
    </row>
    <row r="4366" spans="1:16">
      <c r="A4366" s="35">
        <v>32854</v>
      </c>
      <c r="B4366" s="30">
        <v>4868.2</v>
      </c>
      <c r="C4366" s="84">
        <v>14762.2</v>
      </c>
      <c r="D4366" s="84">
        <v>15196.2</v>
      </c>
      <c r="E4366" s="80">
        <v>15200</v>
      </c>
      <c r="F4366" s="80">
        <v>15500</v>
      </c>
      <c r="H4366" s="74">
        <v>4868.21</v>
      </c>
      <c r="I4366" s="74">
        <v>4868.21</v>
      </c>
      <c r="J4366" s="74">
        <v>14762.2</v>
      </c>
      <c r="K4366" s="74">
        <v>15196.24</v>
      </c>
      <c r="L4366">
        <f t="shared" si="345"/>
        <v>12</v>
      </c>
      <c r="M4366">
        <f t="shared" si="346"/>
        <v>1989</v>
      </c>
      <c r="N4366">
        <f t="shared" si="347"/>
        <v>4868.21</v>
      </c>
      <c r="O4366">
        <f t="shared" si="348"/>
        <v>14979.220000000001</v>
      </c>
      <c r="P4366" t="str">
        <f t="shared" si="349"/>
        <v>12_1989</v>
      </c>
    </row>
    <row r="4367" spans="1:16">
      <c r="A4367" s="35">
        <v>32855</v>
      </c>
      <c r="B4367" s="30">
        <v>4892.6000000000004</v>
      </c>
      <c r="C4367" s="80">
        <v>14890.2</v>
      </c>
      <c r="D4367" s="80">
        <v>15345.9</v>
      </c>
      <c r="E4367" s="80">
        <v>15100</v>
      </c>
      <c r="F4367" s="80">
        <v>15400</v>
      </c>
      <c r="H4367" s="74">
        <v>4892.55</v>
      </c>
      <c r="I4367" s="74">
        <v>4892.55</v>
      </c>
      <c r="J4367" s="74">
        <v>14890.17</v>
      </c>
      <c r="K4367" s="74">
        <v>15345.93</v>
      </c>
      <c r="L4367">
        <f t="shared" si="345"/>
        <v>12</v>
      </c>
      <c r="M4367">
        <f t="shared" si="346"/>
        <v>1989</v>
      </c>
      <c r="N4367">
        <f t="shared" si="347"/>
        <v>4892.55</v>
      </c>
      <c r="O4367">
        <f t="shared" si="348"/>
        <v>15118.05</v>
      </c>
      <c r="P4367" t="str">
        <f t="shared" si="349"/>
        <v>12_1989</v>
      </c>
    </row>
    <row r="4368" spans="1:16">
      <c r="A4368" s="35">
        <v>32856</v>
      </c>
      <c r="B4368" s="30">
        <v>4917</v>
      </c>
      <c r="C4368" s="80">
        <v>14695.4</v>
      </c>
      <c r="D4368" s="80">
        <v>15149.9</v>
      </c>
      <c r="E4368" s="80">
        <v>14800</v>
      </c>
      <c r="F4368" s="80">
        <v>15000</v>
      </c>
      <c r="H4368" s="74">
        <v>4917.01</v>
      </c>
      <c r="I4368" s="74">
        <v>4917.01</v>
      </c>
      <c r="J4368" s="74">
        <v>14695.43</v>
      </c>
      <c r="K4368" s="74">
        <v>15149.86</v>
      </c>
      <c r="L4368">
        <f t="shared" si="345"/>
        <v>12</v>
      </c>
      <c r="M4368">
        <f t="shared" si="346"/>
        <v>1989</v>
      </c>
      <c r="N4368">
        <f t="shared" si="347"/>
        <v>4917.01</v>
      </c>
      <c r="O4368">
        <f t="shared" si="348"/>
        <v>14922.645</v>
      </c>
      <c r="P4368" t="str">
        <f t="shared" si="349"/>
        <v>12_1989</v>
      </c>
    </row>
    <row r="4369" spans="1:16">
      <c r="A4369" s="35">
        <v>32857</v>
      </c>
      <c r="B4369" s="30">
        <v>4941.6000000000004</v>
      </c>
      <c r="C4369" s="80">
        <v>14300</v>
      </c>
      <c r="D4369" s="80">
        <v>15200</v>
      </c>
      <c r="E4369" s="80">
        <v>14900</v>
      </c>
      <c r="F4369" s="80">
        <v>15000</v>
      </c>
      <c r="H4369" s="74">
        <v>4954.13</v>
      </c>
      <c r="I4369" s="74">
        <v>4954.13</v>
      </c>
      <c r="J4369" s="74">
        <v>14494.27</v>
      </c>
      <c r="K4369" s="74">
        <v>14815.38</v>
      </c>
      <c r="L4369">
        <f t="shared" si="345"/>
        <v>12</v>
      </c>
      <c r="M4369">
        <f t="shared" si="346"/>
        <v>1989</v>
      </c>
      <c r="N4369">
        <f t="shared" si="347"/>
        <v>4954.13</v>
      </c>
      <c r="O4369">
        <f t="shared" si="348"/>
        <v>14654.825000000001</v>
      </c>
      <c r="P4369" t="str">
        <f t="shared" si="349"/>
        <v>12_1989</v>
      </c>
    </row>
    <row r="4370" spans="1:16">
      <c r="A4370" s="35">
        <v>32858</v>
      </c>
      <c r="B4370" s="30">
        <v>4941.6000000000004</v>
      </c>
      <c r="C4370" s="89"/>
      <c r="D4370" s="89"/>
      <c r="E4370" s="88"/>
      <c r="F4370" s="88"/>
      <c r="H4370" s="74"/>
      <c r="I4370" s="74"/>
      <c r="J4370" s="74"/>
      <c r="K4370" s="74"/>
      <c r="L4370">
        <f t="shared" si="345"/>
        <v>12</v>
      </c>
      <c r="M4370">
        <f t="shared" si="346"/>
        <v>1989</v>
      </c>
      <c r="N4370" t="str">
        <f t="shared" si="347"/>
        <v/>
      </c>
      <c r="O4370" t="str">
        <f t="shared" si="348"/>
        <v/>
      </c>
      <c r="P4370" t="str">
        <f t="shared" si="349"/>
        <v>12_1989</v>
      </c>
    </row>
    <row r="4371" spans="1:16">
      <c r="A4371" s="35">
        <v>32859</v>
      </c>
      <c r="B4371" s="30">
        <v>4941.6000000000004</v>
      </c>
      <c r="C4371" s="89"/>
      <c r="D4371" s="89"/>
      <c r="E4371" s="88"/>
      <c r="F4371" s="88"/>
      <c r="H4371" s="68"/>
      <c r="I4371" s="68"/>
      <c r="J4371" s="68"/>
      <c r="K4371" s="68"/>
      <c r="L4371">
        <f t="shared" si="345"/>
        <v>12</v>
      </c>
      <c r="M4371">
        <f t="shared" si="346"/>
        <v>1989</v>
      </c>
      <c r="N4371" t="str">
        <f t="shared" si="347"/>
        <v/>
      </c>
      <c r="O4371" t="str">
        <f t="shared" si="348"/>
        <v/>
      </c>
      <c r="P4371" t="str">
        <f t="shared" si="349"/>
        <v>12_1989</v>
      </c>
    </row>
    <row r="4372" spans="1:16">
      <c r="A4372" s="35">
        <v>32860</v>
      </c>
      <c r="B4372" s="30">
        <v>4966.3</v>
      </c>
      <c r="C4372" s="84">
        <v>14270</v>
      </c>
      <c r="D4372" s="84">
        <v>14800.2</v>
      </c>
      <c r="E4372" s="80">
        <v>14400</v>
      </c>
      <c r="F4372" s="80">
        <v>14650</v>
      </c>
      <c r="H4372" s="68">
        <v>4991.53</v>
      </c>
      <c r="I4372" s="68">
        <v>4991.53</v>
      </c>
      <c r="J4372" s="68">
        <v>14269.98</v>
      </c>
      <c r="K4372" s="68">
        <v>14800.16</v>
      </c>
      <c r="L4372">
        <f t="shared" si="345"/>
        <v>12</v>
      </c>
      <c r="M4372">
        <f t="shared" si="346"/>
        <v>1989</v>
      </c>
      <c r="N4372">
        <f t="shared" si="347"/>
        <v>4991.53</v>
      </c>
      <c r="O4372">
        <f t="shared" si="348"/>
        <v>14535.07</v>
      </c>
      <c r="P4372" t="str">
        <f t="shared" si="349"/>
        <v>12_1989</v>
      </c>
    </row>
    <row r="4373" spans="1:16">
      <c r="A4373" s="35">
        <v>32861</v>
      </c>
      <c r="B4373" s="30">
        <v>4991.1000000000004</v>
      </c>
      <c r="C4373" s="80">
        <v>13397.8</v>
      </c>
      <c r="D4373" s="80">
        <v>14478.9</v>
      </c>
      <c r="E4373" s="85">
        <v>13500</v>
      </c>
      <c r="F4373" s="80">
        <v>13800</v>
      </c>
      <c r="H4373" s="74">
        <v>5029.22</v>
      </c>
      <c r="I4373" s="74">
        <v>5029.22</v>
      </c>
      <c r="J4373" s="74">
        <v>13397.82</v>
      </c>
      <c r="K4373" s="74">
        <v>14478.86</v>
      </c>
      <c r="L4373">
        <f t="shared" si="345"/>
        <v>12</v>
      </c>
      <c r="M4373">
        <f t="shared" si="346"/>
        <v>1989</v>
      </c>
      <c r="N4373">
        <f t="shared" si="347"/>
        <v>5029.22</v>
      </c>
      <c r="O4373">
        <f t="shared" si="348"/>
        <v>13938.34</v>
      </c>
      <c r="P4373" t="str">
        <f t="shared" si="349"/>
        <v>12_1989</v>
      </c>
    </row>
    <row r="4374" spans="1:16">
      <c r="A4374" s="35">
        <v>32862</v>
      </c>
      <c r="B4374" s="30">
        <v>4991.1000000000004</v>
      </c>
      <c r="C4374" s="80">
        <v>13155</v>
      </c>
      <c r="D4374" s="80">
        <v>13563.1</v>
      </c>
      <c r="E4374" s="85">
        <v>13500</v>
      </c>
      <c r="F4374" s="80">
        <v>14000</v>
      </c>
      <c r="H4374" s="74">
        <v>5067.1899999999996</v>
      </c>
      <c r="I4374" s="74">
        <v>5067.1899999999996</v>
      </c>
      <c r="J4374" s="74">
        <v>13155.03</v>
      </c>
      <c r="K4374" s="74">
        <v>13563.07</v>
      </c>
      <c r="L4374">
        <f t="shared" si="345"/>
        <v>12</v>
      </c>
      <c r="M4374">
        <f t="shared" si="346"/>
        <v>1989</v>
      </c>
      <c r="N4374">
        <f t="shared" si="347"/>
        <v>5067.1899999999996</v>
      </c>
      <c r="O4374">
        <f t="shared" si="348"/>
        <v>13359.05</v>
      </c>
      <c r="P4374" t="str">
        <f t="shared" si="349"/>
        <v>12_1989</v>
      </c>
    </row>
    <row r="4375" spans="1:16">
      <c r="A4375" s="35">
        <v>32863</v>
      </c>
      <c r="B4375" s="30">
        <v>5105.5</v>
      </c>
      <c r="C4375" s="80">
        <v>12959.3</v>
      </c>
      <c r="D4375" s="80">
        <v>13544.7</v>
      </c>
      <c r="E4375" s="80">
        <v>12700</v>
      </c>
      <c r="F4375" s="80">
        <v>13200</v>
      </c>
      <c r="H4375" s="74">
        <v>5105.45</v>
      </c>
      <c r="I4375" s="74">
        <v>5105.45</v>
      </c>
      <c r="J4375" s="74">
        <v>12959.32</v>
      </c>
      <c r="K4375" s="74">
        <v>13544.69</v>
      </c>
      <c r="L4375">
        <f t="shared" si="345"/>
        <v>12</v>
      </c>
      <c r="M4375">
        <f t="shared" si="346"/>
        <v>1989</v>
      </c>
      <c r="N4375">
        <f t="shared" si="347"/>
        <v>5105.45</v>
      </c>
      <c r="O4375">
        <f t="shared" si="348"/>
        <v>13252.005000000001</v>
      </c>
      <c r="P4375" t="str">
        <f t="shared" si="349"/>
        <v>12_1989</v>
      </c>
    </row>
    <row r="4376" spans="1:16">
      <c r="A4376" s="35">
        <v>32864</v>
      </c>
      <c r="B4376" s="30">
        <v>5144</v>
      </c>
      <c r="C4376" s="80">
        <v>12187.4</v>
      </c>
      <c r="D4376" s="80">
        <v>12641.9</v>
      </c>
      <c r="E4376" s="80">
        <v>12200</v>
      </c>
      <c r="F4376" s="80">
        <v>12500</v>
      </c>
      <c r="H4376" s="74">
        <v>5144</v>
      </c>
      <c r="I4376" s="74">
        <v>5144</v>
      </c>
      <c r="J4376" s="74">
        <v>12187.41</v>
      </c>
      <c r="K4376" s="74">
        <v>12641.89</v>
      </c>
      <c r="L4376">
        <f t="shared" si="345"/>
        <v>12</v>
      </c>
      <c r="M4376">
        <f t="shared" si="346"/>
        <v>1989</v>
      </c>
      <c r="N4376">
        <f t="shared" si="347"/>
        <v>5144</v>
      </c>
      <c r="O4376">
        <f t="shared" si="348"/>
        <v>12414.65</v>
      </c>
      <c r="P4376" t="str">
        <f t="shared" si="349"/>
        <v>12_1989</v>
      </c>
    </row>
    <row r="4377" spans="1:16">
      <c r="A4377" s="35">
        <v>32865</v>
      </c>
      <c r="B4377" s="30">
        <v>5144</v>
      </c>
      <c r="C4377" s="89"/>
      <c r="D4377" s="89"/>
      <c r="E4377" s="88"/>
      <c r="F4377" s="88"/>
      <c r="H4377" s="74"/>
      <c r="I4377" s="74"/>
      <c r="J4377" s="74"/>
      <c r="K4377" s="74"/>
      <c r="L4377">
        <f t="shared" si="345"/>
        <v>12</v>
      </c>
      <c r="M4377">
        <f t="shared" si="346"/>
        <v>1989</v>
      </c>
      <c r="N4377" t="str">
        <f t="shared" si="347"/>
        <v/>
      </c>
      <c r="O4377" t="str">
        <f t="shared" si="348"/>
        <v/>
      </c>
      <c r="P4377" t="str">
        <f t="shared" si="349"/>
        <v>12_1989</v>
      </c>
    </row>
    <row r="4378" spans="1:16">
      <c r="A4378" s="35">
        <v>32866</v>
      </c>
      <c r="B4378" s="30">
        <v>5144</v>
      </c>
      <c r="C4378" s="89"/>
      <c r="D4378" s="89"/>
      <c r="E4378" s="88"/>
      <c r="F4378" s="88"/>
      <c r="H4378" s="68"/>
      <c r="I4378" s="68"/>
      <c r="J4378" s="68"/>
      <c r="K4378" s="68"/>
      <c r="L4378">
        <f t="shared" si="345"/>
        <v>12</v>
      </c>
      <c r="M4378">
        <f t="shared" si="346"/>
        <v>1989</v>
      </c>
      <c r="N4378" t="str">
        <f t="shared" si="347"/>
        <v/>
      </c>
      <c r="O4378" t="str">
        <f t="shared" si="348"/>
        <v/>
      </c>
      <c r="P4378" t="str">
        <f t="shared" si="349"/>
        <v>12_1989</v>
      </c>
    </row>
    <row r="4379" spans="1:16">
      <c r="A4379" s="35">
        <v>32867</v>
      </c>
      <c r="B4379" s="30">
        <v>5144</v>
      </c>
      <c r="C4379" s="89"/>
      <c r="D4379" s="89"/>
      <c r="E4379" s="80">
        <v>13550</v>
      </c>
      <c r="F4379" s="80">
        <v>13850</v>
      </c>
      <c r="H4379" s="68"/>
      <c r="I4379" s="68"/>
      <c r="J4379" s="68"/>
      <c r="K4379" s="68"/>
      <c r="L4379">
        <f t="shared" si="345"/>
        <v>12</v>
      </c>
      <c r="M4379">
        <f t="shared" si="346"/>
        <v>1989</v>
      </c>
      <c r="N4379" t="str">
        <f t="shared" si="347"/>
        <v/>
      </c>
      <c r="O4379" t="str">
        <f t="shared" si="348"/>
        <v/>
      </c>
      <c r="P4379" t="str">
        <f t="shared" si="349"/>
        <v>12_1989</v>
      </c>
    </row>
    <row r="4380" spans="1:16">
      <c r="A4380" s="35">
        <v>32868</v>
      </c>
      <c r="B4380" s="30">
        <v>5182.8</v>
      </c>
      <c r="C4380" s="84">
        <v>11867.8</v>
      </c>
      <c r="D4380" s="84">
        <v>12391.1</v>
      </c>
      <c r="E4380" s="80">
        <v>13300</v>
      </c>
      <c r="F4380" s="80">
        <v>13600</v>
      </c>
      <c r="H4380" s="74">
        <v>5182.84</v>
      </c>
      <c r="I4380" s="74">
        <v>5182.84</v>
      </c>
      <c r="J4380" s="74">
        <v>12458.17</v>
      </c>
      <c r="K4380" s="74">
        <v>13128.84</v>
      </c>
      <c r="L4380">
        <f t="shared" si="345"/>
        <v>12</v>
      </c>
      <c r="M4380">
        <f t="shared" si="346"/>
        <v>1989</v>
      </c>
      <c r="N4380">
        <f t="shared" si="347"/>
        <v>5182.84</v>
      </c>
      <c r="O4380">
        <f t="shared" si="348"/>
        <v>12793.505000000001</v>
      </c>
      <c r="P4380" t="str">
        <f t="shared" si="349"/>
        <v>12_1989</v>
      </c>
    </row>
    <row r="4381" spans="1:16">
      <c r="A4381" s="35">
        <v>32869</v>
      </c>
      <c r="B4381" s="30">
        <v>5222</v>
      </c>
      <c r="C4381" s="80">
        <v>11983.3</v>
      </c>
      <c r="D4381" s="80">
        <v>12950.4</v>
      </c>
      <c r="E4381" s="80">
        <v>13100</v>
      </c>
      <c r="F4381" s="80">
        <v>13300</v>
      </c>
      <c r="H4381" s="74">
        <v>5221.97</v>
      </c>
      <c r="I4381" s="74">
        <v>5221.97</v>
      </c>
      <c r="J4381" s="74">
        <v>11983.29</v>
      </c>
      <c r="K4381" s="74">
        <v>12950.43</v>
      </c>
      <c r="L4381">
        <f t="shared" si="345"/>
        <v>12</v>
      </c>
      <c r="M4381">
        <f t="shared" si="346"/>
        <v>1989</v>
      </c>
      <c r="N4381">
        <f t="shared" si="347"/>
        <v>5221.97</v>
      </c>
      <c r="O4381">
        <f t="shared" si="348"/>
        <v>12466.86</v>
      </c>
      <c r="P4381" t="str">
        <f t="shared" si="349"/>
        <v>12_1989</v>
      </c>
    </row>
    <row r="4382" spans="1:16">
      <c r="A4382" s="35">
        <v>32870</v>
      </c>
      <c r="B4382" s="30">
        <v>5216.3999999999996</v>
      </c>
      <c r="C4382" s="80">
        <v>12465.2</v>
      </c>
      <c r="D4382" s="80">
        <v>12821.3</v>
      </c>
      <c r="E4382" s="80">
        <v>13000</v>
      </c>
      <c r="F4382" s="80">
        <v>13300</v>
      </c>
      <c r="H4382" s="74">
        <v>5261.4</v>
      </c>
      <c r="I4382" s="74">
        <v>5261.4</v>
      </c>
      <c r="J4382" s="74">
        <v>12465.2</v>
      </c>
      <c r="K4382" s="74">
        <v>12821.27</v>
      </c>
      <c r="L4382">
        <f t="shared" si="345"/>
        <v>12</v>
      </c>
      <c r="M4382">
        <f t="shared" si="346"/>
        <v>1989</v>
      </c>
      <c r="N4382">
        <f t="shared" si="347"/>
        <v>5261.4</v>
      </c>
      <c r="O4382">
        <f t="shared" si="348"/>
        <v>12643.235000000001</v>
      </c>
      <c r="P4382" t="str">
        <f t="shared" si="349"/>
        <v>12_1989</v>
      </c>
    </row>
    <row r="4383" spans="1:16">
      <c r="A4383" s="35">
        <v>32871</v>
      </c>
      <c r="B4383" s="30">
        <v>5301.1</v>
      </c>
      <c r="C4383" s="80">
        <v>12450.1</v>
      </c>
      <c r="D4383" s="80">
        <v>12925.2</v>
      </c>
      <c r="E4383" s="80">
        <v>12500</v>
      </c>
      <c r="F4383" s="80">
        <v>12800</v>
      </c>
      <c r="H4383" s="74"/>
      <c r="I4383" s="74"/>
      <c r="J4383" s="37"/>
      <c r="K4383" s="37"/>
      <c r="L4383">
        <f t="shared" si="345"/>
        <v>12</v>
      </c>
      <c r="M4383">
        <f t="shared" si="346"/>
        <v>1989</v>
      </c>
      <c r="N4383" t="str">
        <f t="shared" si="347"/>
        <v/>
      </c>
      <c r="O4383" t="str">
        <f t="shared" si="348"/>
        <v/>
      </c>
      <c r="P4383" t="str">
        <f t="shared" si="349"/>
        <v>12_1989</v>
      </c>
    </row>
    <row r="4384" spans="1:16">
      <c r="A4384" s="35">
        <v>32872</v>
      </c>
      <c r="B4384" s="30">
        <v>5301.1</v>
      </c>
      <c r="C4384" s="89"/>
      <c r="D4384" s="89"/>
      <c r="E4384" s="88"/>
      <c r="F4384" s="88"/>
      <c r="H4384" s="68"/>
      <c r="I4384" s="68"/>
      <c r="J4384" s="37"/>
      <c r="K4384" s="37"/>
      <c r="L4384">
        <f t="shared" si="345"/>
        <v>12</v>
      </c>
      <c r="M4384">
        <f t="shared" si="346"/>
        <v>1989</v>
      </c>
      <c r="N4384" t="str">
        <f t="shared" si="347"/>
        <v/>
      </c>
      <c r="O4384" t="str">
        <f t="shared" si="348"/>
        <v/>
      </c>
      <c r="P4384" t="str">
        <f t="shared" si="349"/>
        <v>12_1989</v>
      </c>
    </row>
    <row r="4385" spans="1:16">
      <c r="A4385" s="35">
        <v>32873</v>
      </c>
      <c r="B4385" s="30">
        <v>5301.1</v>
      </c>
      <c r="C4385" s="89"/>
      <c r="D4385" s="89"/>
      <c r="E4385" s="98"/>
      <c r="F4385" s="99"/>
      <c r="H4385" s="68"/>
      <c r="I4385" s="68"/>
      <c r="J4385" s="37"/>
      <c r="K4385" s="37"/>
      <c r="L4385">
        <f t="shared" si="345"/>
        <v>12</v>
      </c>
      <c r="M4385">
        <f t="shared" si="346"/>
        <v>1989</v>
      </c>
      <c r="N4385" t="str">
        <f t="shared" si="347"/>
        <v/>
      </c>
      <c r="O4385" t="str">
        <f t="shared" si="348"/>
        <v/>
      </c>
      <c r="P4385" t="str">
        <f t="shared" si="349"/>
        <v>12_1989</v>
      </c>
    </row>
    <row r="4386" spans="1:16">
      <c r="A4386" s="35">
        <v>32874</v>
      </c>
      <c r="B4386" s="30">
        <v>5301.1</v>
      </c>
      <c r="C4386" s="100"/>
      <c r="D4386" s="101"/>
      <c r="E4386" s="99"/>
      <c r="F4386" s="102"/>
      <c r="H4386" s="103"/>
      <c r="I4386" s="103"/>
      <c r="J4386" s="37"/>
      <c r="K4386" s="37"/>
      <c r="L4386">
        <f t="shared" si="345"/>
        <v>1</v>
      </c>
      <c r="M4386">
        <f t="shared" si="346"/>
        <v>1990</v>
      </c>
      <c r="N4386" t="str">
        <f t="shared" si="347"/>
        <v/>
      </c>
      <c r="O4386" t="str">
        <f t="shared" si="348"/>
        <v/>
      </c>
      <c r="P4386" t="str">
        <f t="shared" si="349"/>
        <v>1_1990</v>
      </c>
    </row>
    <row r="4387" spans="1:16">
      <c r="A4387" s="35">
        <v>32875</v>
      </c>
      <c r="B4387" s="30">
        <v>5301.1</v>
      </c>
      <c r="C4387" s="100">
        <v>11732.5</v>
      </c>
      <c r="D4387" s="101">
        <v>13014.4</v>
      </c>
      <c r="E4387" s="99">
        <v>13200</v>
      </c>
      <c r="F4387" s="102">
        <v>13500</v>
      </c>
      <c r="H4387" s="77">
        <v>5301.12</v>
      </c>
      <c r="I4387" s="77">
        <v>5301.12</v>
      </c>
      <c r="J4387" s="104">
        <v>11732.47</v>
      </c>
      <c r="K4387" s="104">
        <v>13014.4</v>
      </c>
      <c r="L4387">
        <f t="shared" si="345"/>
        <v>1</v>
      </c>
      <c r="M4387">
        <f t="shared" si="346"/>
        <v>1990</v>
      </c>
      <c r="N4387">
        <f t="shared" si="347"/>
        <v>5301.12</v>
      </c>
      <c r="O4387">
        <f t="shared" si="348"/>
        <v>12373.434999999999</v>
      </c>
      <c r="P4387" t="str">
        <f t="shared" si="349"/>
        <v>1_1990</v>
      </c>
    </row>
    <row r="4388" spans="1:16">
      <c r="A4388" s="35">
        <v>32876</v>
      </c>
      <c r="B4388" s="30">
        <v>5341.1</v>
      </c>
      <c r="C4388" s="100">
        <v>12020.9</v>
      </c>
      <c r="D4388" s="100">
        <v>12817</v>
      </c>
      <c r="E4388" s="98">
        <v>13000</v>
      </c>
      <c r="F4388" s="102">
        <v>13400</v>
      </c>
      <c r="H4388" s="77">
        <v>5341.14</v>
      </c>
      <c r="I4388" s="77">
        <v>5341.14</v>
      </c>
      <c r="J4388" s="104">
        <v>12020.88</v>
      </c>
      <c r="K4388" s="104">
        <v>12816.96</v>
      </c>
      <c r="L4388">
        <f t="shared" si="345"/>
        <v>1</v>
      </c>
      <c r="M4388">
        <f t="shared" si="346"/>
        <v>1990</v>
      </c>
      <c r="N4388">
        <f t="shared" si="347"/>
        <v>5341.14</v>
      </c>
      <c r="O4388">
        <f t="shared" si="348"/>
        <v>12418.919999999998</v>
      </c>
      <c r="P4388" t="str">
        <f t="shared" si="349"/>
        <v>1_1990</v>
      </c>
    </row>
    <row r="4389" spans="1:16">
      <c r="A4389" s="35">
        <v>32877</v>
      </c>
      <c r="B4389" s="30">
        <v>5381.5</v>
      </c>
      <c r="C4389" s="100">
        <v>12031.6</v>
      </c>
      <c r="D4389" s="100">
        <v>12961.7</v>
      </c>
      <c r="E4389" s="98">
        <v>13000</v>
      </c>
      <c r="F4389" s="102">
        <v>13200</v>
      </c>
      <c r="H4389" s="77">
        <v>5381.47</v>
      </c>
      <c r="I4389" s="77">
        <v>5381.47</v>
      </c>
      <c r="J4389" s="104">
        <v>12031.57</v>
      </c>
      <c r="K4389" s="104">
        <v>12961.69</v>
      </c>
      <c r="L4389">
        <f t="shared" si="345"/>
        <v>1</v>
      </c>
      <c r="M4389">
        <f t="shared" si="346"/>
        <v>1990</v>
      </c>
      <c r="N4389">
        <f t="shared" si="347"/>
        <v>5381.47</v>
      </c>
      <c r="O4389">
        <f t="shared" si="348"/>
        <v>12496.630000000001</v>
      </c>
      <c r="P4389" t="str">
        <f t="shared" si="349"/>
        <v>1_1990</v>
      </c>
    </row>
    <row r="4390" spans="1:16">
      <c r="A4390" s="35">
        <v>32878</v>
      </c>
      <c r="B4390" s="30">
        <v>5422.1</v>
      </c>
      <c r="C4390" s="100">
        <v>12000</v>
      </c>
      <c r="D4390" s="101">
        <v>13200</v>
      </c>
      <c r="E4390" s="99">
        <v>12500</v>
      </c>
      <c r="F4390" s="102">
        <v>13200</v>
      </c>
      <c r="H4390" s="77">
        <v>5422.1</v>
      </c>
      <c r="I4390" s="77">
        <v>5422.1</v>
      </c>
      <c r="J4390" s="104">
        <v>12248.41</v>
      </c>
      <c r="K4390" s="104">
        <v>12952</v>
      </c>
      <c r="L4390">
        <f t="shared" si="345"/>
        <v>1</v>
      </c>
      <c r="M4390">
        <f t="shared" si="346"/>
        <v>1990</v>
      </c>
      <c r="N4390">
        <f t="shared" si="347"/>
        <v>5422.1</v>
      </c>
      <c r="O4390">
        <f t="shared" si="348"/>
        <v>12600.205</v>
      </c>
      <c r="P4390" t="str">
        <f t="shared" si="349"/>
        <v>1_1990</v>
      </c>
    </row>
    <row r="4391" spans="1:16">
      <c r="A4391" s="35">
        <v>32879</v>
      </c>
      <c r="B4391" s="30">
        <v>5422.1</v>
      </c>
      <c r="C4391" s="89"/>
      <c r="D4391" s="89"/>
      <c r="E4391" s="88"/>
      <c r="F4391" s="102"/>
      <c r="H4391" s="77"/>
      <c r="I4391" s="77"/>
      <c r="J4391" s="104"/>
      <c r="K4391" s="104"/>
      <c r="L4391">
        <f t="shared" si="345"/>
        <v>1</v>
      </c>
      <c r="M4391">
        <f t="shared" si="346"/>
        <v>1990</v>
      </c>
      <c r="N4391" t="str">
        <f t="shared" si="347"/>
        <v/>
      </c>
      <c r="O4391" t="str">
        <f t="shared" si="348"/>
        <v/>
      </c>
      <c r="P4391" t="str">
        <f t="shared" si="349"/>
        <v>1_1990</v>
      </c>
    </row>
    <row r="4392" spans="1:16">
      <c r="A4392" s="35">
        <v>32880</v>
      </c>
      <c r="B4392" s="30">
        <v>5422.1</v>
      </c>
      <c r="C4392" s="89"/>
      <c r="D4392" s="89"/>
      <c r="E4392" s="88"/>
      <c r="F4392" s="102"/>
      <c r="H4392" s="77"/>
      <c r="I4392" s="77"/>
      <c r="J4392" s="104"/>
      <c r="K4392" s="104"/>
      <c r="L4392">
        <f t="shared" si="345"/>
        <v>1</v>
      </c>
      <c r="M4392">
        <f t="shared" si="346"/>
        <v>1990</v>
      </c>
      <c r="N4392" t="str">
        <f t="shared" si="347"/>
        <v/>
      </c>
      <c r="O4392" t="str">
        <f t="shared" si="348"/>
        <v/>
      </c>
      <c r="P4392" t="str">
        <f t="shared" si="349"/>
        <v>1_1990</v>
      </c>
    </row>
    <row r="4393" spans="1:16">
      <c r="A4393" s="35">
        <v>32881</v>
      </c>
      <c r="B4393" s="30">
        <v>5463</v>
      </c>
      <c r="C4393" s="100">
        <v>12345.8</v>
      </c>
      <c r="D4393" s="101">
        <v>12913.4</v>
      </c>
      <c r="E4393" s="99">
        <v>13000</v>
      </c>
      <c r="F4393" s="102">
        <v>13200</v>
      </c>
      <c r="H4393" s="77">
        <v>5463.04</v>
      </c>
      <c r="I4393" s="77">
        <v>5463.04</v>
      </c>
      <c r="J4393" s="104">
        <v>12345.77</v>
      </c>
      <c r="K4393" s="104">
        <v>12913.43</v>
      </c>
      <c r="L4393">
        <f t="shared" si="345"/>
        <v>1</v>
      </c>
      <c r="M4393">
        <f t="shared" si="346"/>
        <v>1990</v>
      </c>
      <c r="N4393">
        <f t="shared" si="347"/>
        <v>5463.04</v>
      </c>
      <c r="O4393">
        <f t="shared" si="348"/>
        <v>12629.6</v>
      </c>
      <c r="P4393" t="str">
        <f t="shared" si="349"/>
        <v>1_1990</v>
      </c>
    </row>
    <row r="4394" spans="1:16">
      <c r="A4394" s="35">
        <v>32882</v>
      </c>
      <c r="B4394" s="30">
        <v>5509.8</v>
      </c>
      <c r="C4394" s="100">
        <v>12317</v>
      </c>
      <c r="D4394" s="101">
        <v>12414.6</v>
      </c>
      <c r="E4394" s="99">
        <v>13150</v>
      </c>
      <c r="F4394" s="102">
        <v>13250</v>
      </c>
      <c r="H4394" s="77">
        <v>5509.75</v>
      </c>
      <c r="I4394" s="77">
        <v>5509.75</v>
      </c>
      <c r="J4394" s="104">
        <v>12317.02</v>
      </c>
      <c r="K4394" s="104">
        <v>13010.48</v>
      </c>
      <c r="L4394">
        <f t="shared" si="345"/>
        <v>1</v>
      </c>
      <c r="M4394">
        <f t="shared" si="346"/>
        <v>1990</v>
      </c>
      <c r="N4394">
        <f t="shared" si="347"/>
        <v>5509.75</v>
      </c>
      <c r="O4394">
        <f t="shared" si="348"/>
        <v>12663.75</v>
      </c>
      <c r="P4394" t="str">
        <f t="shared" si="349"/>
        <v>1_1990</v>
      </c>
    </row>
    <row r="4395" spans="1:16">
      <c r="A4395" s="35">
        <v>32883</v>
      </c>
      <c r="B4395" s="30">
        <v>5556.9</v>
      </c>
      <c r="C4395" s="100">
        <v>12567.8</v>
      </c>
      <c r="D4395" s="100">
        <v>13025.1</v>
      </c>
      <c r="E4395" s="98">
        <v>13200</v>
      </c>
      <c r="F4395" s="102">
        <v>13300</v>
      </c>
      <c r="H4395" s="77">
        <v>5556.86</v>
      </c>
      <c r="I4395" s="77">
        <v>5556.86</v>
      </c>
      <c r="J4395" s="104">
        <v>12567.81</v>
      </c>
      <c r="K4395" s="104">
        <v>13125.1</v>
      </c>
      <c r="L4395">
        <f t="shared" si="345"/>
        <v>1</v>
      </c>
      <c r="M4395">
        <f t="shared" si="346"/>
        <v>1990</v>
      </c>
      <c r="N4395">
        <f t="shared" si="347"/>
        <v>5556.86</v>
      </c>
      <c r="O4395">
        <f t="shared" si="348"/>
        <v>12846.455</v>
      </c>
      <c r="P4395" t="str">
        <f t="shared" si="349"/>
        <v>1_1990</v>
      </c>
    </row>
    <row r="4396" spans="1:16">
      <c r="A4396" s="35">
        <v>32884</v>
      </c>
      <c r="B4396" s="30">
        <v>5604.4</v>
      </c>
      <c r="C4396" s="100">
        <v>12497</v>
      </c>
      <c r="D4396" s="100">
        <v>13003.6</v>
      </c>
      <c r="E4396" s="98">
        <v>13200</v>
      </c>
      <c r="F4396" s="102">
        <v>13300</v>
      </c>
      <c r="H4396" s="77">
        <v>5604.37</v>
      </c>
      <c r="I4396" s="77">
        <v>5604.37</v>
      </c>
      <c r="J4396" s="104">
        <v>12497.64</v>
      </c>
      <c r="K4396" s="104">
        <v>13003.6</v>
      </c>
      <c r="L4396">
        <f t="shared" si="345"/>
        <v>1</v>
      </c>
      <c r="M4396">
        <f t="shared" si="346"/>
        <v>1990</v>
      </c>
      <c r="N4396">
        <f t="shared" si="347"/>
        <v>5604.37</v>
      </c>
      <c r="O4396">
        <f t="shared" si="348"/>
        <v>12750.619999999999</v>
      </c>
      <c r="P4396" t="str">
        <f t="shared" si="349"/>
        <v>1_1990</v>
      </c>
    </row>
    <row r="4397" spans="1:16">
      <c r="A4397" s="35">
        <v>32885</v>
      </c>
      <c r="B4397" s="30">
        <v>5652.3</v>
      </c>
      <c r="C4397" s="100">
        <v>12511.3</v>
      </c>
      <c r="D4397" s="101">
        <v>13003.9</v>
      </c>
      <c r="E4397" s="99">
        <v>13200</v>
      </c>
      <c r="F4397" s="102">
        <v>13400</v>
      </c>
      <c r="H4397" s="77">
        <v>5652.29</v>
      </c>
      <c r="I4397" s="77">
        <v>5652.29</v>
      </c>
      <c r="J4397" s="104">
        <v>12511.28</v>
      </c>
      <c r="K4397" s="104">
        <v>13003.97</v>
      </c>
      <c r="L4397">
        <f t="shared" si="345"/>
        <v>1</v>
      </c>
      <c r="M4397">
        <f t="shared" si="346"/>
        <v>1990</v>
      </c>
      <c r="N4397">
        <f t="shared" si="347"/>
        <v>5652.29</v>
      </c>
      <c r="O4397">
        <f t="shared" si="348"/>
        <v>12757.625</v>
      </c>
      <c r="P4397" t="str">
        <f t="shared" si="349"/>
        <v>1_1990</v>
      </c>
    </row>
    <row r="4398" spans="1:16">
      <c r="A4398" s="35">
        <v>32886</v>
      </c>
      <c r="B4398" s="30">
        <v>5652.3</v>
      </c>
      <c r="C4398" s="100"/>
      <c r="D4398" s="101"/>
      <c r="E4398" s="99"/>
      <c r="F4398" s="102"/>
      <c r="H4398" s="77"/>
      <c r="I4398" s="77"/>
      <c r="J4398" s="104"/>
      <c r="K4398" s="104"/>
      <c r="L4398">
        <f t="shared" si="345"/>
        <v>1</v>
      </c>
      <c r="M4398">
        <f t="shared" si="346"/>
        <v>1990</v>
      </c>
      <c r="N4398" t="str">
        <f t="shared" si="347"/>
        <v/>
      </c>
      <c r="O4398" t="str">
        <f t="shared" si="348"/>
        <v/>
      </c>
      <c r="P4398" t="str">
        <f t="shared" si="349"/>
        <v>1_1990</v>
      </c>
    </row>
    <row r="4399" spans="1:16">
      <c r="A4399" s="35">
        <v>32887</v>
      </c>
      <c r="B4399" s="30">
        <v>5652.3</v>
      </c>
      <c r="C4399" s="100"/>
      <c r="D4399" s="101"/>
      <c r="E4399" s="99"/>
      <c r="F4399" s="102"/>
      <c r="H4399" s="77"/>
      <c r="I4399" s="77"/>
      <c r="J4399" s="104"/>
      <c r="K4399" s="104"/>
      <c r="L4399">
        <f t="shared" si="345"/>
        <v>1</v>
      </c>
      <c r="M4399">
        <f t="shared" si="346"/>
        <v>1990</v>
      </c>
      <c r="N4399" t="str">
        <f t="shared" si="347"/>
        <v/>
      </c>
      <c r="O4399" t="str">
        <f t="shared" si="348"/>
        <v/>
      </c>
      <c r="P4399" t="str">
        <f t="shared" si="349"/>
        <v>1_1990</v>
      </c>
    </row>
    <row r="4400" spans="1:16">
      <c r="A4400" s="35">
        <v>32888</v>
      </c>
      <c r="B4400" s="30">
        <v>5700.6</v>
      </c>
      <c r="C4400" s="100">
        <v>12189.6</v>
      </c>
      <c r="D4400" s="105">
        <v>12740.2</v>
      </c>
      <c r="E4400" s="106">
        <v>13200</v>
      </c>
      <c r="F4400" s="102">
        <v>13400</v>
      </c>
      <c r="H4400" s="77">
        <v>5700.62</v>
      </c>
      <c r="I4400" s="77">
        <v>5700.62</v>
      </c>
      <c r="J4400" s="104">
        <v>12189.56</v>
      </c>
      <c r="K4400" s="104">
        <v>12740.2</v>
      </c>
      <c r="L4400">
        <f t="shared" si="345"/>
        <v>1</v>
      </c>
      <c r="M4400">
        <f t="shared" si="346"/>
        <v>1990</v>
      </c>
      <c r="N4400">
        <f t="shared" si="347"/>
        <v>5700.62</v>
      </c>
      <c r="O4400">
        <f t="shared" si="348"/>
        <v>12464.880000000001</v>
      </c>
      <c r="P4400" t="str">
        <f t="shared" si="349"/>
        <v>1_1990</v>
      </c>
    </row>
    <row r="4401" spans="1:16">
      <c r="A4401" s="35">
        <v>32889</v>
      </c>
      <c r="B4401" s="30">
        <v>5749.4</v>
      </c>
      <c r="C4401" s="100">
        <v>12275.5</v>
      </c>
      <c r="D4401" s="105">
        <v>13155.5</v>
      </c>
      <c r="E4401" s="106">
        <v>13000</v>
      </c>
      <c r="F4401" s="102">
        <v>13100</v>
      </c>
      <c r="H4401" s="77">
        <v>5749.36</v>
      </c>
      <c r="I4401" s="77">
        <v>5749.36</v>
      </c>
      <c r="J4401" s="104">
        <v>12275.53</v>
      </c>
      <c r="K4401" s="104">
        <v>13155.52</v>
      </c>
      <c r="L4401">
        <f t="shared" si="345"/>
        <v>1</v>
      </c>
      <c r="M4401">
        <f t="shared" si="346"/>
        <v>1990</v>
      </c>
      <c r="N4401">
        <f t="shared" si="347"/>
        <v>5749.36</v>
      </c>
      <c r="O4401">
        <f t="shared" si="348"/>
        <v>12715.525000000001</v>
      </c>
      <c r="P4401" t="str">
        <f t="shared" si="349"/>
        <v>1_1990</v>
      </c>
    </row>
    <row r="4402" spans="1:16">
      <c r="A4402" s="35">
        <v>32890</v>
      </c>
      <c r="B4402" s="30">
        <v>5798.5</v>
      </c>
      <c r="C4402" s="100">
        <v>12384.6</v>
      </c>
      <c r="D4402" s="101">
        <v>12964.6</v>
      </c>
      <c r="E4402" s="99">
        <v>13100</v>
      </c>
      <c r="F4402" s="102">
        <v>13300</v>
      </c>
      <c r="H4402" s="77">
        <v>5798.52</v>
      </c>
      <c r="I4402" s="77">
        <v>5798.52</v>
      </c>
      <c r="J4402" s="104">
        <v>12384.6</v>
      </c>
      <c r="K4402" s="104">
        <v>12964.55</v>
      </c>
      <c r="L4402">
        <f t="shared" si="345"/>
        <v>1</v>
      </c>
      <c r="M4402">
        <f t="shared" si="346"/>
        <v>1990</v>
      </c>
      <c r="N4402">
        <f t="shared" si="347"/>
        <v>5798.52</v>
      </c>
      <c r="O4402">
        <f t="shared" si="348"/>
        <v>12674.575000000001</v>
      </c>
      <c r="P4402" t="str">
        <f t="shared" si="349"/>
        <v>1_1990</v>
      </c>
    </row>
    <row r="4403" spans="1:16">
      <c r="A4403" s="35">
        <v>32891</v>
      </c>
      <c r="B4403" s="30">
        <v>5848.1</v>
      </c>
      <c r="C4403" s="100">
        <v>12500.4</v>
      </c>
      <c r="D4403" s="101">
        <v>13019.5</v>
      </c>
      <c r="E4403" s="99">
        <v>13100</v>
      </c>
      <c r="F4403" s="102">
        <v>13200</v>
      </c>
      <c r="H4403" s="77">
        <v>5848.1</v>
      </c>
      <c r="I4403" s="77">
        <v>5848.1</v>
      </c>
      <c r="J4403" s="104">
        <v>12500.44</v>
      </c>
      <c r="K4403" s="104">
        <v>13019.54</v>
      </c>
      <c r="L4403">
        <f t="shared" si="345"/>
        <v>1</v>
      </c>
      <c r="M4403">
        <f t="shared" si="346"/>
        <v>1990</v>
      </c>
      <c r="N4403">
        <f t="shared" si="347"/>
        <v>5848.1</v>
      </c>
      <c r="O4403">
        <f t="shared" si="348"/>
        <v>12759.990000000002</v>
      </c>
      <c r="P4403" t="str">
        <f t="shared" si="349"/>
        <v>1_1990</v>
      </c>
    </row>
    <row r="4404" spans="1:16">
      <c r="A4404" s="35">
        <v>32892</v>
      </c>
      <c r="B4404" s="30">
        <v>5898.1</v>
      </c>
      <c r="C4404" s="100">
        <v>12100</v>
      </c>
      <c r="D4404" s="100">
        <v>13200</v>
      </c>
      <c r="E4404" s="98">
        <v>12700</v>
      </c>
      <c r="F4404" s="102">
        <v>12900</v>
      </c>
      <c r="H4404" s="77">
        <v>5907.16</v>
      </c>
      <c r="I4404" s="77">
        <v>5907.16</v>
      </c>
      <c r="J4404" s="104">
        <v>12323.77</v>
      </c>
      <c r="K4404" s="104">
        <v>12854.48</v>
      </c>
      <c r="L4404">
        <f t="shared" si="345"/>
        <v>1</v>
      </c>
      <c r="M4404">
        <f t="shared" si="346"/>
        <v>1990</v>
      </c>
      <c r="N4404">
        <f t="shared" si="347"/>
        <v>5907.16</v>
      </c>
      <c r="O4404">
        <f t="shared" si="348"/>
        <v>12589.125</v>
      </c>
      <c r="P4404" t="str">
        <f t="shared" si="349"/>
        <v>1_1990</v>
      </c>
    </row>
    <row r="4405" spans="1:16">
      <c r="A4405" s="35">
        <v>32893</v>
      </c>
      <c r="B4405" s="30">
        <v>5898.1</v>
      </c>
      <c r="C4405" s="100"/>
      <c r="D4405" s="100"/>
      <c r="E4405" s="98"/>
      <c r="F4405" s="102"/>
      <c r="H4405" s="77"/>
      <c r="I4405" s="77"/>
      <c r="J4405" s="104"/>
      <c r="K4405" s="104"/>
      <c r="L4405">
        <f t="shared" si="345"/>
        <v>1</v>
      </c>
      <c r="M4405">
        <f t="shared" si="346"/>
        <v>1990</v>
      </c>
      <c r="N4405" t="str">
        <f t="shared" si="347"/>
        <v/>
      </c>
      <c r="O4405" t="str">
        <f t="shared" si="348"/>
        <v/>
      </c>
      <c r="P4405" t="str">
        <f t="shared" si="349"/>
        <v>1_1990</v>
      </c>
    </row>
    <row r="4406" spans="1:16">
      <c r="A4406" s="35">
        <v>32894</v>
      </c>
      <c r="B4406" s="30">
        <v>5898.1</v>
      </c>
      <c r="C4406" s="100"/>
      <c r="D4406" s="101"/>
      <c r="E4406" s="99"/>
      <c r="F4406" s="102"/>
      <c r="H4406" s="77"/>
      <c r="I4406" s="77"/>
      <c r="J4406" s="104"/>
      <c r="K4406" s="104"/>
      <c r="L4406">
        <f t="shared" si="345"/>
        <v>1</v>
      </c>
      <c r="M4406">
        <f t="shared" si="346"/>
        <v>1990</v>
      </c>
      <c r="N4406" t="str">
        <f t="shared" si="347"/>
        <v/>
      </c>
      <c r="O4406" t="str">
        <f t="shared" si="348"/>
        <v/>
      </c>
      <c r="P4406" t="str">
        <f t="shared" si="349"/>
        <v>1_1990</v>
      </c>
    </row>
    <row r="4407" spans="1:16">
      <c r="A4407" s="35">
        <v>32895</v>
      </c>
      <c r="B4407" s="30">
        <v>5966.8</v>
      </c>
      <c r="C4407" s="100">
        <v>12412.4</v>
      </c>
      <c r="D4407" s="101">
        <v>12837.9</v>
      </c>
      <c r="E4407" s="99">
        <v>12950</v>
      </c>
      <c r="F4407" s="102">
        <v>13050</v>
      </c>
      <c r="H4407" s="77">
        <v>5966.81</v>
      </c>
      <c r="I4407" s="77">
        <v>5966.81</v>
      </c>
      <c r="J4407" s="104">
        <v>12412.35</v>
      </c>
      <c r="K4407" s="104">
        <v>12837.88</v>
      </c>
      <c r="L4407">
        <f t="shared" si="345"/>
        <v>1</v>
      </c>
      <c r="M4407">
        <f t="shared" si="346"/>
        <v>1990</v>
      </c>
      <c r="N4407">
        <f t="shared" si="347"/>
        <v>5966.81</v>
      </c>
      <c r="O4407">
        <f t="shared" si="348"/>
        <v>12625.115</v>
      </c>
      <c r="P4407" t="str">
        <f t="shared" si="349"/>
        <v>1_1990</v>
      </c>
    </row>
    <row r="4408" spans="1:16">
      <c r="A4408" s="35">
        <v>32896</v>
      </c>
      <c r="B4408" s="30">
        <v>6027.1</v>
      </c>
      <c r="C4408" s="100">
        <v>12301.7</v>
      </c>
      <c r="D4408" s="101">
        <v>12833.5</v>
      </c>
      <c r="E4408" s="99">
        <v>12900</v>
      </c>
      <c r="F4408" s="102">
        <v>13000</v>
      </c>
      <c r="H4408" s="77">
        <v>6027.06</v>
      </c>
      <c r="I4408" s="77">
        <v>6027.06</v>
      </c>
      <c r="J4408" s="104">
        <v>12301.7</v>
      </c>
      <c r="K4408" s="104">
        <v>12833.43</v>
      </c>
      <c r="L4408">
        <f t="shared" si="345"/>
        <v>1</v>
      </c>
      <c r="M4408">
        <f t="shared" si="346"/>
        <v>1990</v>
      </c>
      <c r="N4408">
        <f t="shared" si="347"/>
        <v>6027.06</v>
      </c>
      <c r="O4408">
        <f t="shared" si="348"/>
        <v>12567.565000000001</v>
      </c>
      <c r="P4408" t="str">
        <f t="shared" si="349"/>
        <v>1_1990</v>
      </c>
    </row>
    <row r="4409" spans="1:16">
      <c r="A4409" s="35">
        <v>32897</v>
      </c>
      <c r="B4409" s="30">
        <v>6087.9</v>
      </c>
      <c r="C4409" s="100">
        <v>12184.7</v>
      </c>
      <c r="D4409" s="105">
        <v>12708.7</v>
      </c>
      <c r="E4409" s="106">
        <v>12750</v>
      </c>
      <c r="F4409" s="102">
        <v>12900</v>
      </c>
      <c r="H4409" s="77">
        <v>6087.92</v>
      </c>
      <c r="I4409" s="77">
        <v>6087.92</v>
      </c>
      <c r="J4409" s="104">
        <v>12184.4</v>
      </c>
      <c r="K4409" s="104">
        <v>12708.7</v>
      </c>
      <c r="L4409">
        <f t="shared" si="345"/>
        <v>1</v>
      </c>
      <c r="M4409">
        <f t="shared" si="346"/>
        <v>1990</v>
      </c>
      <c r="N4409">
        <f t="shared" si="347"/>
        <v>6087.92</v>
      </c>
      <c r="O4409">
        <f t="shared" si="348"/>
        <v>12446.55</v>
      </c>
      <c r="P4409" t="str">
        <f t="shared" si="349"/>
        <v>1_1990</v>
      </c>
    </row>
    <row r="4410" spans="1:16">
      <c r="A4410" s="35">
        <v>32898</v>
      </c>
      <c r="B4410" s="30">
        <v>6149.4</v>
      </c>
      <c r="C4410" s="100">
        <v>12069.1</v>
      </c>
      <c r="D4410" s="105">
        <v>12605</v>
      </c>
      <c r="E4410" s="106">
        <v>12700</v>
      </c>
      <c r="F4410" s="102">
        <v>12800</v>
      </c>
      <c r="H4410" s="77">
        <v>6149.4</v>
      </c>
      <c r="I4410" s="77">
        <v>6149.4</v>
      </c>
      <c r="J4410" s="104">
        <v>12069.12</v>
      </c>
      <c r="K4410" s="104">
        <v>12605.03</v>
      </c>
      <c r="L4410">
        <f t="shared" si="345"/>
        <v>1</v>
      </c>
      <c r="M4410">
        <f t="shared" si="346"/>
        <v>1990</v>
      </c>
      <c r="N4410">
        <f t="shared" si="347"/>
        <v>6149.4</v>
      </c>
      <c r="O4410">
        <f t="shared" si="348"/>
        <v>12337.075000000001</v>
      </c>
      <c r="P4410" t="str">
        <f t="shared" si="349"/>
        <v>1_1990</v>
      </c>
    </row>
    <row r="4411" spans="1:16">
      <c r="A4411" s="35">
        <v>32899</v>
      </c>
      <c r="B4411" s="30">
        <v>6211.5</v>
      </c>
      <c r="C4411" s="100">
        <v>11800</v>
      </c>
      <c r="D4411" s="101">
        <v>12700</v>
      </c>
      <c r="E4411" s="99">
        <v>12700</v>
      </c>
      <c r="F4411" s="102">
        <v>12900</v>
      </c>
      <c r="H4411" s="77">
        <v>6211.5</v>
      </c>
      <c r="I4411" s="77">
        <v>6211.5</v>
      </c>
      <c r="J4411" s="104">
        <v>11854.39</v>
      </c>
      <c r="K4411" s="104">
        <v>12589.32</v>
      </c>
      <c r="L4411">
        <f t="shared" si="345"/>
        <v>1</v>
      </c>
      <c r="M4411">
        <f t="shared" si="346"/>
        <v>1990</v>
      </c>
      <c r="N4411">
        <f t="shared" si="347"/>
        <v>6211.5</v>
      </c>
      <c r="O4411">
        <f t="shared" si="348"/>
        <v>12221.855</v>
      </c>
      <c r="P4411" t="str">
        <f t="shared" si="349"/>
        <v>1_1990</v>
      </c>
    </row>
    <row r="4412" spans="1:16">
      <c r="A4412" s="35">
        <v>32900</v>
      </c>
      <c r="B4412" s="30">
        <v>6211.5</v>
      </c>
      <c r="C4412" s="100"/>
      <c r="D4412" s="101"/>
      <c r="E4412" s="99"/>
      <c r="F4412" s="102"/>
      <c r="H4412" s="77"/>
      <c r="I4412" s="77"/>
      <c r="J4412" s="104"/>
      <c r="K4412" s="104"/>
      <c r="L4412">
        <f t="shared" si="345"/>
        <v>1</v>
      </c>
      <c r="M4412">
        <f t="shared" si="346"/>
        <v>1990</v>
      </c>
      <c r="N4412" t="str">
        <f t="shared" si="347"/>
        <v/>
      </c>
      <c r="O4412" t="str">
        <f t="shared" si="348"/>
        <v/>
      </c>
      <c r="P4412" t="str">
        <f t="shared" si="349"/>
        <v>1_1990</v>
      </c>
    </row>
    <row r="4413" spans="1:16">
      <c r="A4413" s="35">
        <v>32901</v>
      </c>
      <c r="B4413" s="30">
        <v>6211.5</v>
      </c>
      <c r="C4413" s="100"/>
      <c r="D4413" s="100"/>
      <c r="E4413" s="98"/>
      <c r="F4413" s="102"/>
      <c r="H4413" s="77"/>
      <c r="I4413" s="77"/>
      <c r="J4413" s="104"/>
      <c r="K4413" s="104"/>
      <c r="L4413">
        <f t="shared" si="345"/>
        <v>1</v>
      </c>
      <c r="M4413">
        <f t="shared" si="346"/>
        <v>1990</v>
      </c>
      <c r="N4413" t="str">
        <f t="shared" si="347"/>
        <v/>
      </c>
      <c r="O4413" t="str">
        <f t="shared" si="348"/>
        <v/>
      </c>
      <c r="P4413" t="str">
        <f t="shared" si="349"/>
        <v>1_1990</v>
      </c>
    </row>
    <row r="4414" spans="1:16">
      <c r="A4414" s="35">
        <v>32902</v>
      </c>
      <c r="B4414" s="30">
        <v>6274.2</v>
      </c>
      <c r="C4414" s="100">
        <v>11890.8</v>
      </c>
      <c r="D4414" s="100">
        <v>12342.7</v>
      </c>
      <c r="E4414" s="98">
        <v>12550</v>
      </c>
      <c r="F4414" s="102">
        <v>12650</v>
      </c>
      <c r="H4414" s="77">
        <v>6274.23</v>
      </c>
      <c r="I4414" s="77">
        <v>6274.23</v>
      </c>
      <c r="J4414" s="104">
        <v>11890.83</v>
      </c>
      <c r="K4414" s="104">
        <v>12342.78</v>
      </c>
      <c r="L4414">
        <f t="shared" si="345"/>
        <v>1</v>
      </c>
      <c r="M4414">
        <f t="shared" si="346"/>
        <v>1990</v>
      </c>
      <c r="N4414">
        <f t="shared" si="347"/>
        <v>6274.23</v>
      </c>
      <c r="O4414">
        <f t="shared" si="348"/>
        <v>12116.805</v>
      </c>
      <c r="P4414" t="str">
        <f t="shared" si="349"/>
        <v>1_1990</v>
      </c>
    </row>
    <row r="4415" spans="1:16">
      <c r="A4415" s="35">
        <v>32903</v>
      </c>
      <c r="B4415" s="30">
        <v>6337.6</v>
      </c>
      <c r="C4415" s="100">
        <v>11962</v>
      </c>
      <c r="D4415" s="101">
        <v>12483.5</v>
      </c>
      <c r="E4415" s="99">
        <v>12500</v>
      </c>
      <c r="F4415" s="102">
        <v>12550</v>
      </c>
      <c r="H4415" s="77">
        <v>6337.59</v>
      </c>
      <c r="I4415" s="77">
        <v>6337.59</v>
      </c>
      <c r="J4415" s="104">
        <v>11962.04</v>
      </c>
      <c r="K4415" s="104">
        <v>12483.49</v>
      </c>
      <c r="L4415">
        <f t="shared" si="345"/>
        <v>1</v>
      </c>
      <c r="M4415">
        <f t="shared" si="346"/>
        <v>1990</v>
      </c>
      <c r="N4415">
        <f t="shared" si="347"/>
        <v>6337.59</v>
      </c>
      <c r="O4415">
        <f t="shared" si="348"/>
        <v>12222.764999999999</v>
      </c>
      <c r="P4415" t="str">
        <f t="shared" si="349"/>
        <v>1_1990</v>
      </c>
    </row>
    <row r="4416" spans="1:16">
      <c r="A4416" s="35">
        <v>32904</v>
      </c>
      <c r="B4416" s="30">
        <v>6392.7</v>
      </c>
      <c r="C4416" s="100">
        <v>11831.5</v>
      </c>
      <c r="D4416" s="101">
        <v>12362.5</v>
      </c>
      <c r="E4416" s="99">
        <v>12400</v>
      </c>
      <c r="F4416" s="102">
        <v>12480</v>
      </c>
      <c r="H4416" s="77">
        <v>6392.74</v>
      </c>
      <c r="I4416" s="77">
        <v>6392.74</v>
      </c>
      <c r="J4416" s="104">
        <v>11831.48</v>
      </c>
      <c r="K4416" s="104">
        <v>12362.54</v>
      </c>
      <c r="L4416">
        <f t="shared" si="345"/>
        <v>1</v>
      </c>
      <c r="M4416">
        <f t="shared" si="346"/>
        <v>1990</v>
      </c>
      <c r="N4416">
        <f t="shared" si="347"/>
        <v>6392.74</v>
      </c>
      <c r="O4416">
        <f t="shared" si="348"/>
        <v>12097.01</v>
      </c>
      <c r="P4416" t="str">
        <f t="shared" si="349"/>
        <v>1_1990</v>
      </c>
    </row>
    <row r="4417" spans="1:16">
      <c r="A4417" s="35">
        <v>32905</v>
      </c>
      <c r="B4417" s="30">
        <v>6448.4</v>
      </c>
      <c r="C4417" s="100">
        <v>11884.6</v>
      </c>
      <c r="D4417" s="101">
        <v>12305.8</v>
      </c>
      <c r="E4417" s="99">
        <v>12400</v>
      </c>
      <c r="F4417" s="102">
        <v>12500</v>
      </c>
      <c r="H4417" s="77">
        <v>6448.37</v>
      </c>
      <c r="I4417" s="77">
        <v>6448.37</v>
      </c>
      <c r="J4417" s="107">
        <v>11884.64</v>
      </c>
      <c r="K4417" s="107">
        <v>12305.83</v>
      </c>
      <c r="L4417">
        <f t="shared" si="345"/>
        <v>2</v>
      </c>
      <c r="M4417">
        <f t="shared" si="346"/>
        <v>1990</v>
      </c>
      <c r="N4417">
        <f t="shared" si="347"/>
        <v>6448.37</v>
      </c>
      <c r="O4417">
        <f t="shared" si="348"/>
        <v>12095.235000000001</v>
      </c>
      <c r="P4417" t="str">
        <f t="shared" si="349"/>
        <v>2_1990</v>
      </c>
    </row>
    <row r="4418" spans="1:16">
      <c r="A4418" s="35">
        <v>32906</v>
      </c>
      <c r="B4418" s="30">
        <v>6504.5</v>
      </c>
      <c r="C4418" s="100">
        <v>11800</v>
      </c>
      <c r="D4418" s="105">
        <v>12500</v>
      </c>
      <c r="E4418" s="106">
        <v>12500</v>
      </c>
      <c r="F4418" s="102">
        <v>12600</v>
      </c>
      <c r="H4418" s="77">
        <v>6504.48</v>
      </c>
      <c r="I4418" s="77">
        <v>6504.48</v>
      </c>
      <c r="J4418" s="107">
        <v>11878.34</v>
      </c>
      <c r="K4418" s="107">
        <v>12227.99</v>
      </c>
      <c r="L4418">
        <f t="shared" si="345"/>
        <v>2</v>
      </c>
      <c r="M4418">
        <f t="shared" si="346"/>
        <v>1990</v>
      </c>
      <c r="N4418">
        <f t="shared" si="347"/>
        <v>6504.48</v>
      </c>
      <c r="O4418">
        <f t="shared" si="348"/>
        <v>12053.165000000001</v>
      </c>
      <c r="P4418" t="str">
        <f t="shared" si="349"/>
        <v>2_1990</v>
      </c>
    </row>
    <row r="4419" spans="1:16">
      <c r="A4419" s="35">
        <v>32907</v>
      </c>
      <c r="B4419" s="30">
        <v>6504.5</v>
      </c>
      <c r="C4419" s="100"/>
      <c r="D4419" s="105"/>
      <c r="E4419" s="106"/>
      <c r="F4419" s="102"/>
      <c r="H4419" s="77"/>
      <c r="I4419" s="77"/>
      <c r="J4419" s="107"/>
      <c r="K4419" s="107"/>
      <c r="L4419">
        <f t="shared" si="345"/>
        <v>2</v>
      </c>
      <c r="M4419">
        <f t="shared" si="346"/>
        <v>1990</v>
      </c>
      <c r="N4419" t="str">
        <f t="shared" si="347"/>
        <v/>
      </c>
      <c r="O4419" t="str">
        <f t="shared" si="348"/>
        <v/>
      </c>
      <c r="P4419" t="str">
        <f t="shared" si="349"/>
        <v>2_1990</v>
      </c>
    </row>
    <row r="4420" spans="1:16">
      <c r="A4420" s="35">
        <v>32908</v>
      </c>
      <c r="B4420" s="30">
        <v>6504.5</v>
      </c>
      <c r="C4420" s="100"/>
      <c r="D4420" s="101"/>
      <c r="E4420" s="99"/>
      <c r="F4420" s="102"/>
      <c r="H4420" s="77"/>
      <c r="I4420" s="77"/>
      <c r="J4420" s="107"/>
      <c r="K4420" s="107"/>
      <c r="L4420">
        <f t="shared" ref="L4420:L4483" si="350">+MONTH(A4420)</f>
        <v>2</v>
      </c>
      <c r="M4420">
        <f t="shared" ref="M4420:M4483" si="351">+YEAR(A4420)</f>
        <v>1990</v>
      </c>
      <c r="N4420" t="str">
        <f t="shared" ref="N4420:N4483" si="352">+IF(H4420="","",AVERAGE(H4420:I4420))</f>
        <v/>
      </c>
      <c r="O4420" t="str">
        <f t="shared" ref="O4420:O4483" si="353">+IF(J4420="","",AVERAGE(J4420:K4420))</f>
        <v/>
      </c>
      <c r="P4420" t="str">
        <f t="shared" ref="P4420:P4483" si="354">+L4420&amp;"_"&amp;M4420</f>
        <v>2_1990</v>
      </c>
    </row>
    <row r="4421" spans="1:16">
      <c r="A4421" s="35">
        <v>32909</v>
      </c>
      <c r="B4421" s="30">
        <v>6561.1</v>
      </c>
      <c r="C4421" s="100">
        <v>11683.4</v>
      </c>
      <c r="D4421" s="101">
        <v>12067.1</v>
      </c>
      <c r="E4421" s="99">
        <v>12500</v>
      </c>
      <c r="F4421" s="102">
        <v>12600</v>
      </c>
      <c r="H4421" s="77">
        <v>6561.08</v>
      </c>
      <c r="I4421" s="77">
        <v>6561.08</v>
      </c>
      <c r="J4421" s="107">
        <v>11683.41</v>
      </c>
      <c r="K4421" s="107">
        <v>12067.13</v>
      </c>
      <c r="L4421">
        <f t="shared" si="350"/>
        <v>2</v>
      </c>
      <c r="M4421">
        <f t="shared" si="351"/>
        <v>1990</v>
      </c>
      <c r="N4421">
        <f t="shared" si="352"/>
        <v>6561.08</v>
      </c>
      <c r="O4421">
        <f t="shared" si="353"/>
        <v>11875.27</v>
      </c>
      <c r="P4421" t="str">
        <f t="shared" si="354"/>
        <v>2_1990</v>
      </c>
    </row>
    <row r="4422" spans="1:16">
      <c r="A4422" s="35">
        <v>32910</v>
      </c>
      <c r="B4422" s="30">
        <v>6619.9</v>
      </c>
      <c r="C4422" s="100">
        <v>11722.2</v>
      </c>
      <c r="D4422" s="100">
        <v>12179.4</v>
      </c>
      <c r="E4422" s="98">
        <v>12500</v>
      </c>
      <c r="F4422" s="102">
        <v>12600</v>
      </c>
      <c r="H4422" s="77">
        <v>6619.87</v>
      </c>
      <c r="I4422" s="77">
        <v>6619.87</v>
      </c>
      <c r="J4422" s="107">
        <v>11722.19</v>
      </c>
      <c r="K4422" s="107">
        <v>12179.37</v>
      </c>
      <c r="L4422">
        <f t="shared" si="350"/>
        <v>2</v>
      </c>
      <c r="M4422">
        <f t="shared" si="351"/>
        <v>1990</v>
      </c>
      <c r="N4422">
        <f t="shared" si="352"/>
        <v>6619.87</v>
      </c>
      <c r="O4422">
        <f t="shared" si="353"/>
        <v>11950.78</v>
      </c>
      <c r="P4422" t="str">
        <f t="shared" si="354"/>
        <v>2_1990</v>
      </c>
    </row>
    <row r="4423" spans="1:16">
      <c r="A4423" s="35">
        <v>32911</v>
      </c>
      <c r="B4423" s="30">
        <v>6679.2</v>
      </c>
      <c r="C4423" s="100">
        <v>11687.6</v>
      </c>
      <c r="D4423" s="100">
        <v>12258.8</v>
      </c>
      <c r="E4423" s="98">
        <v>12500</v>
      </c>
      <c r="F4423" s="102">
        <v>12600</v>
      </c>
      <c r="H4423" s="77">
        <v>6679.18</v>
      </c>
      <c r="I4423" s="77">
        <v>6679.18</v>
      </c>
      <c r="J4423" s="107">
        <v>11687.59</v>
      </c>
      <c r="K4423" s="107">
        <v>12258.79</v>
      </c>
      <c r="L4423">
        <f t="shared" si="350"/>
        <v>2</v>
      </c>
      <c r="M4423">
        <f t="shared" si="351"/>
        <v>1990</v>
      </c>
      <c r="N4423">
        <f t="shared" si="352"/>
        <v>6679.18</v>
      </c>
      <c r="O4423">
        <f t="shared" si="353"/>
        <v>11973.19</v>
      </c>
      <c r="P4423" t="str">
        <f t="shared" si="354"/>
        <v>2_1990</v>
      </c>
    </row>
    <row r="4424" spans="1:16">
      <c r="A4424" s="35">
        <v>32912</v>
      </c>
      <c r="B4424" s="30">
        <v>6742.6</v>
      </c>
      <c r="C4424" s="100">
        <v>11853.4</v>
      </c>
      <c r="D4424" s="101">
        <v>12297.5</v>
      </c>
      <c r="E4424" s="99">
        <v>12500</v>
      </c>
      <c r="F4424" s="102">
        <v>12600</v>
      </c>
      <c r="H4424" s="77">
        <v>6742.63</v>
      </c>
      <c r="I4424" s="77">
        <v>6742.63</v>
      </c>
      <c r="J4424" s="107">
        <v>11853.42</v>
      </c>
      <c r="K4424" s="107">
        <v>12297.54</v>
      </c>
      <c r="L4424">
        <f t="shared" si="350"/>
        <v>2</v>
      </c>
      <c r="M4424">
        <f t="shared" si="351"/>
        <v>1990</v>
      </c>
      <c r="N4424">
        <f t="shared" si="352"/>
        <v>6742.63</v>
      </c>
      <c r="O4424">
        <f t="shared" si="353"/>
        <v>12075.48</v>
      </c>
      <c r="P4424" t="str">
        <f t="shared" si="354"/>
        <v>2_1990</v>
      </c>
    </row>
    <row r="4425" spans="1:16">
      <c r="A4425" s="35">
        <v>32913</v>
      </c>
      <c r="B4425" s="30">
        <v>6808.7</v>
      </c>
      <c r="C4425" s="100">
        <v>11800</v>
      </c>
      <c r="D4425" s="101">
        <v>12700</v>
      </c>
      <c r="E4425" s="99">
        <v>12500</v>
      </c>
      <c r="F4425" s="102">
        <v>12700</v>
      </c>
      <c r="H4425" s="77">
        <v>6806.68</v>
      </c>
      <c r="I4425" s="77">
        <v>6806.68</v>
      </c>
      <c r="J4425" s="107">
        <v>11843.88</v>
      </c>
      <c r="K4425" s="107">
        <v>12344.31</v>
      </c>
      <c r="L4425">
        <f t="shared" si="350"/>
        <v>2</v>
      </c>
      <c r="M4425">
        <f t="shared" si="351"/>
        <v>1990</v>
      </c>
      <c r="N4425">
        <f t="shared" si="352"/>
        <v>6806.68</v>
      </c>
      <c r="O4425">
        <f t="shared" si="353"/>
        <v>12094.094999999999</v>
      </c>
      <c r="P4425" t="str">
        <f t="shared" si="354"/>
        <v>2_1990</v>
      </c>
    </row>
    <row r="4426" spans="1:16">
      <c r="A4426" s="35">
        <v>32914</v>
      </c>
      <c r="B4426" s="30">
        <v>6808.7</v>
      </c>
      <c r="C4426" s="100"/>
      <c r="D4426" s="101"/>
      <c r="E4426" s="99"/>
      <c r="F4426" s="102"/>
      <c r="H4426" s="77"/>
      <c r="I4426" s="77"/>
      <c r="J4426" s="107"/>
      <c r="K4426" s="107"/>
      <c r="L4426">
        <f t="shared" si="350"/>
        <v>2</v>
      </c>
      <c r="M4426">
        <f t="shared" si="351"/>
        <v>1990</v>
      </c>
      <c r="N4426" t="str">
        <f t="shared" si="352"/>
        <v/>
      </c>
      <c r="O4426" t="str">
        <f t="shared" si="353"/>
        <v/>
      </c>
      <c r="P4426" t="str">
        <f t="shared" si="354"/>
        <v>2_1990</v>
      </c>
    </row>
    <row r="4427" spans="1:16">
      <c r="A4427" s="35">
        <v>32915</v>
      </c>
      <c r="B4427" s="30">
        <v>6808.7</v>
      </c>
      <c r="C4427" s="100"/>
      <c r="D4427" s="105"/>
      <c r="E4427" s="106"/>
      <c r="F4427" s="102"/>
      <c r="H4427" s="77"/>
      <c r="I4427" s="77"/>
      <c r="J4427" s="107"/>
      <c r="K4427" s="107"/>
      <c r="L4427">
        <f t="shared" si="350"/>
        <v>2</v>
      </c>
      <c r="M4427">
        <f t="shared" si="351"/>
        <v>1990</v>
      </c>
      <c r="N4427" t="str">
        <f t="shared" si="352"/>
        <v/>
      </c>
      <c r="O4427" t="str">
        <f t="shared" si="353"/>
        <v/>
      </c>
      <c r="P4427" t="str">
        <f t="shared" si="354"/>
        <v>2_1990</v>
      </c>
    </row>
    <row r="4428" spans="1:16">
      <c r="A4428" s="35">
        <v>32916</v>
      </c>
      <c r="B4428" s="30">
        <v>7002.5</v>
      </c>
      <c r="C4428" s="100">
        <v>12490.8</v>
      </c>
      <c r="D4428" s="105">
        <v>13057.1</v>
      </c>
      <c r="E4428" s="106">
        <v>13800</v>
      </c>
      <c r="F4428" s="102">
        <v>14200</v>
      </c>
      <c r="H4428" s="77">
        <v>7002.51</v>
      </c>
      <c r="I4428" s="108">
        <v>7002.51</v>
      </c>
      <c r="J4428" s="107">
        <v>12490.83</v>
      </c>
      <c r="K4428" s="107">
        <v>13057.13</v>
      </c>
      <c r="L4428">
        <f t="shared" si="350"/>
        <v>2</v>
      </c>
      <c r="M4428">
        <f t="shared" si="351"/>
        <v>1990</v>
      </c>
      <c r="N4428">
        <f t="shared" si="352"/>
        <v>7002.51</v>
      </c>
      <c r="O4428">
        <f t="shared" si="353"/>
        <v>12773.98</v>
      </c>
      <c r="P4428" t="str">
        <f t="shared" si="354"/>
        <v>2_1990</v>
      </c>
    </row>
    <row r="4429" spans="1:16">
      <c r="A4429" s="35">
        <v>32917</v>
      </c>
      <c r="B4429" s="30">
        <v>7069</v>
      </c>
      <c r="C4429" s="100">
        <v>13441.7</v>
      </c>
      <c r="D4429" s="101">
        <v>14605.7</v>
      </c>
      <c r="E4429" s="99">
        <v>14500</v>
      </c>
      <c r="F4429" s="102">
        <v>15000</v>
      </c>
      <c r="H4429" s="77">
        <v>7069.03</v>
      </c>
      <c r="I4429" s="77">
        <v>7069.03</v>
      </c>
      <c r="J4429" s="107">
        <v>13441.69</v>
      </c>
      <c r="K4429" s="107">
        <v>14605.68</v>
      </c>
      <c r="L4429">
        <f t="shared" si="350"/>
        <v>2</v>
      </c>
      <c r="M4429">
        <f t="shared" si="351"/>
        <v>1990</v>
      </c>
      <c r="N4429">
        <f t="shared" si="352"/>
        <v>7069.03</v>
      </c>
      <c r="O4429">
        <f t="shared" si="353"/>
        <v>14023.685000000001</v>
      </c>
      <c r="P4429" t="str">
        <f t="shared" si="354"/>
        <v>2_1990</v>
      </c>
    </row>
    <row r="4430" spans="1:16">
      <c r="A4430" s="35">
        <v>32918</v>
      </c>
      <c r="B4430" s="30">
        <v>7136.2</v>
      </c>
      <c r="C4430" s="100">
        <v>13353.5</v>
      </c>
      <c r="D4430" s="101">
        <v>14117.1</v>
      </c>
      <c r="E4430" s="99">
        <v>13800</v>
      </c>
      <c r="F4430" s="102">
        <v>14000</v>
      </c>
      <c r="H4430" s="77">
        <v>7136.19</v>
      </c>
      <c r="I4430" s="77">
        <v>7136.19</v>
      </c>
      <c r="J4430" s="107">
        <v>13353.46</v>
      </c>
      <c r="K4430" s="107">
        <v>14117.1</v>
      </c>
      <c r="L4430">
        <f t="shared" si="350"/>
        <v>2</v>
      </c>
      <c r="M4430">
        <f t="shared" si="351"/>
        <v>1990</v>
      </c>
      <c r="N4430">
        <f t="shared" si="352"/>
        <v>7136.19</v>
      </c>
      <c r="O4430">
        <f t="shared" si="353"/>
        <v>13735.279999999999</v>
      </c>
      <c r="P4430" t="str">
        <f t="shared" si="354"/>
        <v>2_1990</v>
      </c>
    </row>
    <row r="4431" spans="1:16">
      <c r="A4431" s="35">
        <v>32919</v>
      </c>
      <c r="B4431" s="30">
        <v>7203.9</v>
      </c>
      <c r="C4431" s="100">
        <v>13016.9</v>
      </c>
      <c r="D4431" s="100">
        <v>13788.5</v>
      </c>
      <c r="E4431" s="98">
        <v>13600</v>
      </c>
      <c r="F4431" s="102">
        <v>13800</v>
      </c>
      <c r="H4431" s="77">
        <v>7203.98</v>
      </c>
      <c r="I4431" s="77">
        <v>7203.98</v>
      </c>
      <c r="J4431" s="107">
        <v>13010.94</v>
      </c>
      <c r="K4431" s="107">
        <v>13788.46</v>
      </c>
      <c r="L4431">
        <f t="shared" si="350"/>
        <v>2</v>
      </c>
      <c r="M4431">
        <f t="shared" si="351"/>
        <v>1990</v>
      </c>
      <c r="N4431">
        <f t="shared" si="352"/>
        <v>7203.98</v>
      </c>
      <c r="O4431">
        <f t="shared" si="353"/>
        <v>13399.7</v>
      </c>
      <c r="P4431" t="str">
        <f t="shared" si="354"/>
        <v>2_1990</v>
      </c>
    </row>
    <row r="4432" spans="1:16">
      <c r="A4432" s="35">
        <v>32920</v>
      </c>
      <c r="B4432" s="30">
        <v>7272.4</v>
      </c>
      <c r="C4432" s="100">
        <v>13000</v>
      </c>
      <c r="D4432" s="100">
        <v>14100</v>
      </c>
      <c r="E4432" s="98">
        <v>13500</v>
      </c>
      <c r="F4432" s="102">
        <v>14000</v>
      </c>
      <c r="H4432" s="77">
        <v>7272.42</v>
      </c>
      <c r="I4432" s="77">
        <v>7272.42</v>
      </c>
      <c r="J4432" s="107">
        <v>12914.92</v>
      </c>
      <c r="K4432" s="107">
        <v>13668.48</v>
      </c>
      <c r="L4432">
        <f t="shared" si="350"/>
        <v>2</v>
      </c>
      <c r="M4432">
        <f t="shared" si="351"/>
        <v>1990</v>
      </c>
      <c r="N4432">
        <f t="shared" si="352"/>
        <v>7272.42</v>
      </c>
      <c r="O4432">
        <f t="shared" si="353"/>
        <v>13291.7</v>
      </c>
      <c r="P4432" t="str">
        <f t="shared" si="354"/>
        <v>2_1990</v>
      </c>
    </row>
    <row r="4433" spans="1:16">
      <c r="A4433" s="35">
        <v>32921</v>
      </c>
      <c r="B4433" s="30">
        <v>7341.5</v>
      </c>
      <c r="C4433" s="100"/>
      <c r="D4433" s="101"/>
      <c r="E4433" s="99"/>
      <c r="F4433" s="102"/>
      <c r="H4433" s="77"/>
      <c r="I4433" s="77"/>
      <c r="J4433" s="107"/>
      <c r="K4433" s="107"/>
      <c r="L4433">
        <f t="shared" si="350"/>
        <v>2</v>
      </c>
      <c r="M4433">
        <f t="shared" si="351"/>
        <v>1990</v>
      </c>
      <c r="N4433" t="str">
        <f t="shared" si="352"/>
        <v/>
      </c>
      <c r="O4433" t="str">
        <f t="shared" si="353"/>
        <v/>
      </c>
      <c r="P4433" t="str">
        <f t="shared" si="354"/>
        <v>2_1990</v>
      </c>
    </row>
    <row r="4434" spans="1:16">
      <c r="A4434" s="35">
        <v>32922</v>
      </c>
      <c r="B4434" s="30">
        <v>7411.3</v>
      </c>
      <c r="C4434" s="100"/>
      <c r="D4434" s="101"/>
      <c r="E4434" s="99"/>
      <c r="F4434" s="102"/>
      <c r="H4434" s="77"/>
      <c r="I4434" s="77"/>
      <c r="J4434" s="107"/>
      <c r="K4434" s="107"/>
      <c r="L4434">
        <f t="shared" si="350"/>
        <v>2</v>
      </c>
      <c r="M4434">
        <f t="shared" si="351"/>
        <v>1990</v>
      </c>
      <c r="N4434" t="str">
        <f t="shared" si="352"/>
        <v/>
      </c>
      <c r="O4434" t="str">
        <f t="shared" si="353"/>
        <v/>
      </c>
      <c r="P4434" t="str">
        <f t="shared" si="354"/>
        <v>2_1990</v>
      </c>
    </row>
    <row r="4435" spans="1:16">
      <c r="A4435" s="35">
        <v>32923</v>
      </c>
      <c r="B4435" s="30">
        <v>7481.7</v>
      </c>
      <c r="C4435" s="100">
        <v>13043.2</v>
      </c>
      <c r="D4435" s="101">
        <v>13746.1</v>
      </c>
      <c r="E4435" s="99">
        <v>13900</v>
      </c>
      <c r="F4435" s="102">
        <v>14200</v>
      </c>
      <c r="H4435" s="77">
        <v>7481.65</v>
      </c>
      <c r="I4435" s="77">
        <v>7481.65</v>
      </c>
      <c r="J4435" s="107">
        <v>13043.24</v>
      </c>
      <c r="K4435" s="107">
        <v>13746.14</v>
      </c>
      <c r="L4435">
        <f t="shared" si="350"/>
        <v>2</v>
      </c>
      <c r="M4435">
        <f t="shared" si="351"/>
        <v>1990</v>
      </c>
      <c r="N4435">
        <f t="shared" si="352"/>
        <v>7481.65</v>
      </c>
      <c r="O4435">
        <f t="shared" si="353"/>
        <v>13394.689999999999</v>
      </c>
      <c r="P4435" t="str">
        <f t="shared" si="354"/>
        <v>2_1990</v>
      </c>
    </row>
    <row r="4436" spans="1:16">
      <c r="A4436" s="35">
        <v>32924</v>
      </c>
      <c r="B4436" s="30">
        <v>7552.7</v>
      </c>
      <c r="C4436" s="100">
        <v>13231</v>
      </c>
      <c r="D4436" s="105">
        <v>13833.8</v>
      </c>
      <c r="E4436" s="106">
        <v>14000</v>
      </c>
      <c r="F4436" s="102">
        <v>14200</v>
      </c>
      <c r="H4436" s="77">
        <v>7552.73</v>
      </c>
      <c r="I4436" s="77">
        <v>7552.73</v>
      </c>
      <c r="J4436" s="107">
        <v>13230.99</v>
      </c>
      <c r="K4436" s="107">
        <v>13833.8</v>
      </c>
      <c r="L4436">
        <f t="shared" si="350"/>
        <v>2</v>
      </c>
      <c r="M4436">
        <f t="shared" si="351"/>
        <v>1990</v>
      </c>
      <c r="N4436">
        <f t="shared" si="352"/>
        <v>7552.73</v>
      </c>
      <c r="O4436">
        <f t="shared" si="353"/>
        <v>13532.395</v>
      </c>
      <c r="P4436" t="str">
        <f t="shared" si="354"/>
        <v>2_1990</v>
      </c>
    </row>
    <row r="4437" spans="1:16">
      <c r="A4437" s="35">
        <v>32925</v>
      </c>
      <c r="B4437" s="30">
        <v>7624.5</v>
      </c>
      <c r="C4437" s="100">
        <v>13352.1</v>
      </c>
      <c r="D4437" s="105">
        <v>13775.2</v>
      </c>
      <c r="E4437" s="106">
        <v>14000</v>
      </c>
      <c r="F4437" s="102">
        <v>14200</v>
      </c>
      <c r="H4437" s="77">
        <v>7624.48</v>
      </c>
      <c r="I4437" s="77">
        <v>7624.48</v>
      </c>
      <c r="J4437" s="107">
        <v>13352.1</v>
      </c>
      <c r="K4437" s="107">
        <v>13775.18</v>
      </c>
      <c r="L4437">
        <f t="shared" si="350"/>
        <v>2</v>
      </c>
      <c r="M4437">
        <f t="shared" si="351"/>
        <v>1990</v>
      </c>
      <c r="N4437">
        <f t="shared" si="352"/>
        <v>7624.48</v>
      </c>
      <c r="O4437">
        <f t="shared" si="353"/>
        <v>13563.64</v>
      </c>
      <c r="P4437" t="str">
        <f t="shared" si="354"/>
        <v>2_1990</v>
      </c>
    </row>
    <row r="4438" spans="1:16">
      <c r="A4438" s="35">
        <v>32926</v>
      </c>
      <c r="B4438" s="30">
        <v>7696.9</v>
      </c>
      <c r="C4438" s="100">
        <v>13323.1</v>
      </c>
      <c r="D4438" s="101">
        <v>13923.2</v>
      </c>
      <c r="E4438" s="99">
        <v>13900</v>
      </c>
      <c r="F4438" s="102">
        <v>14000</v>
      </c>
      <c r="H4438" s="77">
        <v>7696.91</v>
      </c>
      <c r="I4438" s="77">
        <v>7696.91</v>
      </c>
      <c r="J4438" s="107">
        <v>13323.12</v>
      </c>
      <c r="K4438" s="107">
        <v>13923.15</v>
      </c>
      <c r="L4438">
        <f t="shared" si="350"/>
        <v>2</v>
      </c>
      <c r="M4438">
        <f t="shared" si="351"/>
        <v>1990</v>
      </c>
      <c r="N4438">
        <f t="shared" si="352"/>
        <v>7696.91</v>
      </c>
      <c r="O4438">
        <f t="shared" si="353"/>
        <v>13623.135</v>
      </c>
      <c r="P4438" t="str">
        <f t="shared" si="354"/>
        <v>2_1990</v>
      </c>
    </row>
    <row r="4439" spans="1:16">
      <c r="A4439" s="35">
        <v>32927</v>
      </c>
      <c r="B4439" s="30">
        <v>7770</v>
      </c>
      <c r="C4439" s="100">
        <v>13406.8</v>
      </c>
      <c r="D4439" s="101">
        <v>13865</v>
      </c>
      <c r="E4439" s="99">
        <v>14000</v>
      </c>
      <c r="F4439" s="102">
        <v>14050</v>
      </c>
      <c r="H4439" s="77">
        <v>7770.03</v>
      </c>
      <c r="I4439" s="77">
        <v>7770.03</v>
      </c>
      <c r="J4439" s="107">
        <v>13406.8</v>
      </c>
      <c r="K4439" s="107">
        <v>13865.02</v>
      </c>
      <c r="L4439">
        <f t="shared" si="350"/>
        <v>2</v>
      </c>
      <c r="M4439">
        <f t="shared" si="351"/>
        <v>1990</v>
      </c>
      <c r="N4439">
        <f t="shared" si="352"/>
        <v>7770.03</v>
      </c>
      <c r="O4439">
        <f t="shared" si="353"/>
        <v>13635.91</v>
      </c>
      <c r="P4439" t="str">
        <f t="shared" si="354"/>
        <v>2_1990</v>
      </c>
    </row>
    <row r="4440" spans="1:16">
      <c r="A4440" s="35">
        <v>32928</v>
      </c>
      <c r="B4440" s="30">
        <v>7843.8</v>
      </c>
      <c r="C4440" s="100"/>
      <c r="D4440" s="100"/>
      <c r="E4440" s="98"/>
      <c r="F4440" s="102"/>
      <c r="H4440" s="77"/>
      <c r="I4440" s="77"/>
      <c r="J4440" s="107"/>
      <c r="K4440" s="107"/>
      <c r="L4440">
        <f t="shared" si="350"/>
        <v>2</v>
      </c>
      <c r="M4440">
        <f t="shared" si="351"/>
        <v>1990</v>
      </c>
      <c r="N4440" t="str">
        <f t="shared" si="352"/>
        <v/>
      </c>
      <c r="O4440" t="str">
        <f t="shared" si="353"/>
        <v/>
      </c>
      <c r="P4440" t="str">
        <f t="shared" si="354"/>
        <v>2_1990</v>
      </c>
    </row>
    <row r="4441" spans="1:16">
      <c r="A4441" s="35">
        <v>32929</v>
      </c>
      <c r="B4441" s="30">
        <v>7918.4</v>
      </c>
      <c r="C4441" s="100"/>
      <c r="D4441" s="100"/>
      <c r="E4441" s="98"/>
      <c r="F4441" s="102"/>
      <c r="H4441" s="77"/>
      <c r="I4441" s="77"/>
      <c r="J4441" s="107"/>
      <c r="K4441" s="107"/>
      <c r="L4441">
        <f t="shared" si="350"/>
        <v>2</v>
      </c>
      <c r="M4441">
        <f t="shared" si="351"/>
        <v>1990</v>
      </c>
      <c r="N4441" t="str">
        <f t="shared" si="352"/>
        <v/>
      </c>
      <c r="O4441" t="str">
        <f t="shared" si="353"/>
        <v/>
      </c>
      <c r="P4441" t="str">
        <f t="shared" si="354"/>
        <v>2_1990</v>
      </c>
    </row>
    <row r="4442" spans="1:16">
      <c r="A4442" s="35">
        <v>32930</v>
      </c>
      <c r="B4442" s="30">
        <v>7993.6</v>
      </c>
      <c r="C4442" s="100">
        <v>13335.4</v>
      </c>
      <c r="D4442" s="101">
        <v>13950.7</v>
      </c>
      <c r="E4442" s="99">
        <v>14000</v>
      </c>
      <c r="F4442" s="102">
        <v>14100</v>
      </c>
      <c r="H4442" s="77">
        <v>7993.57</v>
      </c>
      <c r="I4442" s="77">
        <v>7993.57</v>
      </c>
      <c r="J4442" s="107">
        <v>13335.43</v>
      </c>
      <c r="K4442" s="107">
        <v>13950.68</v>
      </c>
      <c r="L4442">
        <f t="shared" si="350"/>
        <v>2</v>
      </c>
      <c r="M4442">
        <f t="shared" si="351"/>
        <v>1990</v>
      </c>
      <c r="N4442">
        <f t="shared" si="352"/>
        <v>7993.57</v>
      </c>
      <c r="O4442">
        <f t="shared" si="353"/>
        <v>13643.055</v>
      </c>
      <c r="P4442" t="str">
        <f t="shared" si="354"/>
        <v>2_1990</v>
      </c>
    </row>
    <row r="4443" spans="1:16">
      <c r="A4443" s="35">
        <v>32931</v>
      </c>
      <c r="B4443" s="30">
        <v>8069.5</v>
      </c>
      <c r="C4443" s="100">
        <v>13371.2</v>
      </c>
      <c r="D4443" s="101">
        <v>13792.9</v>
      </c>
      <c r="E4443" s="99">
        <v>14000</v>
      </c>
      <c r="F4443" s="102">
        <v>14100</v>
      </c>
      <c r="H4443" s="77">
        <v>8069.51</v>
      </c>
      <c r="I4443" s="77">
        <v>8069.51</v>
      </c>
      <c r="J4443" s="107">
        <v>13371.21</v>
      </c>
      <c r="K4443" s="107">
        <v>13797.93</v>
      </c>
      <c r="L4443">
        <f t="shared" si="350"/>
        <v>2</v>
      </c>
      <c r="M4443">
        <f t="shared" si="351"/>
        <v>1990</v>
      </c>
      <c r="N4443">
        <f t="shared" si="352"/>
        <v>8069.51</v>
      </c>
      <c r="O4443">
        <f t="shared" si="353"/>
        <v>13584.57</v>
      </c>
      <c r="P4443" t="str">
        <f t="shared" si="354"/>
        <v>2_1990</v>
      </c>
    </row>
    <row r="4444" spans="1:16">
      <c r="A4444" s="35">
        <v>32932</v>
      </c>
      <c r="B4444" s="30">
        <v>8146.2</v>
      </c>
      <c r="C4444" s="100">
        <v>13000</v>
      </c>
      <c r="D4444" s="101">
        <v>14200</v>
      </c>
      <c r="E4444" s="99">
        <v>14000</v>
      </c>
      <c r="F4444" s="102">
        <v>14150</v>
      </c>
      <c r="H4444" s="77">
        <v>8146.17</v>
      </c>
      <c r="I4444" s="77">
        <v>8146.17</v>
      </c>
      <c r="J4444" s="107">
        <v>13405.34</v>
      </c>
      <c r="K4444" s="107">
        <v>13920.16</v>
      </c>
      <c r="L4444">
        <f t="shared" si="350"/>
        <v>2</v>
      </c>
      <c r="M4444">
        <f t="shared" si="351"/>
        <v>1990</v>
      </c>
      <c r="N4444">
        <f t="shared" si="352"/>
        <v>8146.17</v>
      </c>
      <c r="O4444">
        <f t="shared" si="353"/>
        <v>13662.75</v>
      </c>
      <c r="P4444" t="str">
        <f t="shared" si="354"/>
        <v>2_1990</v>
      </c>
    </row>
    <row r="4445" spans="1:16">
      <c r="A4445" s="35">
        <v>32933</v>
      </c>
      <c r="B4445" s="30">
        <v>8223.6</v>
      </c>
      <c r="C4445" s="100">
        <v>13368.9</v>
      </c>
      <c r="D4445" s="105">
        <v>13832.1</v>
      </c>
      <c r="E4445" s="106">
        <v>14000</v>
      </c>
      <c r="F4445" s="102">
        <v>14100</v>
      </c>
      <c r="H4445" s="109">
        <v>8223.56</v>
      </c>
      <c r="I4445" s="109">
        <v>8223.56</v>
      </c>
      <c r="J4445" s="104">
        <v>13368.93</v>
      </c>
      <c r="K4445" s="104">
        <v>13832.13</v>
      </c>
      <c r="L4445">
        <f t="shared" si="350"/>
        <v>3</v>
      </c>
      <c r="M4445">
        <f t="shared" si="351"/>
        <v>1990</v>
      </c>
      <c r="N4445">
        <f t="shared" si="352"/>
        <v>8223.56</v>
      </c>
      <c r="O4445">
        <f t="shared" si="353"/>
        <v>13600.529999999999</v>
      </c>
      <c r="P4445" t="str">
        <f t="shared" si="354"/>
        <v>3_1990</v>
      </c>
    </row>
    <row r="4446" spans="1:16">
      <c r="A4446" s="35">
        <v>32934</v>
      </c>
      <c r="B4446" s="30">
        <v>8301.7000000000007</v>
      </c>
      <c r="C4446" s="100">
        <v>13429.9</v>
      </c>
      <c r="D4446" s="105">
        <v>13883.4</v>
      </c>
      <c r="E4446" s="106">
        <v>14050</v>
      </c>
      <c r="F4446" s="102">
        <v>14150</v>
      </c>
      <c r="H4446" s="109">
        <v>8301.68</v>
      </c>
      <c r="I4446" s="109">
        <v>8301.68</v>
      </c>
      <c r="J4446" s="104">
        <v>13429.92</v>
      </c>
      <c r="K4446" s="104">
        <v>13883.42</v>
      </c>
      <c r="L4446">
        <f t="shared" si="350"/>
        <v>3</v>
      </c>
      <c r="M4446">
        <f t="shared" si="351"/>
        <v>1990</v>
      </c>
      <c r="N4446">
        <f t="shared" si="352"/>
        <v>8301.68</v>
      </c>
      <c r="O4446">
        <f t="shared" si="353"/>
        <v>13656.67</v>
      </c>
      <c r="P4446" t="str">
        <f t="shared" si="354"/>
        <v>3_1990</v>
      </c>
    </row>
    <row r="4447" spans="1:16">
      <c r="A4447" s="35">
        <v>32935</v>
      </c>
      <c r="B4447" s="30">
        <v>8380.6</v>
      </c>
      <c r="C4447" s="100"/>
      <c r="D4447" s="101"/>
      <c r="E4447" s="99"/>
      <c r="F4447" s="102"/>
      <c r="H4447" s="109"/>
      <c r="I4447" s="109"/>
      <c r="J4447" s="104"/>
      <c r="K4447" s="104"/>
      <c r="L4447">
        <f t="shared" si="350"/>
        <v>3</v>
      </c>
      <c r="M4447">
        <f t="shared" si="351"/>
        <v>1990</v>
      </c>
      <c r="N4447" t="str">
        <f t="shared" si="352"/>
        <v/>
      </c>
      <c r="O4447" t="str">
        <f t="shared" si="353"/>
        <v/>
      </c>
      <c r="P4447" t="str">
        <f t="shared" si="354"/>
        <v>3_1990</v>
      </c>
    </row>
    <row r="4448" spans="1:16">
      <c r="A4448" s="35">
        <v>32936</v>
      </c>
      <c r="B4448" s="30">
        <v>8460.2000000000007</v>
      </c>
      <c r="C4448" s="100"/>
      <c r="D4448" s="101"/>
      <c r="E4448" s="99"/>
      <c r="F4448" s="102"/>
      <c r="H4448" s="109"/>
      <c r="I4448" s="109"/>
      <c r="J4448" s="104"/>
      <c r="K4448" s="104"/>
      <c r="L4448">
        <f t="shared" si="350"/>
        <v>3</v>
      </c>
      <c r="M4448">
        <f t="shared" si="351"/>
        <v>1990</v>
      </c>
      <c r="N4448" t="str">
        <f t="shared" si="352"/>
        <v/>
      </c>
      <c r="O4448" t="str">
        <f t="shared" si="353"/>
        <v/>
      </c>
      <c r="P4448" t="str">
        <f t="shared" si="354"/>
        <v>3_1990</v>
      </c>
    </row>
    <row r="4449" spans="1:16">
      <c r="A4449" s="35">
        <v>32937</v>
      </c>
      <c r="B4449" s="30">
        <v>8540.6</v>
      </c>
      <c r="C4449" s="100">
        <v>13293.1</v>
      </c>
      <c r="D4449" s="100">
        <v>13908</v>
      </c>
      <c r="E4449" s="98">
        <v>14200</v>
      </c>
      <c r="F4449" s="102">
        <v>14500</v>
      </c>
      <c r="H4449" s="109">
        <v>8540.52</v>
      </c>
      <c r="I4449" s="109">
        <v>8540.52</v>
      </c>
      <c r="J4449" s="104">
        <v>13293.1</v>
      </c>
      <c r="K4449" s="104">
        <v>13908.02</v>
      </c>
      <c r="L4449">
        <f t="shared" si="350"/>
        <v>3</v>
      </c>
      <c r="M4449">
        <f t="shared" si="351"/>
        <v>1990</v>
      </c>
      <c r="N4449">
        <f t="shared" si="352"/>
        <v>8540.52</v>
      </c>
      <c r="O4449">
        <f t="shared" si="353"/>
        <v>13600.560000000001</v>
      </c>
      <c r="P4449" t="str">
        <f t="shared" si="354"/>
        <v>3_1990</v>
      </c>
    </row>
    <row r="4450" spans="1:16">
      <c r="A4450" s="35">
        <v>32938</v>
      </c>
      <c r="B4450" s="30">
        <v>8621.7000000000007</v>
      </c>
      <c r="C4450" s="100">
        <v>13832.4</v>
      </c>
      <c r="D4450" s="100">
        <v>14887.1</v>
      </c>
      <c r="E4450" s="98">
        <v>15400</v>
      </c>
      <c r="F4450" s="102">
        <v>15600</v>
      </c>
      <c r="H4450" s="109">
        <v>8621.65</v>
      </c>
      <c r="I4450" s="109">
        <v>8621.65</v>
      </c>
      <c r="J4450" s="104">
        <v>13832.4</v>
      </c>
      <c r="K4450" s="104">
        <v>14887.07</v>
      </c>
      <c r="L4450">
        <f t="shared" si="350"/>
        <v>3</v>
      </c>
      <c r="M4450">
        <f t="shared" si="351"/>
        <v>1990</v>
      </c>
      <c r="N4450">
        <f t="shared" si="352"/>
        <v>8621.65</v>
      </c>
      <c r="O4450">
        <f t="shared" si="353"/>
        <v>14359.735000000001</v>
      </c>
      <c r="P4450" t="str">
        <f t="shared" si="354"/>
        <v>3_1990</v>
      </c>
    </row>
    <row r="4451" spans="1:16">
      <c r="A4451" s="35">
        <v>32939</v>
      </c>
      <c r="B4451" s="30">
        <v>8703.6</v>
      </c>
      <c r="C4451" s="100">
        <v>14038.4</v>
      </c>
      <c r="D4451" s="101">
        <v>14745</v>
      </c>
      <c r="E4451" s="99">
        <v>15400</v>
      </c>
      <c r="F4451" s="102">
        <v>15600</v>
      </c>
      <c r="H4451" s="109">
        <v>8703.56</v>
      </c>
      <c r="I4451" s="109">
        <v>8703.56</v>
      </c>
      <c r="J4451" s="104">
        <v>14038.37</v>
      </c>
      <c r="K4451" s="104">
        <v>14744.96</v>
      </c>
      <c r="L4451">
        <f t="shared" si="350"/>
        <v>3</v>
      </c>
      <c r="M4451">
        <f t="shared" si="351"/>
        <v>1990</v>
      </c>
      <c r="N4451">
        <f t="shared" si="352"/>
        <v>8703.56</v>
      </c>
      <c r="O4451">
        <f t="shared" si="353"/>
        <v>14391.665000000001</v>
      </c>
      <c r="P4451" t="str">
        <f t="shared" si="354"/>
        <v>3_1990</v>
      </c>
    </row>
    <row r="4452" spans="1:16">
      <c r="A4452" s="35">
        <v>32940</v>
      </c>
      <c r="B4452" s="30">
        <v>8786.2000000000007</v>
      </c>
      <c r="C4452" s="100">
        <v>14090.6</v>
      </c>
      <c r="D4452" s="101">
        <v>14673.4</v>
      </c>
      <c r="E4452" s="99">
        <v>15200</v>
      </c>
      <c r="F4452" s="102">
        <v>15400</v>
      </c>
      <c r="H4452" s="109">
        <v>8786.24</v>
      </c>
      <c r="I4452" s="109">
        <v>8786.24</v>
      </c>
      <c r="J4452" s="104">
        <v>14090.63</v>
      </c>
      <c r="K4452" s="104">
        <v>14673.4</v>
      </c>
      <c r="L4452">
        <f t="shared" si="350"/>
        <v>3</v>
      </c>
      <c r="M4452">
        <f t="shared" si="351"/>
        <v>1990</v>
      </c>
      <c r="N4452">
        <f t="shared" si="352"/>
        <v>8786.24</v>
      </c>
      <c r="O4452">
        <f t="shared" si="353"/>
        <v>14382.014999999999</v>
      </c>
      <c r="P4452" t="str">
        <f t="shared" si="354"/>
        <v>3_1990</v>
      </c>
    </row>
    <row r="4453" spans="1:16">
      <c r="A4453" s="35">
        <v>32941</v>
      </c>
      <c r="B4453" s="30">
        <v>8869.7999999999993</v>
      </c>
      <c r="C4453" s="100">
        <v>14117.2</v>
      </c>
      <c r="D4453" s="101">
        <v>14783.3</v>
      </c>
      <c r="E4453" s="99">
        <v>14150</v>
      </c>
      <c r="F4453" s="102">
        <v>14300</v>
      </c>
      <c r="H4453" s="109">
        <v>8869.7099999999991</v>
      </c>
      <c r="I4453" s="109">
        <v>8869.7099999999991</v>
      </c>
      <c r="J4453" s="104">
        <v>14177.15</v>
      </c>
      <c r="K4453" s="104">
        <v>14783.32</v>
      </c>
      <c r="L4453">
        <f t="shared" si="350"/>
        <v>3</v>
      </c>
      <c r="M4453">
        <f t="shared" si="351"/>
        <v>1990</v>
      </c>
      <c r="N4453">
        <f t="shared" si="352"/>
        <v>8869.7099999999991</v>
      </c>
      <c r="O4453">
        <f t="shared" si="353"/>
        <v>14480.235000000001</v>
      </c>
      <c r="P4453" t="str">
        <f t="shared" si="354"/>
        <v>3_1990</v>
      </c>
    </row>
    <row r="4454" spans="1:16">
      <c r="A4454" s="35">
        <v>32942</v>
      </c>
      <c r="B4454" s="30">
        <v>8969.7999999999993</v>
      </c>
      <c r="C4454" s="100"/>
      <c r="D4454" s="105"/>
      <c r="E4454" s="106"/>
      <c r="F4454" s="102"/>
      <c r="H4454" s="109"/>
      <c r="I4454" s="109"/>
      <c r="J4454" s="104"/>
      <c r="K4454" s="104"/>
      <c r="L4454">
        <f t="shared" si="350"/>
        <v>3</v>
      </c>
      <c r="M4454">
        <f t="shared" si="351"/>
        <v>1990</v>
      </c>
      <c r="N4454" t="str">
        <f t="shared" si="352"/>
        <v/>
      </c>
      <c r="O4454" t="str">
        <f t="shared" si="353"/>
        <v/>
      </c>
      <c r="P4454" t="str">
        <f t="shared" si="354"/>
        <v>3_1990</v>
      </c>
    </row>
    <row r="4455" spans="1:16">
      <c r="A4455" s="35">
        <v>32943</v>
      </c>
      <c r="B4455" s="30">
        <v>9070.9</v>
      </c>
      <c r="C4455" s="100"/>
      <c r="D4455" s="105"/>
      <c r="E4455" s="106"/>
      <c r="F4455" s="102"/>
      <c r="H4455" s="109"/>
      <c r="I4455" s="109"/>
      <c r="J4455" s="104"/>
      <c r="K4455" s="104"/>
      <c r="L4455">
        <f t="shared" si="350"/>
        <v>3</v>
      </c>
      <c r="M4455">
        <f t="shared" si="351"/>
        <v>1990</v>
      </c>
      <c r="N4455" t="str">
        <f t="shared" si="352"/>
        <v/>
      </c>
      <c r="O4455" t="str">
        <f t="shared" si="353"/>
        <v/>
      </c>
      <c r="P4455" t="str">
        <f t="shared" si="354"/>
        <v>3_1990</v>
      </c>
    </row>
    <row r="4456" spans="1:16">
      <c r="A4456" s="35">
        <v>32944</v>
      </c>
      <c r="B4456" s="30">
        <v>9173.2000000000007</v>
      </c>
      <c r="C4456" s="100">
        <v>14262.7</v>
      </c>
      <c r="D4456" s="101">
        <v>14828.3</v>
      </c>
      <c r="E4456" s="99">
        <v>15800</v>
      </c>
      <c r="F4456" s="102">
        <v>16000</v>
      </c>
      <c r="H4456" s="109">
        <v>9173.23</v>
      </c>
      <c r="I4456" s="109">
        <v>9173.23</v>
      </c>
      <c r="J4456" s="104">
        <v>14262.66</v>
      </c>
      <c r="K4456" s="104">
        <v>14828.32</v>
      </c>
      <c r="L4456">
        <f t="shared" si="350"/>
        <v>3</v>
      </c>
      <c r="M4456">
        <f t="shared" si="351"/>
        <v>1990</v>
      </c>
      <c r="N4456">
        <f t="shared" si="352"/>
        <v>9173.23</v>
      </c>
      <c r="O4456">
        <f t="shared" si="353"/>
        <v>14545.49</v>
      </c>
      <c r="P4456" t="str">
        <f t="shared" si="354"/>
        <v>3_1990</v>
      </c>
    </row>
    <row r="4457" spans="1:16">
      <c r="A4457" s="35">
        <v>32945</v>
      </c>
      <c r="B4457" s="30">
        <v>9276.6</v>
      </c>
      <c r="C4457" s="100">
        <v>14871.6</v>
      </c>
      <c r="D4457" s="101">
        <v>15582</v>
      </c>
      <c r="E4457" s="99">
        <v>15900</v>
      </c>
      <c r="F4457" s="102">
        <v>16100</v>
      </c>
      <c r="H4457" s="109">
        <v>9276.64</v>
      </c>
      <c r="I4457" s="109">
        <v>9276.64</v>
      </c>
      <c r="J4457" s="104">
        <v>14871.63</v>
      </c>
      <c r="K4457" s="104">
        <v>15582.02</v>
      </c>
      <c r="L4457">
        <f t="shared" si="350"/>
        <v>3</v>
      </c>
      <c r="M4457">
        <f t="shared" si="351"/>
        <v>1990</v>
      </c>
      <c r="N4457">
        <f t="shared" si="352"/>
        <v>9276.64</v>
      </c>
      <c r="O4457">
        <f t="shared" si="353"/>
        <v>15226.825000000001</v>
      </c>
      <c r="P4457" t="str">
        <f t="shared" si="354"/>
        <v>3_1990</v>
      </c>
    </row>
    <row r="4458" spans="1:16">
      <c r="A4458" s="35">
        <v>32946</v>
      </c>
      <c r="B4458" s="30">
        <v>9381.2000000000007</v>
      </c>
      <c r="C4458" s="100">
        <v>15533.8</v>
      </c>
      <c r="D4458" s="100">
        <v>16335.1</v>
      </c>
      <c r="E4458" s="98">
        <v>17000</v>
      </c>
      <c r="F4458" s="102">
        <v>17300</v>
      </c>
      <c r="H4458" s="109">
        <v>9381.2099999999991</v>
      </c>
      <c r="I4458" s="109">
        <v>9381.2099999999991</v>
      </c>
      <c r="J4458" s="104">
        <v>15533.78</v>
      </c>
      <c r="K4458" s="104">
        <v>16335.09</v>
      </c>
      <c r="L4458">
        <f t="shared" si="350"/>
        <v>3</v>
      </c>
      <c r="M4458">
        <f t="shared" si="351"/>
        <v>1990</v>
      </c>
      <c r="N4458">
        <f t="shared" si="352"/>
        <v>9381.2099999999991</v>
      </c>
      <c r="O4458">
        <f t="shared" si="353"/>
        <v>15934.435000000001</v>
      </c>
      <c r="P4458" t="str">
        <f t="shared" si="354"/>
        <v>3_1990</v>
      </c>
    </row>
    <row r="4459" spans="1:16">
      <c r="A4459" s="35">
        <v>32947</v>
      </c>
      <c r="B4459" s="30">
        <v>9487</v>
      </c>
      <c r="C4459" s="100">
        <v>16072.3</v>
      </c>
      <c r="D4459" s="100">
        <v>16849.599999999999</v>
      </c>
      <c r="E4459" s="98">
        <v>17300</v>
      </c>
      <c r="F4459" s="102">
        <v>17500</v>
      </c>
      <c r="H4459" s="109">
        <v>9486.9599999999991</v>
      </c>
      <c r="I4459" s="109">
        <v>9486.9599999999991</v>
      </c>
      <c r="J4459" s="104">
        <v>16072.33</v>
      </c>
      <c r="K4459" s="104">
        <v>16849.55</v>
      </c>
      <c r="L4459">
        <f t="shared" si="350"/>
        <v>3</v>
      </c>
      <c r="M4459">
        <f t="shared" si="351"/>
        <v>1990</v>
      </c>
      <c r="N4459">
        <f t="shared" si="352"/>
        <v>9486.9599999999991</v>
      </c>
      <c r="O4459">
        <f t="shared" si="353"/>
        <v>16460.939999999999</v>
      </c>
      <c r="P4459" t="str">
        <f t="shared" si="354"/>
        <v>3_1990</v>
      </c>
    </row>
    <row r="4460" spans="1:16">
      <c r="A4460" s="35">
        <v>32948</v>
      </c>
      <c r="B4460" s="30">
        <v>9593.9</v>
      </c>
      <c r="C4460" s="100">
        <v>16583.3</v>
      </c>
      <c r="D4460" s="101">
        <v>17407.3</v>
      </c>
      <c r="E4460" s="99">
        <v>17900</v>
      </c>
      <c r="F4460" s="102">
        <v>18100</v>
      </c>
      <c r="H4460" s="109">
        <v>9593.9</v>
      </c>
      <c r="I4460" s="109">
        <v>9593.9</v>
      </c>
      <c r="J4460" s="104">
        <v>16583.32</v>
      </c>
      <c r="K4460" s="104">
        <v>17407.27</v>
      </c>
      <c r="L4460">
        <f t="shared" si="350"/>
        <v>3</v>
      </c>
      <c r="M4460">
        <f t="shared" si="351"/>
        <v>1990</v>
      </c>
      <c r="N4460">
        <f t="shared" si="352"/>
        <v>9593.9</v>
      </c>
      <c r="O4460">
        <f t="shared" si="353"/>
        <v>16995.294999999998</v>
      </c>
      <c r="P4460" t="str">
        <f t="shared" si="354"/>
        <v>3_1990</v>
      </c>
    </row>
    <row r="4461" spans="1:16">
      <c r="A4461" s="35">
        <v>32949</v>
      </c>
      <c r="B4461" s="30">
        <v>9673.4</v>
      </c>
      <c r="C4461" s="100"/>
      <c r="D4461" s="101"/>
      <c r="E4461" s="99"/>
      <c r="F4461" s="102"/>
      <c r="H4461" s="109"/>
      <c r="I4461" s="109"/>
      <c r="J4461" s="104"/>
      <c r="K4461" s="104"/>
      <c r="L4461">
        <f t="shared" si="350"/>
        <v>3</v>
      </c>
      <c r="M4461">
        <f t="shared" si="351"/>
        <v>1990</v>
      </c>
      <c r="N4461" t="str">
        <f t="shared" si="352"/>
        <v/>
      </c>
      <c r="O4461" t="str">
        <f t="shared" si="353"/>
        <v/>
      </c>
      <c r="P4461" t="str">
        <f t="shared" si="354"/>
        <v>3_1990</v>
      </c>
    </row>
    <row r="4462" spans="1:16">
      <c r="A4462" s="35">
        <v>32950</v>
      </c>
      <c r="B4462" s="30">
        <v>9797.2000000000007</v>
      </c>
      <c r="C4462" s="100"/>
      <c r="D4462" s="101"/>
      <c r="E4462" s="99"/>
      <c r="F4462" s="102"/>
      <c r="H4462" s="109"/>
      <c r="I4462" s="109"/>
      <c r="J4462" s="104"/>
      <c r="K4462" s="104"/>
      <c r="L4462">
        <f t="shared" si="350"/>
        <v>3</v>
      </c>
      <c r="M4462">
        <f t="shared" si="351"/>
        <v>1990</v>
      </c>
      <c r="N4462" t="str">
        <f t="shared" si="352"/>
        <v/>
      </c>
      <c r="O4462" t="str">
        <f t="shared" si="353"/>
        <v/>
      </c>
      <c r="P4462" t="str">
        <f t="shared" si="354"/>
        <v>3_1990</v>
      </c>
    </row>
    <row r="4463" spans="1:16">
      <c r="A4463" s="35">
        <v>32951</v>
      </c>
      <c r="B4463" s="30">
        <v>9922.5</v>
      </c>
      <c r="C4463" s="100">
        <v>17517.599999999999</v>
      </c>
      <c r="D4463" s="105">
        <v>18509.3</v>
      </c>
      <c r="E4463" s="106">
        <v>20500</v>
      </c>
      <c r="F4463" s="102">
        <v>21500</v>
      </c>
      <c r="H4463" s="109">
        <v>9922.4599999999991</v>
      </c>
      <c r="I4463" s="109">
        <v>9922.4599999999991</v>
      </c>
      <c r="J4463" s="104">
        <v>17571.57</v>
      </c>
      <c r="K4463" s="104">
        <v>18509.28</v>
      </c>
      <c r="L4463">
        <f t="shared" si="350"/>
        <v>3</v>
      </c>
      <c r="M4463">
        <f t="shared" si="351"/>
        <v>1990</v>
      </c>
      <c r="N4463">
        <f t="shared" si="352"/>
        <v>9922.4599999999991</v>
      </c>
      <c r="O4463">
        <f t="shared" si="353"/>
        <v>18040.424999999999</v>
      </c>
      <c r="P4463" t="str">
        <f t="shared" si="354"/>
        <v>3_1990</v>
      </c>
    </row>
    <row r="4464" spans="1:16">
      <c r="A4464" s="35">
        <v>32952</v>
      </c>
      <c r="B4464" s="30">
        <v>10034.4</v>
      </c>
      <c r="C4464" s="100">
        <v>20143</v>
      </c>
      <c r="D4464" s="105">
        <v>21756.6</v>
      </c>
      <c r="E4464" s="106">
        <v>23000</v>
      </c>
      <c r="F4464" s="102">
        <v>24000</v>
      </c>
      <c r="H4464" s="109">
        <v>10034.379999999999</v>
      </c>
      <c r="I4464" s="109">
        <v>10034.379999999999</v>
      </c>
      <c r="J4464" s="104">
        <v>20143.02</v>
      </c>
      <c r="K4464" s="104">
        <v>21756.63</v>
      </c>
      <c r="L4464">
        <f t="shared" si="350"/>
        <v>3</v>
      </c>
      <c r="M4464">
        <f t="shared" si="351"/>
        <v>1990</v>
      </c>
      <c r="N4464">
        <f t="shared" si="352"/>
        <v>10034.379999999999</v>
      </c>
      <c r="O4464">
        <f t="shared" si="353"/>
        <v>20949.825000000001</v>
      </c>
      <c r="P4464" t="str">
        <f t="shared" si="354"/>
        <v>3_1990</v>
      </c>
    </row>
    <row r="4465" spans="1:16">
      <c r="A4465" s="35">
        <v>32953</v>
      </c>
      <c r="B4465" s="30">
        <v>10147.6</v>
      </c>
      <c r="C4465" s="100">
        <v>19807.400000000001</v>
      </c>
      <c r="D4465" s="101">
        <v>20940</v>
      </c>
      <c r="E4465" s="99">
        <v>20500</v>
      </c>
      <c r="F4465" s="102">
        <v>21000</v>
      </c>
      <c r="H4465" s="109">
        <v>10147.56</v>
      </c>
      <c r="I4465" s="109">
        <v>10147.56</v>
      </c>
      <c r="J4465" s="104">
        <v>19807.48</v>
      </c>
      <c r="K4465" s="104">
        <v>20940.03</v>
      </c>
      <c r="L4465">
        <f t="shared" si="350"/>
        <v>3</v>
      </c>
      <c r="M4465">
        <f t="shared" si="351"/>
        <v>1990</v>
      </c>
      <c r="N4465">
        <f t="shared" si="352"/>
        <v>10147.56</v>
      </c>
      <c r="O4465">
        <f t="shared" si="353"/>
        <v>20373.754999999997</v>
      </c>
      <c r="P4465" t="str">
        <f t="shared" si="354"/>
        <v>3_1990</v>
      </c>
    </row>
    <row r="4466" spans="1:16">
      <c r="A4466" s="35">
        <v>32954</v>
      </c>
      <c r="B4466" s="30">
        <v>10277.4</v>
      </c>
      <c r="C4466" s="100">
        <v>19537.099999999999</v>
      </c>
      <c r="D4466" s="101">
        <v>20357.5</v>
      </c>
      <c r="E4466" s="99">
        <v>20300</v>
      </c>
      <c r="F4466" s="102">
        <v>21200</v>
      </c>
      <c r="H4466" s="109">
        <v>10262.01</v>
      </c>
      <c r="I4466" s="109">
        <v>10262.01</v>
      </c>
      <c r="J4466" s="104">
        <v>19537.12</v>
      </c>
      <c r="K4466" s="104">
        <v>20357.5</v>
      </c>
      <c r="L4466">
        <f t="shared" si="350"/>
        <v>3</v>
      </c>
      <c r="M4466">
        <f t="shared" si="351"/>
        <v>1990</v>
      </c>
      <c r="N4466">
        <f t="shared" si="352"/>
        <v>10262.01</v>
      </c>
      <c r="O4466">
        <f t="shared" si="353"/>
        <v>19947.309999999998</v>
      </c>
      <c r="P4466" t="str">
        <f t="shared" si="354"/>
        <v>3_1990</v>
      </c>
    </row>
    <row r="4467" spans="1:16">
      <c r="A4467" s="35">
        <v>32955</v>
      </c>
      <c r="B4467" s="30">
        <v>10377.4</v>
      </c>
      <c r="C4467" s="100">
        <v>20138.400000000001</v>
      </c>
      <c r="D4467" s="100">
        <v>20958.5</v>
      </c>
      <c r="E4467" s="98">
        <v>20000</v>
      </c>
      <c r="F4467" s="102">
        <v>20700</v>
      </c>
      <c r="H4467" s="109">
        <v>10377.76</v>
      </c>
      <c r="I4467" s="109">
        <v>10377.76</v>
      </c>
      <c r="J4467" s="104">
        <v>20138.41</v>
      </c>
      <c r="K4467" s="104">
        <v>20958.490000000002</v>
      </c>
      <c r="L4467">
        <f t="shared" si="350"/>
        <v>3</v>
      </c>
      <c r="M4467">
        <f t="shared" si="351"/>
        <v>1990</v>
      </c>
      <c r="N4467">
        <f t="shared" si="352"/>
        <v>10377.76</v>
      </c>
      <c r="O4467">
        <f t="shared" si="353"/>
        <v>20548.45</v>
      </c>
      <c r="P4467" t="str">
        <f t="shared" si="354"/>
        <v>3_1990</v>
      </c>
    </row>
    <row r="4468" spans="1:16">
      <c r="A4468" s="35">
        <v>32956</v>
      </c>
      <c r="B4468" s="30">
        <v>10494.8</v>
      </c>
      <c r="C4468" s="100"/>
      <c r="D4468" s="100"/>
      <c r="E4468" s="98"/>
      <c r="F4468" s="102"/>
      <c r="H4468" s="109"/>
      <c r="I4468" s="109"/>
      <c r="J4468" s="104"/>
      <c r="K4468" s="104"/>
      <c r="L4468">
        <f t="shared" si="350"/>
        <v>3</v>
      </c>
      <c r="M4468">
        <f t="shared" si="351"/>
        <v>1990</v>
      </c>
      <c r="N4468" t="str">
        <f t="shared" si="352"/>
        <v/>
      </c>
      <c r="O4468" t="str">
        <f t="shared" si="353"/>
        <v/>
      </c>
      <c r="P4468" t="str">
        <f t="shared" si="354"/>
        <v>3_1990</v>
      </c>
    </row>
    <row r="4469" spans="1:16">
      <c r="A4469" s="35">
        <v>32957</v>
      </c>
      <c r="B4469" s="30">
        <v>10613.2</v>
      </c>
      <c r="C4469" s="100"/>
      <c r="D4469" s="101"/>
      <c r="E4469" s="99"/>
      <c r="F4469" s="102"/>
      <c r="H4469" s="109"/>
      <c r="I4469" s="109"/>
      <c r="J4469" s="104"/>
      <c r="K4469" s="104"/>
      <c r="L4469">
        <f t="shared" si="350"/>
        <v>3</v>
      </c>
      <c r="M4469">
        <f t="shared" si="351"/>
        <v>1990</v>
      </c>
      <c r="N4469" t="str">
        <f t="shared" si="352"/>
        <v/>
      </c>
      <c r="O4469" t="str">
        <f t="shared" si="353"/>
        <v/>
      </c>
      <c r="P4469" t="str">
        <f t="shared" si="354"/>
        <v>3_1990</v>
      </c>
    </row>
    <row r="4470" spans="1:16">
      <c r="A4470" s="35">
        <v>32958</v>
      </c>
      <c r="B4470" s="30">
        <v>10732.9</v>
      </c>
      <c r="C4470" s="100">
        <v>20095.400000000001</v>
      </c>
      <c r="D4470" s="101">
        <v>20878.900000000001</v>
      </c>
      <c r="E4470" s="99">
        <v>21500</v>
      </c>
      <c r="F4470" s="102">
        <v>22000</v>
      </c>
      <c r="H4470" s="109">
        <v>10732.89</v>
      </c>
      <c r="I4470" s="109">
        <v>10732.89</v>
      </c>
      <c r="J4470" s="104">
        <v>20095.419999999998</v>
      </c>
      <c r="K4470" s="104">
        <v>20878.939999999999</v>
      </c>
      <c r="L4470">
        <f t="shared" si="350"/>
        <v>3</v>
      </c>
      <c r="M4470">
        <f t="shared" si="351"/>
        <v>1990</v>
      </c>
      <c r="N4470">
        <f t="shared" si="352"/>
        <v>10732.89</v>
      </c>
      <c r="O4470">
        <f t="shared" si="353"/>
        <v>20487.18</v>
      </c>
      <c r="P4470" t="str">
        <f t="shared" si="354"/>
        <v>3_1990</v>
      </c>
    </row>
    <row r="4471" spans="1:16">
      <c r="A4471" s="35">
        <v>32959</v>
      </c>
      <c r="B4471" s="30">
        <v>10854</v>
      </c>
      <c r="C4471" s="100">
        <v>20991</v>
      </c>
      <c r="D4471" s="101">
        <v>22685.7</v>
      </c>
      <c r="E4471" s="99">
        <v>23200</v>
      </c>
      <c r="F4471" s="102">
        <v>23700</v>
      </c>
      <c r="H4471" s="109">
        <v>10853.95</v>
      </c>
      <c r="I4471" s="109">
        <v>10853.95</v>
      </c>
      <c r="J4471" s="104">
        <v>20990.99</v>
      </c>
      <c r="K4471" s="104">
        <v>22685.72</v>
      </c>
      <c r="L4471">
        <f t="shared" si="350"/>
        <v>3</v>
      </c>
      <c r="M4471">
        <f t="shared" si="351"/>
        <v>1990</v>
      </c>
      <c r="N4471">
        <f t="shared" si="352"/>
        <v>10853.95</v>
      </c>
      <c r="O4471">
        <f t="shared" si="353"/>
        <v>21838.355000000003</v>
      </c>
      <c r="P4471" t="str">
        <f t="shared" si="354"/>
        <v>3_1990</v>
      </c>
    </row>
    <row r="4472" spans="1:16">
      <c r="A4472" s="35">
        <v>32960</v>
      </c>
      <c r="B4472" s="30">
        <v>10976.4</v>
      </c>
      <c r="C4472" s="100">
        <v>21757.8</v>
      </c>
      <c r="D4472" s="105">
        <v>22716.5</v>
      </c>
      <c r="E4472" s="106">
        <v>23100</v>
      </c>
      <c r="F4472" s="102">
        <v>23600</v>
      </c>
      <c r="H4472" s="109">
        <v>10976.37</v>
      </c>
      <c r="I4472" s="109">
        <v>10976.37</v>
      </c>
      <c r="J4472" s="104">
        <v>21757.84</v>
      </c>
      <c r="K4472" s="104">
        <v>22716.49</v>
      </c>
      <c r="L4472">
        <f t="shared" si="350"/>
        <v>3</v>
      </c>
      <c r="M4472">
        <f t="shared" si="351"/>
        <v>1990</v>
      </c>
      <c r="N4472">
        <f t="shared" si="352"/>
        <v>10976.37</v>
      </c>
      <c r="O4472">
        <f t="shared" si="353"/>
        <v>22237.165000000001</v>
      </c>
      <c r="P4472" t="str">
        <f t="shared" si="354"/>
        <v>3_1990</v>
      </c>
    </row>
    <row r="4473" spans="1:16">
      <c r="A4473" s="35">
        <v>32961</v>
      </c>
      <c r="B4473" s="30">
        <v>11100.2</v>
      </c>
      <c r="C4473" s="100">
        <v>22236</v>
      </c>
      <c r="D4473" s="105">
        <v>22989.7</v>
      </c>
      <c r="E4473" s="106">
        <v>23000</v>
      </c>
      <c r="F4473" s="102">
        <v>23500</v>
      </c>
      <c r="H4473" s="109">
        <v>11100.17</v>
      </c>
      <c r="I4473" s="109">
        <v>11100.17</v>
      </c>
      <c r="J4473" s="104">
        <v>22235.99</v>
      </c>
      <c r="K4473" s="104">
        <v>22989.74</v>
      </c>
      <c r="L4473">
        <f t="shared" si="350"/>
        <v>3</v>
      </c>
      <c r="M4473">
        <f t="shared" si="351"/>
        <v>1990</v>
      </c>
      <c r="N4473">
        <f t="shared" si="352"/>
        <v>11100.17</v>
      </c>
      <c r="O4473">
        <f t="shared" si="353"/>
        <v>22612.865000000002</v>
      </c>
      <c r="P4473" t="str">
        <f t="shared" si="354"/>
        <v>3_1990</v>
      </c>
    </row>
    <row r="4474" spans="1:16">
      <c r="A4474" s="35">
        <v>32962</v>
      </c>
      <c r="B4474" s="30">
        <v>11225.4</v>
      </c>
      <c r="C4474" s="100">
        <v>21975.9</v>
      </c>
      <c r="D4474" s="101">
        <v>23098</v>
      </c>
      <c r="E4474" s="99">
        <v>22500</v>
      </c>
      <c r="F4474" s="102">
        <v>23300</v>
      </c>
      <c r="H4474" s="109">
        <v>11225.37</v>
      </c>
      <c r="I4474" s="109">
        <v>11225.37</v>
      </c>
      <c r="J4474" s="104">
        <v>21975.85</v>
      </c>
      <c r="K4474" s="104">
        <v>23098.01</v>
      </c>
      <c r="L4474">
        <f t="shared" si="350"/>
        <v>3</v>
      </c>
      <c r="M4474">
        <f t="shared" si="351"/>
        <v>1990</v>
      </c>
      <c r="N4474">
        <f t="shared" si="352"/>
        <v>11225.37</v>
      </c>
      <c r="O4474">
        <f t="shared" si="353"/>
        <v>22536.93</v>
      </c>
      <c r="P4474" t="str">
        <f t="shared" si="354"/>
        <v>3_1990</v>
      </c>
    </row>
    <row r="4475" spans="1:16">
      <c r="A4475" s="35">
        <v>32963</v>
      </c>
      <c r="B4475" s="30">
        <v>11352</v>
      </c>
      <c r="C4475" s="100"/>
      <c r="D4475" s="101"/>
      <c r="E4475" s="99"/>
      <c r="F4475" s="102"/>
      <c r="H4475" s="110"/>
      <c r="I4475" s="110"/>
      <c r="J4475" s="104"/>
      <c r="K4475" s="104"/>
      <c r="L4475">
        <f t="shared" si="350"/>
        <v>3</v>
      </c>
      <c r="M4475">
        <f t="shared" si="351"/>
        <v>1990</v>
      </c>
      <c r="N4475" t="str">
        <f t="shared" si="352"/>
        <v/>
      </c>
      <c r="O4475" t="str">
        <f t="shared" si="353"/>
        <v/>
      </c>
      <c r="P4475" t="str">
        <f t="shared" si="354"/>
        <v>3_1990</v>
      </c>
    </row>
    <row r="4476" spans="1:16">
      <c r="A4476" s="35">
        <v>32964</v>
      </c>
      <c r="B4476" s="99">
        <v>11479.9</v>
      </c>
      <c r="C4476" s="100"/>
      <c r="D4476" s="100"/>
      <c r="E4476" s="98"/>
      <c r="F4476" s="102"/>
      <c r="H4476" s="110"/>
      <c r="I4476" s="110"/>
      <c r="J4476" s="107"/>
      <c r="K4476" s="107"/>
      <c r="L4476">
        <f t="shared" si="350"/>
        <v>4</v>
      </c>
      <c r="M4476">
        <f t="shared" si="351"/>
        <v>1990</v>
      </c>
      <c r="N4476" t="str">
        <f t="shared" si="352"/>
        <v/>
      </c>
      <c r="O4476" t="str">
        <f t="shared" si="353"/>
        <v/>
      </c>
      <c r="P4476" t="str">
        <f t="shared" si="354"/>
        <v>4_1990</v>
      </c>
    </row>
    <row r="4477" spans="1:16">
      <c r="A4477" s="35">
        <v>32965</v>
      </c>
      <c r="B4477" s="99">
        <v>11609.5</v>
      </c>
      <c r="C4477" s="100">
        <v>22748.9</v>
      </c>
      <c r="D4477" s="100">
        <v>24104.1</v>
      </c>
      <c r="E4477" s="98">
        <v>26000</v>
      </c>
      <c r="F4477" s="102">
        <v>27000</v>
      </c>
      <c r="H4477" s="77">
        <v>11609.5</v>
      </c>
      <c r="I4477" s="77">
        <v>11609.5</v>
      </c>
      <c r="J4477" s="107">
        <v>22748.9</v>
      </c>
      <c r="K4477" s="107">
        <v>24104.07</v>
      </c>
      <c r="L4477">
        <f t="shared" si="350"/>
        <v>4</v>
      </c>
      <c r="M4477">
        <f t="shared" si="351"/>
        <v>1990</v>
      </c>
      <c r="N4477">
        <f t="shared" si="352"/>
        <v>11609.5</v>
      </c>
      <c r="O4477">
        <f t="shared" si="353"/>
        <v>23426.485000000001</v>
      </c>
      <c r="P4477" t="str">
        <f t="shared" si="354"/>
        <v>4_1990</v>
      </c>
    </row>
    <row r="4478" spans="1:16">
      <c r="A4478" s="35">
        <v>32966</v>
      </c>
      <c r="B4478" s="99">
        <v>11740.4</v>
      </c>
      <c r="C4478" s="100">
        <v>25173.9</v>
      </c>
      <c r="D4478" s="101">
        <v>26721.9</v>
      </c>
      <c r="E4478" s="99">
        <v>27500</v>
      </c>
      <c r="F4478" s="102">
        <v>28200</v>
      </c>
      <c r="H4478" s="77">
        <v>11740.44</v>
      </c>
      <c r="I4478" s="77">
        <v>11740.44</v>
      </c>
      <c r="J4478" s="107">
        <v>25173.91</v>
      </c>
      <c r="K4478" s="107">
        <v>26721.85</v>
      </c>
      <c r="L4478">
        <f t="shared" si="350"/>
        <v>4</v>
      </c>
      <c r="M4478">
        <f t="shared" si="351"/>
        <v>1990</v>
      </c>
      <c r="N4478">
        <f t="shared" si="352"/>
        <v>11740.44</v>
      </c>
      <c r="O4478">
        <f t="shared" si="353"/>
        <v>25947.879999999997</v>
      </c>
      <c r="P4478" t="str">
        <f t="shared" si="354"/>
        <v>4_1990</v>
      </c>
    </row>
    <row r="4479" spans="1:16">
      <c r="A4479" s="35">
        <v>32967</v>
      </c>
      <c r="B4479" s="99">
        <v>11872.9</v>
      </c>
      <c r="C4479" s="100">
        <v>27587.1</v>
      </c>
      <c r="D4479" s="101">
        <v>29110.799999999999</v>
      </c>
      <c r="E4479" s="99">
        <v>29500</v>
      </c>
      <c r="F4479" s="102">
        <v>30500</v>
      </c>
      <c r="H4479" s="77">
        <v>11872.86</v>
      </c>
      <c r="I4479" s="77">
        <v>11872.86</v>
      </c>
      <c r="J4479" s="107">
        <v>27587.14</v>
      </c>
      <c r="K4479" s="107">
        <v>29110.84</v>
      </c>
      <c r="L4479">
        <f t="shared" si="350"/>
        <v>4</v>
      </c>
      <c r="M4479">
        <f t="shared" si="351"/>
        <v>1990</v>
      </c>
      <c r="N4479">
        <f t="shared" si="352"/>
        <v>11872.86</v>
      </c>
      <c r="O4479">
        <f t="shared" si="353"/>
        <v>28348.989999999998</v>
      </c>
      <c r="P4479" t="str">
        <f t="shared" si="354"/>
        <v>4_1990</v>
      </c>
    </row>
    <row r="4480" spans="1:16">
      <c r="A4480" s="35">
        <v>32968</v>
      </c>
      <c r="B4480" s="99">
        <v>12006.8</v>
      </c>
      <c r="C4480" s="100">
        <v>27117.200000000001</v>
      </c>
      <c r="D4480" s="101">
        <v>28729.3</v>
      </c>
      <c r="E4480" s="99">
        <v>27700</v>
      </c>
      <c r="F4480" s="102">
        <v>28300</v>
      </c>
      <c r="H4480" s="77">
        <v>12006.77</v>
      </c>
      <c r="I4480" s="77">
        <v>12006.77</v>
      </c>
      <c r="J4480" s="107">
        <v>27117.23</v>
      </c>
      <c r="K4480" s="107">
        <v>28729.26</v>
      </c>
      <c r="L4480">
        <f t="shared" si="350"/>
        <v>4</v>
      </c>
      <c r="M4480">
        <f t="shared" si="351"/>
        <v>1990</v>
      </c>
      <c r="N4480">
        <f t="shared" si="352"/>
        <v>12006.77</v>
      </c>
      <c r="O4480">
        <f t="shared" si="353"/>
        <v>27923.244999999999</v>
      </c>
      <c r="P4480" t="str">
        <f t="shared" si="354"/>
        <v>4_1990</v>
      </c>
    </row>
    <row r="4481" spans="1:16">
      <c r="A4481" s="35">
        <v>32969</v>
      </c>
      <c r="B4481" s="99">
        <v>12142.1</v>
      </c>
      <c r="C4481" s="100">
        <v>27414.6</v>
      </c>
      <c r="D4481" s="105">
        <v>27909.599999999999</v>
      </c>
      <c r="E4481" s="106">
        <v>28000</v>
      </c>
      <c r="F4481" s="102">
        <v>28500</v>
      </c>
      <c r="H4481" s="77">
        <v>12142.19</v>
      </c>
      <c r="I4481" s="77">
        <v>12142.19</v>
      </c>
      <c r="J4481" s="107">
        <v>27414.58</v>
      </c>
      <c r="K4481" s="107">
        <v>27909.62</v>
      </c>
      <c r="L4481">
        <f t="shared" si="350"/>
        <v>4</v>
      </c>
      <c r="M4481">
        <f t="shared" si="351"/>
        <v>1990</v>
      </c>
      <c r="N4481">
        <f t="shared" si="352"/>
        <v>12142.19</v>
      </c>
      <c r="O4481">
        <f t="shared" si="353"/>
        <v>27662.1</v>
      </c>
      <c r="P4481" t="str">
        <f t="shared" si="354"/>
        <v>4_1990</v>
      </c>
    </row>
    <row r="4482" spans="1:16">
      <c r="A4482" s="35">
        <v>32970</v>
      </c>
      <c r="B4482" s="99">
        <v>12279</v>
      </c>
      <c r="C4482" s="100"/>
      <c r="D4482" s="105"/>
      <c r="E4482" s="106"/>
      <c r="F4482" s="102"/>
      <c r="H4482" s="77"/>
      <c r="I4482" s="77"/>
      <c r="J4482" s="107"/>
      <c r="K4482" s="107"/>
      <c r="L4482">
        <f t="shared" si="350"/>
        <v>4</v>
      </c>
      <c r="M4482">
        <f t="shared" si="351"/>
        <v>1990</v>
      </c>
      <c r="N4482" t="str">
        <f t="shared" si="352"/>
        <v/>
      </c>
      <c r="O4482" t="str">
        <f t="shared" si="353"/>
        <v/>
      </c>
      <c r="P4482" t="str">
        <f t="shared" si="354"/>
        <v>4_1990</v>
      </c>
    </row>
    <row r="4483" spans="1:16">
      <c r="A4483" s="35">
        <v>32971</v>
      </c>
      <c r="B4483" s="99">
        <v>12417.5</v>
      </c>
      <c r="C4483" s="100"/>
      <c r="D4483" s="101"/>
      <c r="E4483" s="99"/>
      <c r="F4483" s="102"/>
      <c r="H4483" s="77"/>
      <c r="I4483" s="77"/>
      <c r="J4483" s="107"/>
      <c r="K4483" s="107"/>
      <c r="L4483">
        <f t="shared" si="350"/>
        <v>4</v>
      </c>
      <c r="M4483">
        <f t="shared" si="351"/>
        <v>1990</v>
      </c>
      <c r="N4483" t="str">
        <f t="shared" si="352"/>
        <v/>
      </c>
      <c r="O4483" t="str">
        <f t="shared" si="353"/>
        <v/>
      </c>
      <c r="P4483" t="str">
        <f t="shared" si="354"/>
        <v>4_1990</v>
      </c>
    </row>
    <row r="4484" spans="1:16">
      <c r="A4484" s="35">
        <v>32972</v>
      </c>
      <c r="B4484" s="99">
        <v>12557.7</v>
      </c>
      <c r="C4484" s="100">
        <v>26340.2</v>
      </c>
      <c r="D4484" s="101">
        <v>27538.5</v>
      </c>
      <c r="E4484" s="99">
        <v>27000</v>
      </c>
      <c r="F4484" s="102">
        <v>28000</v>
      </c>
      <c r="H4484" s="77">
        <v>12557.7</v>
      </c>
      <c r="I4484" s="77">
        <v>12557.7</v>
      </c>
      <c r="J4484" s="107">
        <v>26340.21</v>
      </c>
      <c r="K4484" s="107">
        <v>27538.52</v>
      </c>
      <c r="L4484">
        <f t="shared" ref="L4484:L4547" si="355">+MONTH(A4484)</f>
        <v>4</v>
      </c>
      <c r="M4484">
        <f t="shared" ref="M4484:M4547" si="356">+YEAR(A4484)</f>
        <v>1990</v>
      </c>
      <c r="N4484">
        <f t="shared" ref="N4484:N4547" si="357">+IF(H4484="","",AVERAGE(H4484:I4484))</f>
        <v>12557.7</v>
      </c>
      <c r="O4484">
        <f t="shared" ref="O4484:O4547" si="358">+IF(J4484="","",AVERAGE(J4484:K4484))</f>
        <v>26939.364999999998</v>
      </c>
      <c r="P4484" t="str">
        <f t="shared" ref="P4484:P4547" si="359">+L4484&amp;"_"&amp;M4484</f>
        <v>4_1990</v>
      </c>
    </row>
    <row r="4485" spans="1:16">
      <c r="A4485" s="35">
        <v>32973</v>
      </c>
      <c r="B4485" s="99">
        <v>12699.3</v>
      </c>
      <c r="C4485" s="100">
        <v>26185.3</v>
      </c>
      <c r="D4485" s="100">
        <v>26940.9</v>
      </c>
      <c r="E4485" s="98">
        <v>27000</v>
      </c>
      <c r="F4485" s="102">
        <v>27200</v>
      </c>
      <c r="H4485" s="77">
        <v>12699.34</v>
      </c>
      <c r="I4485" s="77">
        <v>12699.34</v>
      </c>
      <c r="J4485" s="107">
        <v>26185.29</v>
      </c>
      <c r="K4485" s="107">
        <v>26940.89</v>
      </c>
      <c r="L4485">
        <f t="shared" si="355"/>
        <v>4</v>
      </c>
      <c r="M4485">
        <f t="shared" si="356"/>
        <v>1990</v>
      </c>
      <c r="N4485">
        <f t="shared" si="357"/>
        <v>12699.34</v>
      </c>
      <c r="O4485">
        <f t="shared" si="358"/>
        <v>26563.09</v>
      </c>
      <c r="P4485" t="str">
        <f t="shared" si="359"/>
        <v>4_1990</v>
      </c>
    </row>
    <row r="4486" spans="1:16">
      <c r="A4486" s="35">
        <v>32974</v>
      </c>
      <c r="B4486" s="99">
        <v>12842.6</v>
      </c>
      <c r="C4486" s="100">
        <v>25336.5</v>
      </c>
      <c r="D4486" s="100">
        <v>26537.5</v>
      </c>
      <c r="E4486" s="98">
        <v>25800</v>
      </c>
      <c r="F4486" s="102">
        <v>26500</v>
      </c>
      <c r="H4486" s="77">
        <v>12842.58</v>
      </c>
      <c r="I4486" s="77">
        <v>12842.58</v>
      </c>
      <c r="J4486" s="107">
        <v>25336.47</v>
      </c>
      <c r="K4486" s="107">
        <v>26537.53</v>
      </c>
      <c r="L4486">
        <f t="shared" si="355"/>
        <v>4</v>
      </c>
      <c r="M4486">
        <f t="shared" si="356"/>
        <v>1990</v>
      </c>
      <c r="N4486">
        <f t="shared" si="357"/>
        <v>12842.58</v>
      </c>
      <c r="O4486">
        <f t="shared" si="358"/>
        <v>25937</v>
      </c>
      <c r="P4486" t="str">
        <f t="shared" si="359"/>
        <v>4_1990</v>
      </c>
    </row>
    <row r="4487" spans="1:16">
      <c r="A4487" s="35">
        <v>32975</v>
      </c>
      <c r="B4487" s="99">
        <v>12987.4</v>
      </c>
      <c r="C4487" s="100">
        <v>25681</v>
      </c>
      <c r="D4487" s="101">
        <v>26804.7</v>
      </c>
      <c r="E4487" s="99">
        <v>27500</v>
      </c>
      <c r="F4487" s="102">
        <v>28000</v>
      </c>
      <c r="H4487" s="77">
        <v>12987.43</v>
      </c>
      <c r="I4487" s="77">
        <v>12987.43</v>
      </c>
      <c r="J4487" s="107">
        <v>25680.99</v>
      </c>
      <c r="K4487" s="107">
        <v>26804.67</v>
      </c>
      <c r="L4487">
        <f t="shared" si="355"/>
        <v>4</v>
      </c>
      <c r="M4487">
        <f t="shared" si="356"/>
        <v>1990</v>
      </c>
      <c r="N4487">
        <f t="shared" si="357"/>
        <v>12987.43</v>
      </c>
      <c r="O4487">
        <f t="shared" si="358"/>
        <v>26242.83</v>
      </c>
      <c r="P4487" t="str">
        <f t="shared" si="359"/>
        <v>4_1990</v>
      </c>
    </row>
    <row r="4488" spans="1:16">
      <c r="A4488" s="35">
        <v>32976</v>
      </c>
      <c r="B4488" s="99">
        <v>13133.9</v>
      </c>
      <c r="C4488" s="100"/>
      <c r="D4488" s="101"/>
      <c r="E4488" s="99">
        <v>27000</v>
      </c>
      <c r="F4488" s="102">
        <v>27100</v>
      </c>
      <c r="H4488" s="77"/>
      <c r="I4488" s="77"/>
      <c r="J4488" s="107"/>
      <c r="K4488" s="107"/>
      <c r="L4488">
        <f t="shared" si="355"/>
        <v>4</v>
      </c>
      <c r="M4488">
        <f t="shared" si="356"/>
        <v>1990</v>
      </c>
      <c r="N4488" t="str">
        <f t="shared" si="357"/>
        <v/>
      </c>
      <c r="O4488" t="str">
        <f t="shared" si="358"/>
        <v/>
      </c>
      <c r="P4488" t="str">
        <f t="shared" si="359"/>
        <v>4_1990</v>
      </c>
    </row>
    <row r="4489" spans="1:16">
      <c r="A4489" s="35">
        <v>32977</v>
      </c>
      <c r="B4489" s="99">
        <v>13282.1</v>
      </c>
      <c r="C4489" s="100"/>
      <c r="D4489" s="101"/>
      <c r="E4489" s="99"/>
      <c r="F4489" s="102"/>
      <c r="H4489" s="77"/>
      <c r="I4489" s="77"/>
      <c r="J4489" s="107"/>
      <c r="K4489" s="107"/>
      <c r="L4489">
        <f t="shared" si="355"/>
        <v>4</v>
      </c>
      <c r="M4489">
        <f t="shared" si="356"/>
        <v>1990</v>
      </c>
      <c r="N4489" t="str">
        <f t="shared" si="357"/>
        <v/>
      </c>
      <c r="O4489" t="str">
        <f t="shared" si="358"/>
        <v/>
      </c>
      <c r="P4489" t="str">
        <f t="shared" si="359"/>
        <v>4_1990</v>
      </c>
    </row>
    <row r="4490" spans="1:16">
      <c r="A4490" s="35">
        <v>32978</v>
      </c>
      <c r="B4490" s="99">
        <v>13432</v>
      </c>
      <c r="C4490" s="100"/>
      <c r="D4490" s="105"/>
      <c r="E4490" s="106"/>
      <c r="F4490" s="102"/>
      <c r="H4490" s="77"/>
      <c r="I4490" s="77"/>
      <c r="J4490" s="107"/>
      <c r="K4490" s="107"/>
      <c r="L4490">
        <f t="shared" si="355"/>
        <v>4</v>
      </c>
      <c r="M4490">
        <f t="shared" si="356"/>
        <v>1990</v>
      </c>
      <c r="N4490" t="str">
        <f t="shared" si="357"/>
        <v/>
      </c>
      <c r="O4490" t="str">
        <f t="shared" si="358"/>
        <v/>
      </c>
      <c r="P4490" t="str">
        <f t="shared" si="359"/>
        <v>4_1990</v>
      </c>
    </row>
    <row r="4491" spans="1:16">
      <c r="A4491" s="35">
        <v>32979</v>
      </c>
      <c r="B4491" s="99">
        <v>13583.6</v>
      </c>
      <c r="C4491" s="100">
        <v>27321.4</v>
      </c>
      <c r="D4491" s="105">
        <v>28309.7</v>
      </c>
      <c r="E4491" s="106">
        <v>28500</v>
      </c>
      <c r="F4491" s="102">
        <v>29500</v>
      </c>
      <c r="H4491" s="77">
        <v>13583.36</v>
      </c>
      <c r="I4491" s="77">
        <v>13583.36</v>
      </c>
      <c r="J4491" s="107">
        <v>27321.37</v>
      </c>
      <c r="K4491" s="107">
        <v>28309.71</v>
      </c>
      <c r="L4491">
        <f t="shared" si="355"/>
        <v>4</v>
      </c>
      <c r="M4491">
        <f t="shared" si="356"/>
        <v>1990</v>
      </c>
      <c r="N4491">
        <f t="shared" si="357"/>
        <v>13583.36</v>
      </c>
      <c r="O4491">
        <f t="shared" si="358"/>
        <v>27815.54</v>
      </c>
      <c r="P4491" t="str">
        <f t="shared" si="359"/>
        <v>4_1990</v>
      </c>
    </row>
    <row r="4492" spans="1:16">
      <c r="A4492" s="35">
        <v>32980</v>
      </c>
      <c r="B4492" s="99">
        <v>13736.6</v>
      </c>
      <c r="C4492" s="100">
        <v>27393.599999999999</v>
      </c>
      <c r="D4492" s="101">
        <v>28323.8</v>
      </c>
      <c r="E4492" s="99">
        <v>27500</v>
      </c>
      <c r="F4492" s="102">
        <v>28500</v>
      </c>
      <c r="H4492" s="77">
        <v>13736.57</v>
      </c>
      <c r="I4492" s="77">
        <v>13736.57</v>
      </c>
      <c r="J4492" s="107">
        <v>27393.63</v>
      </c>
      <c r="K4492" s="107">
        <v>28323.79</v>
      </c>
      <c r="L4492">
        <f t="shared" si="355"/>
        <v>4</v>
      </c>
      <c r="M4492">
        <f t="shared" si="356"/>
        <v>1990</v>
      </c>
      <c r="N4492">
        <f t="shared" si="357"/>
        <v>13736.57</v>
      </c>
      <c r="O4492">
        <f t="shared" si="358"/>
        <v>27858.71</v>
      </c>
      <c r="P4492" t="str">
        <f t="shared" si="359"/>
        <v>4_1990</v>
      </c>
    </row>
    <row r="4493" spans="1:16">
      <c r="A4493" s="35">
        <v>32981</v>
      </c>
      <c r="B4493" s="99">
        <v>13891.5</v>
      </c>
      <c r="C4493" s="100">
        <v>27122.2</v>
      </c>
      <c r="D4493" s="101">
        <v>28068.7</v>
      </c>
      <c r="E4493" s="99">
        <v>28000</v>
      </c>
      <c r="F4493" s="102">
        <v>28500</v>
      </c>
      <c r="H4493" s="77">
        <v>13891.5</v>
      </c>
      <c r="I4493" s="77">
        <v>13891.5</v>
      </c>
      <c r="J4493" s="107">
        <v>27122.22</v>
      </c>
      <c r="K4493" s="107">
        <v>28068.720000000001</v>
      </c>
      <c r="L4493">
        <f t="shared" si="355"/>
        <v>4</v>
      </c>
      <c r="M4493">
        <f t="shared" si="356"/>
        <v>1990</v>
      </c>
      <c r="N4493">
        <f t="shared" si="357"/>
        <v>13891.5</v>
      </c>
      <c r="O4493">
        <f t="shared" si="358"/>
        <v>27595.47</v>
      </c>
      <c r="P4493" t="str">
        <f t="shared" si="359"/>
        <v>4_1990</v>
      </c>
    </row>
    <row r="4494" spans="1:16">
      <c r="A4494" s="35">
        <v>32982</v>
      </c>
      <c r="B4494" s="99">
        <v>14048.2</v>
      </c>
      <c r="C4494" s="100">
        <v>27390.3</v>
      </c>
      <c r="D4494" s="100">
        <v>27939</v>
      </c>
      <c r="E4494" s="98">
        <v>28000</v>
      </c>
      <c r="F4494" s="102">
        <v>28400</v>
      </c>
      <c r="H4494" s="77">
        <v>14048.18</v>
      </c>
      <c r="I4494" s="77">
        <v>14048.18</v>
      </c>
      <c r="J4494" s="107">
        <v>27390.27</v>
      </c>
      <c r="K4494" s="107">
        <v>27939</v>
      </c>
      <c r="L4494">
        <f t="shared" si="355"/>
        <v>4</v>
      </c>
      <c r="M4494">
        <f t="shared" si="356"/>
        <v>1990</v>
      </c>
      <c r="N4494">
        <f t="shared" si="357"/>
        <v>14048.18</v>
      </c>
      <c r="O4494">
        <f t="shared" si="358"/>
        <v>27664.635000000002</v>
      </c>
      <c r="P4494" t="str">
        <f t="shared" si="359"/>
        <v>4_1990</v>
      </c>
    </row>
    <row r="4495" spans="1:16">
      <c r="A4495" s="35">
        <v>32983</v>
      </c>
      <c r="B4495" s="99">
        <v>14206.6</v>
      </c>
      <c r="C4495" s="100">
        <v>27233.3</v>
      </c>
      <c r="D4495" s="100">
        <v>27960.799999999999</v>
      </c>
      <c r="E4495" s="98">
        <v>28000</v>
      </c>
      <c r="F4495" s="102">
        <v>28200</v>
      </c>
      <c r="H4495" s="77">
        <v>14206.63</v>
      </c>
      <c r="I4495" s="77">
        <v>14206.63</v>
      </c>
      <c r="J4495" s="107">
        <v>27233.34</v>
      </c>
      <c r="K4495" s="107">
        <v>27960.799999999999</v>
      </c>
      <c r="L4495">
        <f t="shared" si="355"/>
        <v>4</v>
      </c>
      <c r="M4495">
        <f t="shared" si="356"/>
        <v>1990</v>
      </c>
      <c r="N4495">
        <f t="shared" si="357"/>
        <v>14206.63</v>
      </c>
      <c r="O4495">
        <f t="shared" si="358"/>
        <v>27597.07</v>
      </c>
      <c r="P4495" t="str">
        <f t="shared" si="359"/>
        <v>4_1990</v>
      </c>
    </row>
    <row r="4496" spans="1:16">
      <c r="A4496" s="35">
        <v>32984</v>
      </c>
      <c r="B4496" s="99">
        <v>14366.9</v>
      </c>
      <c r="C4496" s="100"/>
      <c r="D4496" s="101"/>
      <c r="E4496" s="99"/>
      <c r="F4496" s="102"/>
      <c r="H4496" s="77"/>
      <c r="I4496" s="77"/>
      <c r="J4496" s="107"/>
      <c r="K4496" s="107"/>
      <c r="L4496">
        <f t="shared" si="355"/>
        <v>4</v>
      </c>
      <c r="M4496">
        <f t="shared" si="356"/>
        <v>1990</v>
      </c>
      <c r="N4496" t="str">
        <f t="shared" si="357"/>
        <v/>
      </c>
      <c r="O4496" t="str">
        <f t="shared" si="358"/>
        <v/>
      </c>
      <c r="P4496" t="str">
        <f t="shared" si="359"/>
        <v>4_1990</v>
      </c>
    </row>
    <row r="4497" spans="1:16">
      <c r="A4497" s="35">
        <v>32985</v>
      </c>
      <c r="B4497" s="99">
        <v>14528.9</v>
      </c>
      <c r="C4497" s="100"/>
      <c r="D4497" s="101"/>
      <c r="E4497" s="99"/>
      <c r="F4497" s="102"/>
      <c r="H4497" s="77"/>
      <c r="I4497" s="77"/>
      <c r="J4497" s="107"/>
      <c r="K4497" s="107"/>
      <c r="L4497">
        <f t="shared" si="355"/>
        <v>4</v>
      </c>
      <c r="M4497">
        <f t="shared" si="356"/>
        <v>1990</v>
      </c>
      <c r="N4497" t="str">
        <f t="shared" si="357"/>
        <v/>
      </c>
      <c r="O4497" t="str">
        <f t="shared" si="358"/>
        <v/>
      </c>
      <c r="P4497" t="str">
        <f t="shared" si="359"/>
        <v>4_1990</v>
      </c>
    </row>
    <row r="4498" spans="1:16">
      <c r="A4498" s="35">
        <v>32986</v>
      </c>
      <c r="B4498" s="99">
        <v>14692.8</v>
      </c>
      <c r="C4498" s="100">
        <v>26915.9</v>
      </c>
      <c r="D4498" s="101">
        <v>27869.200000000001</v>
      </c>
      <c r="E4498" s="99">
        <v>27000</v>
      </c>
      <c r="F4498" s="102">
        <v>28000</v>
      </c>
      <c r="H4498" s="77">
        <v>14692.78</v>
      </c>
      <c r="I4498" s="77">
        <v>14692.78</v>
      </c>
      <c r="J4498" s="107">
        <v>26915.94</v>
      </c>
      <c r="K4498" s="107">
        <v>27869.24</v>
      </c>
      <c r="L4498">
        <f t="shared" si="355"/>
        <v>4</v>
      </c>
      <c r="M4498">
        <f t="shared" si="356"/>
        <v>1990</v>
      </c>
      <c r="N4498">
        <f t="shared" si="357"/>
        <v>14692.78</v>
      </c>
      <c r="O4498">
        <f t="shared" si="358"/>
        <v>27392.59</v>
      </c>
      <c r="P4498" t="str">
        <f t="shared" si="359"/>
        <v>4_1990</v>
      </c>
    </row>
    <row r="4499" spans="1:16">
      <c r="A4499" s="35">
        <v>32987</v>
      </c>
      <c r="B4499" s="99">
        <v>14858.5</v>
      </c>
      <c r="C4499" s="100">
        <v>26868.5</v>
      </c>
      <c r="D4499" s="105">
        <v>27772.3</v>
      </c>
      <c r="E4499" s="106">
        <v>27000</v>
      </c>
      <c r="F4499" s="102">
        <v>28000</v>
      </c>
      <c r="H4499" s="77">
        <v>14858.5</v>
      </c>
      <c r="I4499" s="77">
        <v>14858.5</v>
      </c>
      <c r="J4499" s="107">
        <v>26868.53</v>
      </c>
      <c r="K4499" s="107">
        <v>27772.26</v>
      </c>
      <c r="L4499">
        <f t="shared" si="355"/>
        <v>4</v>
      </c>
      <c r="M4499">
        <f t="shared" si="356"/>
        <v>1990</v>
      </c>
      <c r="N4499">
        <f t="shared" si="357"/>
        <v>14858.5</v>
      </c>
      <c r="O4499">
        <f t="shared" si="358"/>
        <v>27320.394999999997</v>
      </c>
      <c r="P4499" t="str">
        <f t="shared" si="359"/>
        <v>4_1990</v>
      </c>
    </row>
    <row r="4500" spans="1:16">
      <c r="A4500" s="35">
        <v>32988</v>
      </c>
      <c r="B4500" s="99">
        <v>15026.1</v>
      </c>
      <c r="C4500" s="100">
        <v>26797.200000000001</v>
      </c>
      <c r="D4500" s="105">
        <v>28003.8</v>
      </c>
      <c r="E4500" s="106">
        <v>27500</v>
      </c>
      <c r="F4500" s="102">
        <v>28000</v>
      </c>
      <c r="H4500" s="77">
        <v>15026.09</v>
      </c>
      <c r="I4500" s="77">
        <v>15026.09</v>
      </c>
      <c r="J4500" s="107">
        <v>26797.16</v>
      </c>
      <c r="K4500" s="107">
        <v>28003.759999999998</v>
      </c>
      <c r="L4500">
        <f t="shared" si="355"/>
        <v>4</v>
      </c>
      <c r="M4500">
        <f t="shared" si="356"/>
        <v>1990</v>
      </c>
      <c r="N4500">
        <f t="shared" si="357"/>
        <v>15026.09</v>
      </c>
      <c r="O4500">
        <f t="shared" si="358"/>
        <v>27400.46</v>
      </c>
      <c r="P4500" t="str">
        <f t="shared" si="359"/>
        <v>4_1990</v>
      </c>
    </row>
    <row r="4501" spans="1:16">
      <c r="A4501" s="35">
        <v>32989</v>
      </c>
      <c r="B4501" s="99">
        <v>15195.6</v>
      </c>
      <c r="C4501" s="100">
        <v>27166.5</v>
      </c>
      <c r="D4501" s="101">
        <v>27704.2</v>
      </c>
      <c r="E4501" s="99">
        <v>28000</v>
      </c>
      <c r="F4501" s="102">
        <v>28300</v>
      </c>
      <c r="H4501" s="77">
        <v>15195.57</v>
      </c>
      <c r="I4501" s="77">
        <v>15195.57</v>
      </c>
      <c r="J4501" s="107">
        <v>27166.52</v>
      </c>
      <c r="K4501" s="107">
        <v>27704.22</v>
      </c>
      <c r="L4501">
        <f t="shared" si="355"/>
        <v>4</v>
      </c>
      <c r="M4501">
        <f t="shared" si="356"/>
        <v>1990</v>
      </c>
      <c r="N4501">
        <f t="shared" si="357"/>
        <v>15195.57</v>
      </c>
      <c r="O4501">
        <f t="shared" si="358"/>
        <v>27435.370000000003</v>
      </c>
      <c r="P4501" t="str">
        <f t="shared" si="359"/>
        <v>4_1990</v>
      </c>
    </row>
    <row r="4502" spans="1:16">
      <c r="A4502" s="35">
        <v>32990</v>
      </c>
      <c r="B4502" s="99">
        <v>15367</v>
      </c>
      <c r="C4502" s="100">
        <v>26945.5</v>
      </c>
      <c r="D4502" s="101">
        <v>27781.599999999999</v>
      </c>
      <c r="E4502" s="99">
        <v>28500</v>
      </c>
      <c r="F4502" s="102">
        <v>28700</v>
      </c>
      <c r="H4502" s="77">
        <v>15366.96</v>
      </c>
      <c r="I4502" s="77">
        <v>15366.96</v>
      </c>
      <c r="J4502" s="107">
        <v>26945.53</v>
      </c>
      <c r="K4502" s="107">
        <v>27781.59</v>
      </c>
      <c r="L4502">
        <f t="shared" si="355"/>
        <v>4</v>
      </c>
      <c r="M4502">
        <f t="shared" si="356"/>
        <v>1990</v>
      </c>
      <c r="N4502">
        <f t="shared" si="357"/>
        <v>15366.96</v>
      </c>
      <c r="O4502">
        <f t="shared" si="358"/>
        <v>27363.559999999998</v>
      </c>
      <c r="P4502" t="str">
        <f t="shared" si="359"/>
        <v>4_1990</v>
      </c>
    </row>
    <row r="4503" spans="1:16">
      <c r="A4503" s="35">
        <v>32991</v>
      </c>
      <c r="B4503" s="99">
        <v>15540.3</v>
      </c>
      <c r="C4503" s="100"/>
      <c r="D4503" s="100"/>
      <c r="E4503" s="98"/>
      <c r="F4503" s="102"/>
      <c r="H4503" s="77"/>
      <c r="I4503" s="77"/>
      <c r="J4503" s="107"/>
      <c r="K4503" s="107"/>
      <c r="L4503">
        <f t="shared" si="355"/>
        <v>4</v>
      </c>
      <c r="M4503">
        <f t="shared" si="356"/>
        <v>1990</v>
      </c>
      <c r="N4503" t="str">
        <f t="shared" si="357"/>
        <v/>
      </c>
      <c r="O4503" t="str">
        <f t="shared" si="358"/>
        <v/>
      </c>
      <c r="P4503" t="str">
        <f t="shared" si="359"/>
        <v>4_1990</v>
      </c>
    </row>
    <row r="4504" spans="1:16">
      <c r="A4504" s="35">
        <v>32992</v>
      </c>
      <c r="B4504" s="99">
        <v>15715.6</v>
      </c>
      <c r="C4504" s="100"/>
      <c r="D4504" s="100"/>
      <c r="E4504" s="98"/>
      <c r="F4504" s="102"/>
      <c r="H4504" s="77"/>
      <c r="I4504" s="77"/>
      <c r="J4504" s="107"/>
      <c r="K4504" s="107"/>
      <c r="L4504">
        <f t="shared" si="355"/>
        <v>4</v>
      </c>
      <c r="M4504">
        <f t="shared" si="356"/>
        <v>1990</v>
      </c>
      <c r="N4504" t="str">
        <f t="shared" si="357"/>
        <v/>
      </c>
      <c r="O4504" t="str">
        <f t="shared" si="358"/>
        <v/>
      </c>
      <c r="P4504" t="str">
        <f t="shared" si="359"/>
        <v>4_1990</v>
      </c>
    </row>
    <row r="4505" spans="1:16">
      <c r="A4505" s="35">
        <v>32993</v>
      </c>
      <c r="B4505" s="99">
        <v>15892.8</v>
      </c>
      <c r="C4505" s="100">
        <v>27144.2</v>
      </c>
      <c r="D4505" s="101">
        <v>28133.3</v>
      </c>
      <c r="E4505" s="99">
        <v>29000</v>
      </c>
      <c r="F4505" s="102">
        <v>29200</v>
      </c>
      <c r="H4505" s="77">
        <v>15892.82</v>
      </c>
      <c r="I4505" s="77">
        <v>15892.82</v>
      </c>
      <c r="J4505" s="107">
        <v>27144.16</v>
      </c>
      <c r="K4505" s="107">
        <v>28133.32</v>
      </c>
      <c r="L4505">
        <f t="shared" si="355"/>
        <v>4</v>
      </c>
      <c r="M4505">
        <f t="shared" si="356"/>
        <v>1990</v>
      </c>
      <c r="N4505">
        <f t="shared" si="357"/>
        <v>15892.82</v>
      </c>
      <c r="O4505">
        <f t="shared" si="358"/>
        <v>27638.739999999998</v>
      </c>
      <c r="P4505" t="str">
        <f t="shared" si="359"/>
        <v>4_1990</v>
      </c>
    </row>
    <row r="4506" spans="1:16">
      <c r="A4506" s="35">
        <v>32994</v>
      </c>
      <c r="B4506" s="99">
        <v>16072.1</v>
      </c>
      <c r="C4506" s="100"/>
      <c r="D4506" s="101"/>
      <c r="E4506" s="99"/>
      <c r="F4506" s="102"/>
      <c r="H4506" s="110"/>
      <c r="I4506" s="110"/>
      <c r="J4506" s="104"/>
      <c r="K4506" s="104"/>
      <c r="L4506">
        <f t="shared" si="355"/>
        <v>5</v>
      </c>
      <c r="M4506">
        <f t="shared" si="356"/>
        <v>1990</v>
      </c>
      <c r="N4506" t="str">
        <f t="shared" si="357"/>
        <v/>
      </c>
      <c r="O4506" t="str">
        <f t="shared" si="358"/>
        <v/>
      </c>
      <c r="P4506" t="str">
        <f t="shared" si="359"/>
        <v>5_1990</v>
      </c>
    </row>
    <row r="4507" spans="1:16">
      <c r="A4507" s="35">
        <v>32995</v>
      </c>
      <c r="B4507" s="99">
        <v>16253.4</v>
      </c>
      <c r="C4507" s="100">
        <v>27930</v>
      </c>
      <c r="D4507" s="101">
        <v>29018.5</v>
      </c>
      <c r="E4507" s="99">
        <v>29000</v>
      </c>
      <c r="F4507" s="102">
        <v>29500</v>
      </c>
      <c r="H4507" s="77">
        <v>16253.36</v>
      </c>
      <c r="I4507" s="77">
        <v>16253.36</v>
      </c>
      <c r="J4507" s="104">
        <v>27929.97</v>
      </c>
      <c r="K4507" s="104">
        <v>29018.48</v>
      </c>
      <c r="L4507">
        <f t="shared" si="355"/>
        <v>5</v>
      </c>
      <c r="M4507">
        <f t="shared" si="356"/>
        <v>1990</v>
      </c>
      <c r="N4507">
        <f t="shared" si="357"/>
        <v>16253.36</v>
      </c>
      <c r="O4507">
        <f t="shared" si="358"/>
        <v>28474.224999999999</v>
      </c>
      <c r="P4507" t="str">
        <f t="shared" si="359"/>
        <v>5_1990</v>
      </c>
    </row>
    <row r="4508" spans="1:16">
      <c r="A4508" s="35">
        <v>32996</v>
      </c>
      <c r="B4508" s="99">
        <v>16436.599999999999</v>
      </c>
      <c r="C4508" s="100">
        <v>28292.400000000001</v>
      </c>
      <c r="D4508" s="105">
        <v>29412</v>
      </c>
      <c r="E4508" s="106">
        <v>28900</v>
      </c>
      <c r="F4508" s="102">
        <v>29100</v>
      </c>
      <c r="H4508" s="77">
        <v>16436.68</v>
      </c>
      <c r="I4508" s="77">
        <v>16436.68</v>
      </c>
      <c r="J4508" s="104">
        <v>28292.42</v>
      </c>
      <c r="K4508" s="104">
        <v>29411.95</v>
      </c>
      <c r="L4508">
        <f t="shared" si="355"/>
        <v>5</v>
      </c>
      <c r="M4508">
        <f t="shared" si="356"/>
        <v>1990</v>
      </c>
      <c r="N4508">
        <f t="shared" si="357"/>
        <v>16436.68</v>
      </c>
      <c r="O4508">
        <f t="shared" si="358"/>
        <v>28852.184999999998</v>
      </c>
      <c r="P4508" t="str">
        <f t="shared" si="359"/>
        <v>5_1990</v>
      </c>
    </row>
    <row r="4509" spans="1:16">
      <c r="A4509" s="35">
        <v>32997</v>
      </c>
      <c r="B4509" s="99">
        <v>16622</v>
      </c>
      <c r="C4509" s="100">
        <v>28922.799999999999</v>
      </c>
      <c r="D4509" s="105">
        <v>30052.3</v>
      </c>
      <c r="E4509" s="106">
        <v>31000</v>
      </c>
      <c r="F4509" s="102">
        <v>31200</v>
      </c>
      <c r="H4509" s="77">
        <v>16622.07</v>
      </c>
      <c r="I4509" s="77">
        <v>16622.07</v>
      </c>
      <c r="J4509" s="104">
        <v>28922.81</v>
      </c>
      <c r="K4509" s="104">
        <v>30053.27</v>
      </c>
      <c r="L4509">
        <f t="shared" si="355"/>
        <v>5</v>
      </c>
      <c r="M4509">
        <f t="shared" si="356"/>
        <v>1990</v>
      </c>
      <c r="N4509">
        <f t="shared" si="357"/>
        <v>16622.07</v>
      </c>
      <c r="O4509">
        <f t="shared" si="358"/>
        <v>29488.04</v>
      </c>
      <c r="P4509" t="str">
        <f t="shared" si="359"/>
        <v>5_1990</v>
      </c>
    </row>
    <row r="4510" spans="1:16">
      <c r="A4510" s="35">
        <v>32998</v>
      </c>
      <c r="B4510" s="99">
        <v>16809.400000000001</v>
      </c>
      <c r="C4510" s="100"/>
      <c r="D4510" s="101"/>
      <c r="E4510" s="99"/>
      <c r="F4510" s="102"/>
      <c r="H4510" s="77"/>
      <c r="I4510" s="77"/>
      <c r="J4510" s="104"/>
      <c r="K4510" s="104"/>
      <c r="L4510">
        <f t="shared" si="355"/>
        <v>5</v>
      </c>
      <c r="M4510">
        <f t="shared" si="356"/>
        <v>1990</v>
      </c>
      <c r="N4510" t="str">
        <f t="shared" si="357"/>
        <v/>
      </c>
      <c r="O4510" t="str">
        <f t="shared" si="358"/>
        <v/>
      </c>
      <c r="P4510" t="str">
        <f t="shared" si="359"/>
        <v>5_1990</v>
      </c>
    </row>
    <row r="4511" spans="1:16">
      <c r="A4511" s="35">
        <v>32999</v>
      </c>
      <c r="B4511" s="99">
        <v>16998.900000000001</v>
      </c>
      <c r="C4511" s="100"/>
      <c r="D4511" s="101"/>
      <c r="E4511" s="99"/>
      <c r="F4511" s="102"/>
      <c r="H4511" s="77"/>
      <c r="I4511" s="77"/>
      <c r="J4511" s="104"/>
      <c r="K4511" s="104"/>
      <c r="L4511">
        <f t="shared" si="355"/>
        <v>5</v>
      </c>
      <c r="M4511">
        <f t="shared" si="356"/>
        <v>1990</v>
      </c>
      <c r="N4511" t="str">
        <f t="shared" si="357"/>
        <v/>
      </c>
      <c r="O4511" t="str">
        <f t="shared" si="358"/>
        <v/>
      </c>
      <c r="P4511" t="str">
        <f t="shared" si="359"/>
        <v>5_1990</v>
      </c>
    </row>
    <row r="4512" spans="1:16">
      <c r="A4512" s="35">
        <v>33000</v>
      </c>
      <c r="B4512" s="99">
        <v>17190.900000000001</v>
      </c>
      <c r="C4512" s="100">
        <v>30407.1</v>
      </c>
      <c r="D4512" s="100">
        <v>30931.5</v>
      </c>
      <c r="E4512" s="98">
        <v>30900</v>
      </c>
      <c r="F4512" s="102">
        <v>31300</v>
      </c>
      <c r="H4512" s="77">
        <v>17190.88</v>
      </c>
      <c r="I4512" s="77">
        <v>17190.88</v>
      </c>
      <c r="J4512" s="104">
        <v>30407.05</v>
      </c>
      <c r="K4512" s="104">
        <v>30931.45</v>
      </c>
      <c r="L4512">
        <f t="shared" si="355"/>
        <v>5</v>
      </c>
      <c r="M4512">
        <f t="shared" si="356"/>
        <v>1990</v>
      </c>
      <c r="N4512">
        <f t="shared" si="357"/>
        <v>17190.88</v>
      </c>
      <c r="O4512">
        <f t="shared" si="358"/>
        <v>30669.25</v>
      </c>
      <c r="P4512" t="str">
        <f t="shared" si="359"/>
        <v>5_1990</v>
      </c>
    </row>
    <row r="4513" spans="1:16">
      <c r="A4513" s="35">
        <v>33001</v>
      </c>
      <c r="B4513" s="99">
        <v>17384.400000000001</v>
      </c>
      <c r="C4513" s="100">
        <v>30376.5</v>
      </c>
      <c r="D4513" s="100">
        <v>31359.1</v>
      </c>
      <c r="E4513" s="98">
        <v>31300</v>
      </c>
      <c r="F4513" s="102">
        <v>31800</v>
      </c>
      <c r="H4513" s="77">
        <v>17384.78</v>
      </c>
      <c r="I4513" s="77">
        <v>17384.78</v>
      </c>
      <c r="J4513" s="104">
        <v>30376.53</v>
      </c>
      <c r="K4513" s="104">
        <v>31359.09</v>
      </c>
      <c r="L4513">
        <f t="shared" si="355"/>
        <v>5</v>
      </c>
      <c r="M4513">
        <f t="shared" si="356"/>
        <v>1990</v>
      </c>
      <c r="N4513">
        <f t="shared" si="357"/>
        <v>17384.78</v>
      </c>
      <c r="O4513">
        <f t="shared" si="358"/>
        <v>30867.809999999998</v>
      </c>
      <c r="P4513" t="str">
        <f t="shared" si="359"/>
        <v>5_1990</v>
      </c>
    </row>
    <row r="4514" spans="1:16">
      <c r="A4514" s="35">
        <v>33002</v>
      </c>
      <c r="B4514" s="99">
        <v>17580.400000000001</v>
      </c>
      <c r="C4514" s="100">
        <v>30258.799999999999</v>
      </c>
      <c r="D4514" s="101">
        <v>31871.9</v>
      </c>
      <c r="E4514" s="99">
        <v>32500</v>
      </c>
      <c r="F4514" s="102">
        <v>33000</v>
      </c>
      <c r="H4514" s="77">
        <v>17580.86</v>
      </c>
      <c r="I4514" s="77">
        <v>17580.86</v>
      </c>
      <c r="J4514" s="104">
        <v>30258.82</v>
      </c>
      <c r="K4514" s="104">
        <v>31871.93</v>
      </c>
      <c r="L4514">
        <f t="shared" si="355"/>
        <v>5</v>
      </c>
      <c r="M4514">
        <f t="shared" si="356"/>
        <v>1990</v>
      </c>
      <c r="N4514">
        <f t="shared" si="357"/>
        <v>17580.86</v>
      </c>
      <c r="O4514">
        <f t="shared" si="358"/>
        <v>31065.375</v>
      </c>
      <c r="P4514" t="str">
        <f t="shared" si="359"/>
        <v>5_1990</v>
      </c>
    </row>
    <row r="4515" spans="1:16">
      <c r="A4515" s="35">
        <v>33003</v>
      </c>
      <c r="B4515" s="99">
        <v>17779.2</v>
      </c>
      <c r="C4515" s="100">
        <v>31747.4</v>
      </c>
      <c r="D4515" s="101">
        <v>32863.1</v>
      </c>
      <c r="E4515" s="99">
        <v>33200</v>
      </c>
      <c r="F4515" s="102">
        <v>34100</v>
      </c>
      <c r="H4515" s="77">
        <v>17779.150000000001</v>
      </c>
      <c r="I4515" s="77">
        <v>17779.150000000001</v>
      </c>
      <c r="J4515" s="104">
        <v>31747.4</v>
      </c>
      <c r="K4515" s="104">
        <v>32863.120000000003</v>
      </c>
      <c r="L4515">
        <f t="shared" si="355"/>
        <v>5</v>
      </c>
      <c r="M4515">
        <f t="shared" si="356"/>
        <v>1990</v>
      </c>
      <c r="N4515">
        <f t="shared" si="357"/>
        <v>17779.150000000001</v>
      </c>
      <c r="O4515">
        <f t="shared" si="358"/>
        <v>32305.260000000002</v>
      </c>
      <c r="P4515" t="str">
        <f t="shared" si="359"/>
        <v>5_1990</v>
      </c>
    </row>
    <row r="4516" spans="1:16">
      <c r="A4516" s="35">
        <v>33004</v>
      </c>
      <c r="B4516" s="99">
        <v>17979.599999999999</v>
      </c>
      <c r="C4516" s="100">
        <v>31925.5</v>
      </c>
      <c r="D4516" s="101">
        <v>33737.199999999997</v>
      </c>
      <c r="E4516" s="99">
        <v>33500</v>
      </c>
      <c r="F4516" s="102">
        <v>34100</v>
      </c>
      <c r="H4516" s="77">
        <v>17979.68</v>
      </c>
      <c r="I4516" s="77">
        <v>17979.68</v>
      </c>
      <c r="J4516" s="104">
        <v>31925.33</v>
      </c>
      <c r="K4516" s="104">
        <v>33737.15</v>
      </c>
      <c r="L4516">
        <f t="shared" si="355"/>
        <v>5</v>
      </c>
      <c r="M4516">
        <f t="shared" si="356"/>
        <v>1990</v>
      </c>
      <c r="N4516">
        <f t="shared" si="357"/>
        <v>17979.68</v>
      </c>
      <c r="O4516">
        <f t="shared" si="358"/>
        <v>32831.240000000005</v>
      </c>
      <c r="P4516" t="str">
        <f t="shared" si="359"/>
        <v>5_1990</v>
      </c>
    </row>
    <row r="4517" spans="1:16">
      <c r="A4517" s="35">
        <v>33005</v>
      </c>
      <c r="B4517" s="99">
        <v>18182.400000000001</v>
      </c>
      <c r="C4517" s="100"/>
      <c r="D4517" s="105"/>
      <c r="E4517" s="106"/>
      <c r="F4517" s="102"/>
      <c r="H4517" s="77"/>
      <c r="I4517" s="77"/>
      <c r="J4517" s="104"/>
      <c r="K4517" s="104"/>
      <c r="L4517">
        <f t="shared" si="355"/>
        <v>5</v>
      </c>
      <c r="M4517">
        <f t="shared" si="356"/>
        <v>1990</v>
      </c>
      <c r="N4517" t="str">
        <f t="shared" si="357"/>
        <v/>
      </c>
      <c r="O4517" t="str">
        <f t="shared" si="358"/>
        <v/>
      </c>
      <c r="P4517" t="str">
        <f t="shared" si="359"/>
        <v>5_1990</v>
      </c>
    </row>
    <row r="4518" spans="1:16">
      <c r="A4518" s="35">
        <v>33006</v>
      </c>
      <c r="B4518" s="99">
        <v>18387.5</v>
      </c>
      <c r="C4518" s="100"/>
      <c r="D4518" s="105"/>
      <c r="E4518" s="106"/>
      <c r="F4518" s="102"/>
      <c r="H4518" s="77"/>
      <c r="I4518" s="77"/>
      <c r="J4518" s="104"/>
      <c r="K4518" s="104"/>
      <c r="L4518">
        <f t="shared" si="355"/>
        <v>5</v>
      </c>
      <c r="M4518">
        <f t="shared" si="356"/>
        <v>1990</v>
      </c>
      <c r="N4518" t="str">
        <f t="shared" si="357"/>
        <v/>
      </c>
      <c r="O4518" t="str">
        <f t="shared" si="358"/>
        <v/>
      </c>
      <c r="P4518" t="str">
        <f t="shared" si="359"/>
        <v>5_1990</v>
      </c>
    </row>
    <row r="4519" spans="1:16">
      <c r="A4519" s="35">
        <v>33007</v>
      </c>
      <c r="B4519" s="99">
        <v>18595</v>
      </c>
      <c r="C4519" s="100">
        <v>32398.9</v>
      </c>
      <c r="D4519" s="101">
        <v>33546.1</v>
      </c>
      <c r="E4519" s="99">
        <v>34000</v>
      </c>
      <c r="F4519" s="102">
        <v>35000</v>
      </c>
      <c r="H4519" s="77">
        <v>18594.95</v>
      </c>
      <c r="I4519" s="77">
        <v>18594.95</v>
      </c>
      <c r="J4519" s="104">
        <v>32398.89</v>
      </c>
      <c r="K4519" s="104">
        <v>33546.14</v>
      </c>
      <c r="L4519">
        <f t="shared" si="355"/>
        <v>5</v>
      </c>
      <c r="M4519">
        <f t="shared" si="356"/>
        <v>1990</v>
      </c>
      <c r="N4519">
        <f t="shared" si="357"/>
        <v>18594.95</v>
      </c>
      <c r="O4519">
        <f t="shared" si="358"/>
        <v>32972.514999999999</v>
      </c>
      <c r="P4519" t="str">
        <f t="shared" si="359"/>
        <v>5_1990</v>
      </c>
    </row>
    <row r="4520" spans="1:16">
      <c r="A4520" s="35">
        <v>33008</v>
      </c>
      <c r="B4520" s="99">
        <v>18804.599999999999</v>
      </c>
      <c r="C4520" s="100">
        <v>33701</v>
      </c>
      <c r="D4520" s="101">
        <v>34659.5</v>
      </c>
      <c r="E4520" s="99">
        <v>35000</v>
      </c>
      <c r="F4520" s="102">
        <v>36000</v>
      </c>
      <c r="H4520" s="77">
        <v>18804.68</v>
      </c>
      <c r="I4520" s="77">
        <v>18804.68</v>
      </c>
      <c r="J4520" s="104">
        <v>33701.040000000001</v>
      </c>
      <c r="K4520" s="104">
        <v>34659.5</v>
      </c>
      <c r="L4520">
        <f t="shared" si="355"/>
        <v>5</v>
      </c>
      <c r="M4520">
        <f t="shared" si="356"/>
        <v>1990</v>
      </c>
      <c r="N4520">
        <f t="shared" si="357"/>
        <v>18804.68</v>
      </c>
      <c r="O4520">
        <f t="shared" si="358"/>
        <v>34180.270000000004</v>
      </c>
      <c r="P4520" t="str">
        <f t="shared" si="359"/>
        <v>5_1990</v>
      </c>
    </row>
    <row r="4521" spans="1:16">
      <c r="A4521" s="35">
        <v>33009</v>
      </c>
      <c r="B4521" s="99">
        <v>19016.8</v>
      </c>
      <c r="C4521" s="100">
        <v>34348.699999999997</v>
      </c>
      <c r="D4521" s="100">
        <v>36565.599999999999</v>
      </c>
      <c r="E4521" s="98">
        <v>37500</v>
      </c>
      <c r="F4521" s="102">
        <v>38000</v>
      </c>
      <c r="H4521" s="77">
        <v>19016.78</v>
      </c>
      <c r="I4521" s="77">
        <v>19016.78</v>
      </c>
      <c r="J4521" s="104">
        <v>34348.69</v>
      </c>
      <c r="K4521" s="104">
        <v>36565.64</v>
      </c>
      <c r="L4521">
        <f t="shared" si="355"/>
        <v>5</v>
      </c>
      <c r="M4521">
        <f t="shared" si="356"/>
        <v>1990</v>
      </c>
      <c r="N4521">
        <f t="shared" si="357"/>
        <v>19016.78</v>
      </c>
      <c r="O4521">
        <f t="shared" si="358"/>
        <v>35457.165000000001</v>
      </c>
      <c r="P4521" t="str">
        <f t="shared" si="359"/>
        <v>5_1990</v>
      </c>
    </row>
    <row r="4522" spans="1:16">
      <c r="A4522" s="35">
        <v>33010</v>
      </c>
      <c r="B4522" s="99">
        <v>19231.3</v>
      </c>
      <c r="C4522" s="100">
        <v>36409.699999999997</v>
      </c>
      <c r="D4522" s="100">
        <v>38132.5</v>
      </c>
      <c r="E4522" s="98">
        <v>38000</v>
      </c>
      <c r="F4522" s="102">
        <v>38500</v>
      </c>
      <c r="H4522" s="77">
        <v>19231.27</v>
      </c>
      <c r="I4522" s="77">
        <v>19231.27</v>
      </c>
      <c r="J4522" s="104">
        <v>36409.699999999997</v>
      </c>
      <c r="K4522" s="104">
        <v>38132.449999999997</v>
      </c>
      <c r="L4522">
        <f t="shared" si="355"/>
        <v>5</v>
      </c>
      <c r="M4522">
        <f t="shared" si="356"/>
        <v>1990</v>
      </c>
      <c r="N4522">
        <f t="shared" si="357"/>
        <v>19231.27</v>
      </c>
      <c r="O4522">
        <f t="shared" si="358"/>
        <v>37271.074999999997</v>
      </c>
      <c r="P4522" t="str">
        <f t="shared" si="359"/>
        <v>5_1990</v>
      </c>
    </row>
    <row r="4523" spans="1:16">
      <c r="A4523" s="35">
        <v>33011</v>
      </c>
      <c r="B4523" s="99">
        <v>19448.2</v>
      </c>
      <c r="C4523" s="100">
        <v>38600.1</v>
      </c>
      <c r="D4523" s="101">
        <v>39380.300000000003</v>
      </c>
      <c r="E4523" s="99">
        <v>39000</v>
      </c>
      <c r="F4523" s="102">
        <v>39500</v>
      </c>
      <c r="H4523" s="77">
        <v>19448.18</v>
      </c>
      <c r="I4523" s="77">
        <v>19448.18</v>
      </c>
      <c r="J4523" s="104">
        <v>38600.120000000003</v>
      </c>
      <c r="K4523" s="104">
        <v>39380.269999999997</v>
      </c>
      <c r="L4523">
        <f t="shared" si="355"/>
        <v>5</v>
      </c>
      <c r="M4523">
        <f t="shared" si="356"/>
        <v>1990</v>
      </c>
      <c r="N4523">
        <f t="shared" si="357"/>
        <v>19448.18</v>
      </c>
      <c r="O4523">
        <f t="shared" si="358"/>
        <v>38990.195</v>
      </c>
      <c r="P4523" t="str">
        <f t="shared" si="359"/>
        <v>5_1990</v>
      </c>
    </row>
    <row r="4524" spans="1:16">
      <c r="A4524" s="35">
        <v>33012</v>
      </c>
      <c r="B4524" s="99">
        <v>19667.5</v>
      </c>
      <c r="C4524" s="100"/>
      <c r="D4524" s="101"/>
      <c r="E4524" s="99"/>
      <c r="F4524" s="102"/>
      <c r="H4524" s="77"/>
      <c r="I4524" s="77"/>
      <c r="J4524" s="104"/>
      <c r="K4524" s="104"/>
      <c r="L4524">
        <f t="shared" si="355"/>
        <v>5</v>
      </c>
      <c r="M4524">
        <f t="shared" si="356"/>
        <v>1990</v>
      </c>
      <c r="N4524" t="str">
        <f t="shared" si="357"/>
        <v/>
      </c>
      <c r="O4524" t="str">
        <f t="shared" si="358"/>
        <v/>
      </c>
      <c r="P4524" t="str">
        <f t="shared" si="359"/>
        <v>5_1990</v>
      </c>
    </row>
    <row r="4525" spans="1:16">
      <c r="A4525" s="35">
        <v>33013</v>
      </c>
      <c r="B4525" s="99">
        <v>19889.400000000001</v>
      </c>
      <c r="C4525" s="100"/>
      <c r="D4525" s="101"/>
      <c r="E4525" s="99"/>
      <c r="F4525" s="102"/>
      <c r="H4525" s="77"/>
      <c r="I4525" s="77"/>
      <c r="J4525" s="104"/>
      <c r="K4525" s="104"/>
      <c r="L4525">
        <f t="shared" si="355"/>
        <v>5</v>
      </c>
      <c r="M4525">
        <f t="shared" si="356"/>
        <v>1990</v>
      </c>
      <c r="N4525" t="str">
        <f t="shared" si="357"/>
        <v/>
      </c>
      <c r="O4525" t="str">
        <f t="shared" si="358"/>
        <v/>
      </c>
      <c r="P4525" t="str">
        <f t="shared" si="359"/>
        <v>5_1990</v>
      </c>
    </row>
    <row r="4526" spans="1:16">
      <c r="A4526" s="35">
        <v>33014</v>
      </c>
      <c r="B4526" s="99">
        <v>20113.7</v>
      </c>
      <c r="C4526" s="100">
        <v>38705.800000000003</v>
      </c>
      <c r="D4526" s="105">
        <v>40645.1</v>
      </c>
      <c r="E4526" s="106">
        <v>40500</v>
      </c>
      <c r="F4526" s="102">
        <v>41500</v>
      </c>
      <c r="H4526" s="77">
        <v>20113.7</v>
      </c>
      <c r="I4526" s="77">
        <v>20113.7</v>
      </c>
      <c r="J4526" s="104">
        <v>38705.769999999997</v>
      </c>
      <c r="K4526" s="104">
        <v>40645.120000000003</v>
      </c>
      <c r="L4526">
        <f t="shared" si="355"/>
        <v>5</v>
      </c>
      <c r="M4526">
        <f t="shared" si="356"/>
        <v>1990</v>
      </c>
      <c r="N4526">
        <f t="shared" si="357"/>
        <v>20113.7</v>
      </c>
      <c r="O4526">
        <f t="shared" si="358"/>
        <v>39675.445</v>
      </c>
      <c r="P4526" t="str">
        <f t="shared" si="359"/>
        <v>5_1990</v>
      </c>
    </row>
    <row r="4527" spans="1:16">
      <c r="A4527" s="35">
        <v>33015</v>
      </c>
      <c r="B4527" s="99">
        <v>20340.599999999999</v>
      </c>
      <c r="C4527" s="100">
        <v>43178.1</v>
      </c>
      <c r="D4527" s="105">
        <v>45094.5</v>
      </c>
      <c r="E4527" s="106">
        <v>47000</v>
      </c>
      <c r="F4527" s="102">
        <v>47500</v>
      </c>
      <c r="H4527" s="77">
        <v>20340.560000000001</v>
      </c>
      <c r="I4527" s="77">
        <v>20340.560000000001</v>
      </c>
      <c r="J4527" s="104">
        <v>43178.05</v>
      </c>
      <c r="K4527" s="104">
        <v>45094.54</v>
      </c>
      <c r="L4527">
        <f t="shared" si="355"/>
        <v>5</v>
      </c>
      <c r="M4527">
        <f t="shared" si="356"/>
        <v>1990</v>
      </c>
      <c r="N4527">
        <f t="shared" si="357"/>
        <v>20340.560000000001</v>
      </c>
      <c r="O4527">
        <f t="shared" si="358"/>
        <v>44136.294999999998</v>
      </c>
      <c r="P4527" t="str">
        <f t="shared" si="359"/>
        <v>5_1990</v>
      </c>
    </row>
    <row r="4528" spans="1:16">
      <c r="A4528" s="35">
        <v>33016</v>
      </c>
      <c r="B4528" s="99">
        <v>20570</v>
      </c>
      <c r="C4528" s="100">
        <v>47516.6</v>
      </c>
      <c r="D4528" s="101">
        <v>49564.5</v>
      </c>
      <c r="E4528" s="99">
        <v>49000</v>
      </c>
      <c r="F4528" s="102">
        <v>49800</v>
      </c>
      <c r="H4528" s="77">
        <v>20569.98</v>
      </c>
      <c r="I4528" s="77">
        <v>20569.98</v>
      </c>
      <c r="J4528" s="104">
        <v>47516.55</v>
      </c>
      <c r="K4528" s="104">
        <v>49564.53</v>
      </c>
      <c r="L4528">
        <f t="shared" si="355"/>
        <v>5</v>
      </c>
      <c r="M4528">
        <f t="shared" si="356"/>
        <v>1990</v>
      </c>
      <c r="N4528">
        <f t="shared" si="357"/>
        <v>20569.98</v>
      </c>
      <c r="O4528">
        <f t="shared" si="358"/>
        <v>48540.54</v>
      </c>
      <c r="P4528" t="str">
        <f t="shared" si="359"/>
        <v>5_1990</v>
      </c>
    </row>
    <row r="4529" spans="1:16">
      <c r="A4529" s="35">
        <v>33017</v>
      </c>
      <c r="B4529" s="99">
        <v>20802</v>
      </c>
      <c r="C4529" s="100">
        <v>47557.2</v>
      </c>
      <c r="D4529" s="101">
        <v>49272.3</v>
      </c>
      <c r="E4529" s="99">
        <v>47500</v>
      </c>
      <c r="F4529" s="102">
        <v>48500</v>
      </c>
      <c r="H4529" s="77">
        <v>20801.990000000002</v>
      </c>
      <c r="I4529" s="77">
        <v>20801.990000000002</v>
      </c>
      <c r="J4529" s="104">
        <v>47557.17</v>
      </c>
      <c r="K4529" s="104">
        <v>49272.3</v>
      </c>
      <c r="L4529">
        <f t="shared" si="355"/>
        <v>5</v>
      </c>
      <c r="M4529">
        <f t="shared" si="356"/>
        <v>1990</v>
      </c>
      <c r="N4529">
        <f t="shared" si="357"/>
        <v>20801.990000000002</v>
      </c>
      <c r="O4529">
        <f t="shared" si="358"/>
        <v>48414.735000000001</v>
      </c>
      <c r="P4529" t="str">
        <f t="shared" si="359"/>
        <v>5_1990</v>
      </c>
    </row>
    <row r="4530" spans="1:16">
      <c r="A4530" s="35">
        <v>33018</v>
      </c>
      <c r="B4530" s="99">
        <v>21036.6</v>
      </c>
      <c r="C4530" s="100">
        <v>42045.1</v>
      </c>
      <c r="D4530" s="100">
        <v>45304.2</v>
      </c>
      <c r="E4530" s="98">
        <v>43600</v>
      </c>
      <c r="F4530" s="102">
        <v>45000</v>
      </c>
      <c r="H4530" s="77">
        <v>21036.62</v>
      </c>
      <c r="I4530" s="77">
        <v>21036.62</v>
      </c>
      <c r="J4530" s="104">
        <v>42512.14</v>
      </c>
      <c r="K4530" s="104">
        <v>45304.17</v>
      </c>
      <c r="L4530">
        <f t="shared" si="355"/>
        <v>5</v>
      </c>
      <c r="M4530">
        <f t="shared" si="356"/>
        <v>1990</v>
      </c>
      <c r="N4530">
        <f t="shared" si="357"/>
        <v>21036.62</v>
      </c>
      <c r="O4530">
        <f t="shared" si="358"/>
        <v>43908.154999999999</v>
      </c>
      <c r="P4530" t="str">
        <f t="shared" si="359"/>
        <v>5_1990</v>
      </c>
    </row>
    <row r="4531" spans="1:16">
      <c r="A4531" s="35">
        <v>33019</v>
      </c>
      <c r="B4531" s="99">
        <v>21273.9</v>
      </c>
      <c r="C4531" s="100"/>
      <c r="D4531" s="100"/>
      <c r="E4531" s="98"/>
      <c r="F4531" s="102"/>
      <c r="H4531" s="77"/>
      <c r="I4531" s="77"/>
      <c r="J4531" s="104"/>
      <c r="K4531" s="104"/>
      <c r="L4531">
        <f t="shared" si="355"/>
        <v>5</v>
      </c>
      <c r="M4531">
        <f t="shared" si="356"/>
        <v>1990</v>
      </c>
      <c r="N4531" t="str">
        <f t="shared" si="357"/>
        <v/>
      </c>
      <c r="O4531" t="str">
        <f t="shared" si="358"/>
        <v/>
      </c>
      <c r="P4531" t="str">
        <f t="shared" si="359"/>
        <v>5_1990</v>
      </c>
    </row>
    <row r="4532" spans="1:16">
      <c r="A4532" s="35">
        <v>33020</v>
      </c>
      <c r="B4532" s="99">
        <v>21513.8</v>
      </c>
      <c r="C4532" s="100"/>
      <c r="D4532" s="101"/>
      <c r="E4532" s="99"/>
      <c r="F4532" s="102"/>
      <c r="H4532" s="77"/>
      <c r="I4532" s="77"/>
      <c r="J4532" s="104"/>
      <c r="K4532" s="104"/>
      <c r="L4532">
        <f t="shared" si="355"/>
        <v>5</v>
      </c>
      <c r="M4532">
        <f t="shared" si="356"/>
        <v>1990</v>
      </c>
      <c r="N4532" t="str">
        <f t="shared" si="357"/>
        <v/>
      </c>
      <c r="O4532" t="str">
        <f t="shared" si="358"/>
        <v/>
      </c>
      <c r="P4532" t="str">
        <f t="shared" si="359"/>
        <v>5_1990</v>
      </c>
    </row>
    <row r="4533" spans="1:16">
      <c r="A4533" s="35">
        <v>33021</v>
      </c>
      <c r="B4533" s="99">
        <v>21756.5</v>
      </c>
      <c r="C4533" s="100">
        <v>46558.6</v>
      </c>
      <c r="D4533" s="101">
        <v>47641.3</v>
      </c>
      <c r="E4533" s="99">
        <v>47000</v>
      </c>
      <c r="F4533" s="102">
        <v>49000</v>
      </c>
      <c r="H4533" s="77">
        <v>21756.49</v>
      </c>
      <c r="I4533" s="77">
        <v>21756.49</v>
      </c>
      <c r="J4533" s="104">
        <v>46558.61</v>
      </c>
      <c r="K4533" s="104">
        <v>47641.279999999999</v>
      </c>
      <c r="L4533">
        <f t="shared" si="355"/>
        <v>5</v>
      </c>
      <c r="M4533">
        <f t="shared" si="356"/>
        <v>1990</v>
      </c>
      <c r="N4533">
        <f t="shared" si="357"/>
        <v>21756.49</v>
      </c>
      <c r="O4533">
        <f t="shared" si="358"/>
        <v>47099.945</v>
      </c>
      <c r="P4533" t="str">
        <f t="shared" si="359"/>
        <v>5_1990</v>
      </c>
    </row>
    <row r="4534" spans="1:16">
      <c r="A4534" s="35">
        <v>33022</v>
      </c>
      <c r="B4534" s="99">
        <v>22001.9</v>
      </c>
      <c r="C4534" s="100">
        <v>45771.7</v>
      </c>
      <c r="D4534" s="101">
        <v>47980.9</v>
      </c>
      <c r="E4534" s="99">
        <v>48000</v>
      </c>
      <c r="F4534" s="102">
        <v>48500</v>
      </c>
      <c r="H4534" s="77">
        <v>22001.88</v>
      </c>
      <c r="I4534" s="77">
        <v>22001.88</v>
      </c>
      <c r="J4534" s="104">
        <v>45771.71</v>
      </c>
      <c r="K4534" s="104">
        <v>47980.92</v>
      </c>
      <c r="L4534">
        <f t="shared" si="355"/>
        <v>5</v>
      </c>
      <c r="M4534">
        <f t="shared" si="356"/>
        <v>1990</v>
      </c>
      <c r="N4534">
        <f t="shared" si="357"/>
        <v>22001.88</v>
      </c>
      <c r="O4534">
        <f t="shared" si="358"/>
        <v>46876.315000000002</v>
      </c>
      <c r="P4534" t="str">
        <f t="shared" si="359"/>
        <v>5_1990</v>
      </c>
    </row>
    <row r="4535" spans="1:16">
      <c r="A4535" s="35">
        <v>33023</v>
      </c>
      <c r="B4535" s="99">
        <v>22250</v>
      </c>
      <c r="C4535" s="100">
        <v>46318.2</v>
      </c>
      <c r="D4535" s="105">
        <v>47994.7</v>
      </c>
      <c r="E4535" s="106">
        <v>48500</v>
      </c>
      <c r="F4535" s="102">
        <v>49000</v>
      </c>
      <c r="H4535" s="77">
        <v>22250.04</v>
      </c>
      <c r="I4535" s="77">
        <v>22250.04</v>
      </c>
      <c r="J4535" s="104">
        <v>46318.16</v>
      </c>
      <c r="K4535" s="104">
        <v>47994.7</v>
      </c>
      <c r="L4535">
        <f t="shared" si="355"/>
        <v>5</v>
      </c>
      <c r="M4535">
        <f t="shared" si="356"/>
        <v>1990</v>
      </c>
      <c r="N4535">
        <f t="shared" si="357"/>
        <v>22250.04</v>
      </c>
      <c r="O4535">
        <f t="shared" si="358"/>
        <v>47156.43</v>
      </c>
      <c r="P4535" t="str">
        <f t="shared" si="359"/>
        <v>5_1990</v>
      </c>
    </row>
    <row r="4536" spans="1:16">
      <c r="A4536" s="35">
        <v>33024</v>
      </c>
      <c r="B4536" s="99">
        <v>22501</v>
      </c>
      <c r="C4536" s="100">
        <v>47551.3</v>
      </c>
      <c r="D4536" s="105">
        <v>49624</v>
      </c>
      <c r="E4536" s="106">
        <v>49500</v>
      </c>
      <c r="F4536" s="102">
        <v>50000</v>
      </c>
      <c r="H4536" s="77">
        <v>22501</v>
      </c>
      <c r="I4536" s="77">
        <v>22501</v>
      </c>
      <c r="J4536" s="104">
        <v>47551.32</v>
      </c>
      <c r="K4536" s="104">
        <v>49624.02</v>
      </c>
      <c r="L4536">
        <f t="shared" si="355"/>
        <v>5</v>
      </c>
      <c r="M4536">
        <f t="shared" si="356"/>
        <v>1990</v>
      </c>
      <c r="N4536">
        <f t="shared" si="357"/>
        <v>22501</v>
      </c>
      <c r="O4536">
        <f t="shared" si="358"/>
        <v>48587.67</v>
      </c>
      <c r="P4536" t="str">
        <f t="shared" si="359"/>
        <v>5_1990</v>
      </c>
    </row>
    <row r="4537" spans="1:16">
      <c r="A4537" s="35">
        <v>33025</v>
      </c>
      <c r="B4537" s="99">
        <v>22754.799999999999</v>
      </c>
      <c r="C4537" s="100">
        <v>48045.9</v>
      </c>
      <c r="D4537" s="101">
        <v>48676.3</v>
      </c>
      <c r="E4537" s="99">
        <v>49000</v>
      </c>
      <c r="F4537" s="102">
        <v>50000</v>
      </c>
      <c r="H4537" s="77">
        <v>22754.79</v>
      </c>
      <c r="I4537" s="77">
        <v>22754.79</v>
      </c>
      <c r="J4537" s="107">
        <v>48045.85</v>
      </c>
      <c r="K4537" s="107">
        <v>48676.26</v>
      </c>
      <c r="L4537">
        <f t="shared" si="355"/>
        <v>6</v>
      </c>
      <c r="M4537">
        <f t="shared" si="356"/>
        <v>1990</v>
      </c>
      <c r="N4537">
        <f t="shared" si="357"/>
        <v>22754.79</v>
      </c>
      <c r="O4537">
        <f t="shared" si="358"/>
        <v>48361.055</v>
      </c>
      <c r="P4537" t="str">
        <f t="shared" si="359"/>
        <v>6_1990</v>
      </c>
    </row>
    <row r="4538" spans="1:16">
      <c r="A4538" s="35">
        <v>33026</v>
      </c>
      <c r="B4538" s="99">
        <v>23011.4</v>
      </c>
      <c r="C4538" s="100"/>
      <c r="E4538" s="111"/>
      <c r="F4538" s="102"/>
      <c r="H4538" s="77"/>
      <c r="I4538" s="77"/>
      <c r="J4538" s="107"/>
      <c r="K4538" s="107"/>
      <c r="L4538">
        <f t="shared" si="355"/>
        <v>6</v>
      </c>
      <c r="M4538">
        <f t="shared" si="356"/>
        <v>1990</v>
      </c>
      <c r="N4538" t="str">
        <f t="shared" si="357"/>
        <v/>
      </c>
      <c r="O4538" t="str">
        <f t="shared" si="358"/>
        <v/>
      </c>
      <c r="P4538" t="str">
        <f t="shared" si="359"/>
        <v>6_1990</v>
      </c>
    </row>
    <row r="4539" spans="1:16">
      <c r="A4539" s="35">
        <v>33027</v>
      </c>
      <c r="B4539" s="99">
        <v>23270.9</v>
      </c>
      <c r="C4539" s="100"/>
      <c r="D4539" s="100"/>
      <c r="E4539" s="98"/>
      <c r="F4539" s="102"/>
      <c r="H4539" s="77"/>
      <c r="I4539" s="77"/>
      <c r="J4539" s="107"/>
      <c r="K4539" s="107"/>
      <c r="L4539">
        <f t="shared" si="355"/>
        <v>6</v>
      </c>
      <c r="M4539">
        <f t="shared" si="356"/>
        <v>1990</v>
      </c>
      <c r="N4539" t="str">
        <f t="shared" si="357"/>
        <v/>
      </c>
      <c r="O4539" t="str">
        <f t="shared" si="358"/>
        <v/>
      </c>
      <c r="P4539" t="str">
        <f t="shared" si="359"/>
        <v>6_1990</v>
      </c>
    </row>
    <row r="4540" spans="1:16">
      <c r="A4540" s="35">
        <v>33028</v>
      </c>
      <c r="B4540" s="99">
        <v>23533.5</v>
      </c>
      <c r="C4540" s="100">
        <v>50874.2</v>
      </c>
      <c r="D4540" s="100">
        <v>52923</v>
      </c>
      <c r="E4540" s="98">
        <v>55000</v>
      </c>
      <c r="F4540" s="102">
        <v>56000</v>
      </c>
      <c r="H4540" s="77">
        <v>23533.46</v>
      </c>
      <c r="I4540" s="77">
        <v>23533.46</v>
      </c>
      <c r="J4540" s="107">
        <v>50874.22</v>
      </c>
      <c r="K4540" s="107">
        <v>52922.99</v>
      </c>
      <c r="L4540">
        <f t="shared" si="355"/>
        <v>6</v>
      </c>
      <c r="M4540">
        <f t="shared" si="356"/>
        <v>1990</v>
      </c>
      <c r="N4540">
        <f t="shared" si="357"/>
        <v>23533.46</v>
      </c>
      <c r="O4540">
        <f t="shared" si="358"/>
        <v>51898.604999999996</v>
      </c>
      <c r="P4540" t="str">
        <f t="shared" si="359"/>
        <v>6_1990</v>
      </c>
    </row>
    <row r="4541" spans="1:16">
      <c r="A4541" s="35">
        <v>33029</v>
      </c>
      <c r="B4541" s="99">
        <v>23796.9</v>
      </c>
      <c r="C4541" s="100">
        <v>56727.6</v>
      </c>
      <c r="D4541" s="101">
        <v>61501.9</v>
      </c>
      <c r="E4541" s="99">
        <v>62500</v>
      </c>
      <c r="F4541" s="102">
        <v>64000</v>
      </c>
      <c r="H4541" s="77">
        <v>23798.89</v>
      </c>
      <c r="I4541" s="77">
        <v>23798.89</v>
      </c>
      <c r="J4541" s="107">
        <v>56727.62</v>
      </c>
      <c r="K4541" s="107">
        <v>61501.86</v>
      </c>
      <c r="L4541">
        <f t="shared" si="355"/>
        <v>6</v>
      </c>
      <c r="M4541">
        <f t="shared" si="356"/>
        <v>1990</v>
      </c>
      <c r="N4541">
        <f t="shared" si="357"/>
        <v>23798.89</v>
      </c>
      <c r="O4541">
        <f t="shared" si="358"/>
        <v>59114.740000000005</v>
      </c>
      <c r="P4541" t="str">
        <f t="shared" si="359"/>
        <v>6_1990</v>
      </c>
    </row>
    <row r="4542" spans="1:16">
      <c r="A4542" s="35">
        <v>33030</v>
      </c>
      <c r="B4542" s="99">
        <v>24067.3</v>
      </c>
      <c r="C4542" s="100">
        <v>58214</v>
      </c>
      <c r="D4542" s="101">
        <v>61827.199999999997</v>
      </c>
      <c r="E4542" s="99">
        <v>59000</v>
      </c>
      <c r="F4542" s="102">
        <v>60000</v>
      </c>
      <c r="H4542" s="77">
        <v>24067.32</v>
      </c>
      <c r="I4542" s="77">
        <v>24067.32</v>
      </c>
      <c r="J4542" s="107">
        <v>58214</v>
      </c>
      <c r="K4542" s="107">
        <v>61827.21</v>
      </c>
      <c r="L4542">
        <f t="shared" si="355"/>
        <v>6</v>
      </c>
      <c r="M4542">
        <f t="shared" si="356"/>
        <v>1990</v>
      </c>
      <c r="N4542">
        <f t="shared" si="357"/>
        <v>24067.32</v>
      </c>
      <c r="O4542">
        <f t="shared" si="358"/>
        <v>60020.604999999996</v>
      </c>
      <c r="P4542" t="str">
        <f t="shared" si="359"/>
        <v>6_1990</v>
      </c>
    </row>
    <row r="4543" spans="1:16">
      <c r="A4543" s="35">
        <v>33031</v>
      </c>
      <c r="B4543" s="99">
        <v>24338.799999999999</v>
      </c>
      <c r="C4543" s="100">
        <v>59503</v>
      </c>
      <c r="D4543" s="101">
        <v>61295.9</v>
      </c>
      <c r="E4543" s="99">
        <v>62000</v>
      </c>
      <c r="F4543" s="102">
        <v>63000</v>
      </c>
      <c r="H4543" s="77">
        <v>24338.78</v>
      </c>
      <c r="I4543" s="77">
        <v>24338.78</v>
      </c>
      <c r="J4543" s="107">
        <v>59503.03</v>
      </c>
      <c r="K4543" s="107">
        <v>61295.94</v>
      </c>
      <c r="L4543">
        <f t="shared" si="355"/>
        <v>6</v>
      </c>
      <c r="M4543">
        <f t="shared" si="356"/>
        <v>1990</v>
      </c>
      <c r="N4543">
        <f t="shared" si="357"/>
        <v>24338.78</v>
      </c>
      <c r="O4543">
        <f t="shared" si="358"/>
        <v>60399.485000000001</v>
      </c>
      <c r="P4543" t="str">
        <f t="shared" si="359"/>
        <v>6_1990</v>
      </c>
    </row>
    <row r="4544" spans="1:16">
      <c r="A4544" s="35">
        <v>33032</v>
      </c>
      <c r="B4544" s="99">
        <v>24613.5</v>
      </c>
      <c r="C4544" s="100">
        <v>60207.8</v>
      </c>
      <c r="D4544" s="105">
        <v>61907.1</v>
      </c>
      <c r="E4544" s="106">
        <v>62000</v>
      </c>
      <c r="F4544" s="102">
        <v>63000</v>
      </c>
      <c r="H4544" s="77">
        <v>24613.3</v>
      </c>
      <c r="I4544" s="77">
        <v>24613.3</v>
      </c>
      <c r="J4544" s="107">
        <v>60207.77</v>
      </c>
      <c r="K4544" s="107">
        <v>61907.1</v>
      </c>
      <c r="L4544">
        <f t="shared" si="355"/>
        <v>6</v>
      </c>
      <c r="M4544">
        <f t="shared" si="356"/>
        <v>1990</v>
      </c>
      <c r="N4544">
        <f t="shared" si="357"/>
        <v>24613.3</v>
      </c>
      <c r="O4544">
        <f t="shared" si="358"/>
        <v>61057.434999999998</v>
      </c>
      <c r="P4544" t="str">
        <f t="shared" si="359"/>
        <v>6_1990</v>
      </c>
    </row>
    <row r="4545" spans="1:16">
      <c r="A4545" s="35">
        <v>33033</v>
      </c>
      <c r="B4545" s="99">
        <v>24891.200000000001</v>
      </c>
      <c r="C4545" s="100"/>
      <c r="D4545" s="105"/>
      <c r="E4545" s="106"/>
      <c r="F4545" s="102"/>
      <c r="H4545" s="77"/>
      <c r="I4545" s="77"/>
      <c r="J4545" s="107"/>
      <c r="K4545" s="107"/>
      <c r="L4545">
        <f t="shared" si="355"/>
        <v>6</v>
      </c>
      <c r="M4545">
        <f t="shared" si="356"/>
        <v>1990</v>
      </c>
      <c r="N4545" t="str">
        <f t="shared" si="357"/>
        <v/>
      </c>
      <c r="O4545" t="str">
        <f t="shared" si="358"/>
        <v/>
      </c>
      <c r="P4545" t="str">
        <f t="shared" si="359"/>
        <v>6_1990</v>
      </c>
    </row>
    <row r="4546" spans="1:16">
      <c r="A4546" s="35">
        <v>33034</v>
      </c>
      <c r="B4546" s="99">
        <v>25171.7</v>
      </c>
      <c r="C4546" s="100"/>
      <c r="D4546" s="101"/>
      <c r="E4546" s="99"/>
      <c r="F4546" s="102"/>
      <c r="H4546" s="77"/>
      <c r="I4546" s="77"/>
      <c r="J4546" s="107"/>
      <c r="K4546" s="107"/>
      <c r="L4546">
        <f t="shared" si="355"/>
        <v>6</v>
      </c>
      <c r="M4546">
        <f t="shared" si="356"/>
        <v>1990</v>
      </c>
      <c r="N4546" t="str">
        <f t="shared" si="357"/>
        <v/>
      </c>
      <c r="O4546" t="str">
        <f t="shared" si="358"/>
        <v/>
      </c>
      <c r="P4546" t="str">
        <f t="shared" si="359"/>
        <v>6_1990</v>
      </c>
    </row>
    <row r="4547" spans="1:16">
      <c r="A4547" s="35">
        <v>33035</v>
      </c>
      <c r="B4547" s="99">
        <v>25455.599999999999</v>
      </c>
      <c r="C4547" s="100">
        <v>54821.1</v>
      </c>
      <c r="D4547" s="101">
        <v>57891.9</v>
      </c>
      <c r="E4547" s="99">
        <v>62000</v>
      </c>
      <c r="F4547" s="102">
        <v>63000</v>
      </c>
      <c r="H4547" s="77">
        <v>25455.56</v>
      </c>
      <c r="I4547" s="77">
        <v>25455.56</v>
      </c>
      <c r="J4547" s="107">
        <v>54821.13</v>
      </c>
      <c r="K4547" s="107">
        <v>57891.89</v>
      </c>
      <c r="L4547">
        <f t="shared" si="355"/>
        <v>6</v>
      </c>
      <c r="M4547">
        <f t="shared" si="356"/>
        <v>1990</v>
      </c>
      <c r="N4547">
        <f t="shared" si="357"/>
        <v>25455.56</v>
      </c>
      <c r="O4547">
        <f t="shared" si="358"/>
        <v>56356.509999999995</v>
      </c>
      <c r="P4547" t="str">
        <f t="shared" si="359"/>
        <v>6_1990</v>
      </c>
    </row>
    <row r="4548" spans="1:16">
      <c r="A4548" s="35">
        <v>33036</v>
      </c>
      <c r="B4548" s="99">
        <v>25742.7</v>
      </c>
      <c r="C4548" s="100">
        <v>61678.3</v>
      </c>
      <c r="D4548" s="100">
        <v>63271.3</v>
      </c>
      <c r="E4548" s="98">
        <v>62500</v>
      </c>
      <c r="F4548" s="102">
        <v>63000</v>
      </c>
      <c r="H4548" s="77">
        <v>25742.67</v>
      </c>
      <c r="I4548" s="77">
        <v>25742.67</v>
      </c>
      <c r="J4548" s="107">
        <v>61678.34</v>
      </c>
      <c r="K4548" s="107">
        <v>63261.29</v>
      </c>
      <c r="L4548">
        <f t="shared" ref="L4548:L4611" si="360">+MONTH(A4548)</f>
        <v>6</v>
      </c>
      <c r="M4548">
        <f t="shared" ref="M4548:M4611" si="361">+YEAR(A4548)</f>
        <v>1990</v>
      </c>
      <c r="N4548">
        <f t="shared" ref="N4548:N4611" si="362">+IF(H4548="","",AVERAGE(H4548:I4548))</f>
        <v>25742.67</v>
      </c>
      <c r="O4548">
        <f t="shared" ref="O4548:O4611" si="363">+IF(J4548="","",AVERAGE(J4548:K4548))</f>
        <v>62469.815000000002</v>
      </c>
      <c r="P4548" t="str">
        <f t="shared" ref="P4548:P4611" si="364">+L4548&amp;"_"&amp;M4548</f>
        <v>6_1990</v>
      </c>
    </row>
    <row r="4549" spans="1:16">
      <c r="A4549" s="35">
        <v>33037</v>
      </c>
      <c r="B4549" s="99">
        <v>26033</v>
      </c>
      <c r="C4549" s="100">
        <v>55276.6</v>
      </c>
      <c r="D4549" s="100">
        <v>56489.599999999999</v>
      </c>
      <c r="E4549" s="98">
        <v>63000</v>
      </c>
      <c r="F4549" s="102">
        <v>64500</v>
      </c>
      <c r="H4549" s="77">
        <v>26033.02</v>
      </c>
      <c r="I4549" s="77">
        <v>26033.02</v>
      </c>
      <c r="J4549" s="107">
        <v>62564.67</v>
      </c>
      <c r="K4549" s="107">
        <v>64751.54</v>
      </c>
      <c r="L4549">
        <f t="shared" si="360"/>
        <v>6</v>
      </c>
      <c r="M4549">
        <f t="shared" si="361"/>
        <v>1990</v>
      </c>
      <c r="N4549">
        <f t="shared" si="362"/>
        <v>26033.02</v>
      </c>
      <c r="O4549">
        <f t="shared" si="363"/>
        <v>63658.104999999996</v>
      </c>
      <c r="P4549" t="str">
        <f t="shared" si="364"/>
        <v>6_1990</v>
      </c>
    </row>
    <row r="4550" spans="1:16">
      <c r="A4550" s="35">
        <v>33038</v>
      </c>
      <c r="B4550" s="99">
        <v>26326.6</v>
      </c>
      <c r="C4550" s="100">
        <v>62186.400000000001</v>
      </c>
      <c r="D4550" s="101">
        <v>64462.3</v>
      </c>
      <c r="E4550" s="99">
        <v>62300</v>
      </c>
      <c r="F4550" s="102">
        <v>63500</v>
      </c>
      <c r="H4550" s="77">
        <v>26326.65</v>
      </c>
      <c r="I4550" s="77">
        <v>26326.65</v>
      </c>
      <c r="J4550" s="107">
        <v>62186.38</v>
      </c>
      <c r="K4550" s="107">
        <v>64462.31</v>
      </c>
      <c r="L4550">
        <f t="shared" si="360"/>
        <v>6</v>
      </c>
      <c r="M4550">
        <f t="shared" si="361"/>
        <v>1990</v>
      </c>
      <c r="N4550">
        <f t="shared" si="362"/>
        <v>26326.65</v>
      </c>
      <c r="O4550">
        <f t="shared" si="363"/>
        <v>63324.345000000001</v>
      </c>
      <c r="P4550" t="str">
        <f t="shared" si="364"/>
        <v>6_1990</v>
      </c>
    </row>
    <row r="4551" spans="1:16">
      <c r="A4551" s="35">
        <v>33039</v>
      </c>
      <c r="B4551" s="99">
        <v>26623.599999999999</v>
      </c>
      <c r="C4551" s="100">
        <v>60540.2</v>
      </c>
      <c r="D4551" s="101">
        <v>63470.5</v>
      </c>
      <c r="E4551" s="99">
        <v>63000</v>
      </c>
      <c r="F4551" s="102">
        <v>64000</v>
      </c>
      <c r="H4551" s="77">
        <v>26623.59</v>
      </c>
      <c r="I4551" s="77">
        <v>26623.59</v>
      </c>
      <c r="J4551" s="107">
        <v>60540.21</v>
      </c>
      <c r="K4551" s="107">
        <v>63470.48</v>
      </c>
      <c r="L4551">
        <f t="shared" si="360"/>
        <v>6</v>
      </c>
      <c r="M4551">
        <f t="shared" si="361"/>
        <v>1990</v>
      </c>
      <c r="N4551">
        <f t="shared" si="362"/>
        <v>26623.59</v>
      </c>
      <c r="O4551">
        <f t="shared" si="363"/>
        <v>62005.345000000001</v>
      </c>
      <c r="P4551" t="str">
        <f t="shared" si="364"/>
        <v>6_1990</v>
      </c>
    </row>
    <row r="4552" spans="1:16">
      <c r="A4552" s="35">
        <v>33040</v>
      </c>
      <c r="B4552" s="99">
        <v>27483</v>
      </c>
      <c r="C4552" s="100"/>
      <c r="D4552" s="101"/>
      <c r="E4552" s="99"/>
      <c r="F4552" s="102"/>
      <c r="H4552" s="77"/>
      <c r="I4552" s="77"/>
      <c r="J4552" s="107"/>
      <c r="K4552" s="107"/>
      <c r="L4552">
        <f t="shared" si="360"/>
        <v>6</v>
      </c>
      <c r="M4552">
        <f t="shared" si="361"/>
        <v>1990</v>
      </c>
      <c r="N4552" t="str">
        <f t="shared" si="362"/>
        <v/>
      </c>
      <c r="O4552" t="str">
        <f t="shared" si="363"/>
        <v/>
      </c>
      <c r="P4552" t="str">
        <f t="shared" si="364"/>
        <v>6_1990</v>
      </c>
    </row>
    <row r="4553" spans="1:16">
      <c r="A4553" s="35">
        <v>33041</v>
      </c>
      <c r="B4553" s="99">
        <v>28370.2</v>
      </c>
      <c r="C4553" s="100"/>
      <c r="D4553" s="105"/>
      <c r="E4553" s="106"/>
      <c r="F4553" s="102"/>
      <c r="H4553" s="77"/>
      <c r="I4553" s="77"/>
      <c r="J4553" s="107"/>
      <c r="K4553" s="107"/>
      <c r="L4553">
        <f t="shared" si="360"/>
        <v>6</v>
      </c>
      <c r="M4553">
        <f t="shared" si="361"/>
        <v>1990</v>
      </c>
      <c r="N4553" t="str">
        <f t="shared" si="362"/>
        <v/>
      </c>
      <c r="O4553" t="str">
        <f t="shared" si="363"/>
        <v/>
      </c>
      <c r="P4553" t="str">
        <f t="shared" si="364"/>
        <v>6_1990</v>
      </c>
    </row>
    <row r="4554" spans="1:16">
      <c r="A4554" s="35">
        <v>33042</v>
      </c>
      <c r="B4554" s="99">
        <v>29286</v>
      </c>
      <c r="C4554" s="100">
        <v>61683.8</v>
      </c>
      <c r="D4554" s="105">
        <v>64026.5</v>
      </c>
      <c r="E4554" s="106">
        <v>64000</v>
      </c>
      <c r="F4554" s="102">
        <v>65000</v>
      </c>
      <c r="H4554" s="77">
        <v>29285.95</v>
      </c>
      <c r="I4554" s="77">
        <v>29285.95</v>
      </c>
      <c r="J4554" s="107">
        <v>61683.77</v>
      </c>
      <c r="K4554" s="107">
        <v>64026.45</v>
      </c>
      <c r="L4554">
        <f t="shared" si="360"/>
        <v>6</v>
      </c>
      <c r="M4554">
        <f t="shared" si="361"/>
        <v>1990</v>
      </c>
      <c r="N4554">
        <f t="shared" si="362"/>
        <v>29285.95</v>
      </c>
      <c r="O4554">
        <f t="shared" si="363"/>
        <v>62855.11</v>
      </c>
      <c r="P4554" t="str">
        <f t="shared" si="364"/>
        <v>6_1990</v>
      </c>
    </row>
    <row r="4555" spans="1:16">
      <c r="A4555" s="35">
        <v>33043</v>
      </c>
      <c r="B4555" s="99">
        <v>29748.400000000001</v>
      </c>
      <c r="C4555" s="100">
        <v>63000.3</v>
      </c>
      <c r="D4555" s="101">
        <v>65379.9</v>
      </c>
      <c r="E4555" s="99">
        <v>67000</v>
      </c>
      <c r="F4555" s="102">
        <v>69000</v>
      </c>
      <c r="H4555" s="77">
        <v>29748.38</v>
      </c>
      <c r="I4555" s="77">
        <v>29748.38</v>
      </c>
      <c r="J4555" s="107">
        <v>63000.31</v>
      </c>
      <c r="K4555" s="107">
        <v>65379.91</v>
      </c>
      <c r="L4555">
        <f t="shared" si="360"/>
        <v>6</v>
      </c>
      <c r="M4555">
        <f t="shared" si="361"/>
        <v>1990</v>
      </c>
      <c r="N4555">
        <f t="shared" si="362"/>
        <v>29748.38</v>
      </c>
      <c r="O4555">
        <f t="shared" si="363"/>
        <v>64190.11</v>
      </c>
      <c r="P4555" t="str">
        <f t="shared" si="364"/>
        <v>6_1990</v>
      </c>
    </row>
    <row r="4556" spans="1:16">
      <c r="A4556" s="35">
        <v>33044</v>
      </c>
      <c r="B4556" s="99">
        <v>30218.1</v>
      </c>
      <c r="C4556" s="100">
        <v>70860.5</v>
      </c>
      <c r="D4556" s="101">
        <v>73997.600000000006</v>
      </c>
      <c r="E4556" s="99">
        <v>77000</v>
      </c>
      <c r="F4556" s="102">
        <v>79000</v>
      </c>
      <c r="H4556" s="77">
        <v>30218.11</v>
      </c>
      <c r="I4556" s="77">
        <v>30218.11</v>
      </c>
      <c r="J4556" s="107">
        <v>70860.479999999996</v>
      </c>
      <c r="K4556" s="107">
        <v>73997.570000000007</v>
      </c>
      <c r="L4556">
        <f t="shared" si="360"/>
        <v>6</v>
      </c>
      <c r="M4556">
        <f t="shared" si="361"/>
        <v>1990</v>
      </c>
      <c r="N4556">
        <f t="shared" si="362"/>
        <v>30218.11</v>
      </c>
      <c r="O4556">
        <f t="shared" si="363"/>
        <v>72429.024999999994</v>
      </c>
      <c r="P4556" t="str">
        <f t="shared" si="364"/>
        <v>6_1990</v>
      </c>
    </row>
    <row r="4557" spans="1:16">
      <c r="A4557" s="35">
        <v>33045</v>
      </c>
      <c r="B4557" s="99">
        <v>30695.3</v>
      </c>
      <c r="C4557" s="100">
        <v>74758.899999999994</v>
      </c>
      <c r="D4557" s="100">
        <v>77231.100000000006</v>
      </c>
      <c r="E4557" s="98">
        <v>77500</v>
      </c>
      <c r="F4557" s="102">
        <v>78500</v>
      </c>
      <c r="H4557" s="77">
        <v>30695.25</v>
      </c>
      <c r="I4557" s="77">
        <v>30695.25</v>
      </c>
      <c r="J4557" s="107">
        <v>74758.89</v>
      </c>
      <c r="K4557" s="107">
        <v>77231.06</v>
      </c>
      <c r="L4557">
        <f t="shared" si="360"/>
        <v>6</v>
      </c>
      <c r="M4557">
        <f t="shared" si="361"/>
        <v>1990</v>
      </c>
      <c r="N4557">
        <f t="shared" si="362"/>
        <v>30695.25</v>
      </c>
      <c r="O4557">
        <f t="shared" si="363"/>
        <v>75994.975000000006</v>
      </c>
      <c r="P4557" t="str">
        <f t="shared" si="364"/>
        <v>6_1990</v>
      </c>
    </row>
    <row r="4558" spans="1:16">
      <c r="A4558" s="35">
        <v>33046</v>
      </c>
      <c r="B4558" s="99">
        <v>31180</v>
      </c>
      <c r="C4558" s="100">
        <v>77770</v>
      </c>
      <c r="D4558" s="100">
        <v>79659.8</v>
      </c>
      <c r="E4558" s="98">
        <v>79000</v>
      </c>
      <c r="F4558" s="102">
        <v>81000</v>
      </c>
      <c r="H4558" s="77">
        <v>31179.93</v>
      </c>
      <c r="I4558" s="77">
        <v>31179.93</v>
      </c>
      <c r="J4558" s="107">
        <v>77770.03</v>
      </c>
      <c r="K4558" s="107">
        <v>79659.8</v>
      </c>
      <c r="L4558">
        <f t="shared" si="360"/>
        <v>6</v>
      </c>
      <c r="M4558">
        <f t="shared" si="361"/>
        <v>1990</v>
      </c>
      <c r="N4558">
        <f t="shared" si="362"/>
        <v>31179.93</v>
      </c>
      <c r="O4558">
        <f t="shared" si="363"/>
        <v>78714.915000000008</v>
      </c>
      <c r="P4558" t="str">
        <f t="shared" si="364"/>
        <v>6_1990</v>
      </c>
    </row>
    <row r="4559" spans="1:16">
      <c r="A4559" s="35">
        <v>33047</v>
      </c>
      <c r="B4559" s="99">
        <v>31672.3</v>
      </c>
      <c r="C4559" s="100"/>
      <c r="D4559" s="101"/>
      <c r="E4559" s="99"/>
      <c r="F4559" s="102"/>
      <c r="H4559" s="77"/>
      <c r="I4559" s="77"/>
      <c r="J4559" s="107"/>
      <c r="K4559" s="107"/>
      <c r="L4559">
        <f t="shared" si="360"/>
        <v>6</v>
      </c>
      <c r="M4559">
        <f t="shared" si="361"/>
        <v>1990</v>
      </c>
      <c r="N4559" t="str">
        <f t="shared" si="362"/>
        <v/>
      </c>
      <c r="O4559" t="str">
        <f t="shared" si="363"/>
        <v/>
      </c>
      <c r="P4559" t="str">
        <f t="shared" si="364"/>
        <v>6_1990</v>
      </c>
    </row>
    <row r="4560" spans="1:16">
      <c r="A4560" s="35">
        <v>33048</v>
      </c>
      <c r="B4560" s="99">
        <v>32172.400000000001</v>
      </c>
      <c r="C4560" s="100"/>
      <c r="D4560" s="101"/>
      <c r="E4560" s="99"/>
      <c r="F4560" s="102"/>
      <c r="H4560" s="77"/>
      <c r="I4560" s="77"/>
      <c r="J4560" s="107"/>
      <c r="K4560" s="107"/>
      <c r="L4560">
        <f t="shared" si="360"/>
        <v>6</v>
      </c>
      <c r="M4560">
        <f t="shared" si="361"/>
        <v>1990</v>
      </c>
      <c r="N4560" t="str">
        <f t="shared" si="362"/>
        <v/>
      </c>
      <c r="O4560" t="str">
        <f t="shared" si="363"/>
        <v/>
      </c>
      <c r="P4560" t="str">
        <f t="shared" si="364"/>
        <v>6_1990</v>
      </c>
    </row>
    <row r="4561" spans="1:16">
      <c r="A4561" s="35">
        <v>33049</v>
      </c>
      <c r="B4561" s="99">
        <v>32680.400000000001</v>
      </c>
      <c r="C4561" s="100">
        <v>84099.199999999997</v>
      </c>
      <c r="D4561" s="101">
        <v>89687.3</v>
      </c>
      <c r="E4561" s="99">
        <v>89000</v>
      </c>
      <c r="F4561" s="102">
        <v>92000</v>
      </c>
      <c r="H4561" s="77">
        <v>32680.37</v>
      </c>
      <c r="I4561" s="77">
        <v>32680.37</v>
      </c>
      <c r="J4561" s="107">
        <v>84099.01</v>
      </c>
      <c r="K4561" s="107">
        <v>89687.64</v>
      </c>
      <c r="L4561">
        <f t="shared" si="360"/>
        <v>6</v>
      </c>
      <c r="M4561">
        <f t="shared" si="361"/>
        <v>1990</v>
      </c>
      <c r="N4561">
        <f t="shared" si="362"/>
        <v>32680.37</v>
      </c>
      <c r="O4561">
        <f t="shared" si="363"/>
        <v>86893.324999999997</v>
      </c>
      <c r="P4561" t="str">
        <f t="shared" si="364"/>
        <v>6_1990</v>
      </c>
    </row>
    <row r="4562" spans="1:16">
      <c r="A4562" s="35">
        <v>33050</v>
      </c>
      <c r="B4562" s="99">
        <v>33720.6</v>
      </c>
      <c r="C4562" s="100">
        <v>101474.2</v>
      </c>
      <c r="D4562" s="105">
        <v>102148.2</v>
      </c>
      <c r="E4562" s="106">
        <v>115000</v>
      </c>
      <c r="F4562" s="102">
        <v>120000</v>
      </c>
      <c r="H4562" s="77">
        <v>33196.39</v>
      </c>
      <c r="I4562" s="77">
        <v>33196.39</v>
      </c>
      <c r="J4562" s="107">
        <v>101474.16</v>
      </c>
      <c r="K4562" s="107">
        <v>111642.68</v>
      </c>
      <c r="L4562">
        <f t="shared" si="360"/>
        <v>6</v>
      </c>
      <c r="M4562">
        <f t="shared" si="361"/>
        <v>1990</v>
      </c>
      <c r="N4562">
        <f t="shared" si="362"/>
        <v>33196.39</v>
      </c>
      <c r="O4562">
        <f t="shared" si="363"/>
        <v>106558.42</v>
      </c>
      <c r="P4562" t="str">
        <f t="shared" si="364"/>
        <v>6_1990</v>
      </c>
    </row>
    <row r="4563" spans="1:16">
      <c r="A4563" s="35">
        <v>33051</v>
      </c>
      <c r="B4563" s="99">
        <v>35343.300000000003</v>
      </c>
      <c r="C4563" s="100">
        <v>96842.8</v>
      </c>
      <c r="D4563" s="105">
        <v>103268.4</v>
      </c>
      <c r="E4563" s="106">
        <v>95000</v>
      </c>
      <c r="F4563" s="102">
        <v>100000</v>
      </c>
      <c r="H4563" s="77">
        <v>33720.559999999998</v>
      </c>
      <c r="I4563" s="77">
        <v>33720.559999999998</v>
      </c>
      <c r="J4563" s="107">
        <v>96842.82</v>
      </c>
      <c r="K4563" s="107">
        <v>103268.4</v>
      </c>
      <c r="L4563">
        <f t="shared" si="360"/>
        <v>6</v>
      </c>
      <c r="M4563">
        <f t="shared" si="361"/>
        <v>1990</v>
      </c>
      <c r="N4563">
        <f t="shared" si="362"/>
        <v>33720.559999999998</v>
      </c>
      <c r="O4563">
        <f t="shared" si="363"/>
        <v>100055.61</v>
      </c>
      <c r="P4563" t="str">
        <f t="shared" si="364"/>
        <v>6_1990</v>
      </c>
    </row>
    <row r="4564" spans="1:16">
      <c r="A4564" s="35">
        <v>33052</v>
      </c>
      <c r="B4564" s="99">
        <v>37629.1</v>
      </c>
      <c r="C4564" s="100">
        <v>97546.2</v>
      </c>
      <c r="D4564" s="101">
        <v>100233.60000000001</v>
      </c>
      <c r="E4564" s="99">
        <v>93500</v>
      </c>
      <c r="F4564" s="102">
        <v>96000</v>
      </c>
      <c r="H4564" s="77"/>
      <c r="I4564" s="77"/>
      <c r="J4564" s="107"/>
      <c r="K4564" s="107"/>
      <c r="L4564">
        <f t="shared" si="360"/>
        <v>6</v>
      </c>
      <c r="M4564">
        <f t="shared" si="361"/>
        <v>1990</v>
      </c>
      <c r="N4564" t="str">
        <f t="shared" si="362"/>
        <v/>
      </c>
      <c r="O4564" t="str">
        <f t="shared" si="363"/>
        <v/>
      </c>
      <c r="P4564" t="str">
        <f t="shared" si="364"/>
        <v>6_1990</v>
      </c>
    </row>
    <row r="4565" spans="1:16">
      <c r="A4565" s="35">
        <v>33053</v>
      </c>
      <c r="B4565" s="99">
        <v>40695.199999999997</v>
      </c>
      <c r="C4565" s="100"/>
      <c r="D4565" s="101"/>
      <c r="E4565" s="99">
        <v>97000</v>
      </c>
      <c r="F4565" s="102">
        <v>102000</v>
      </c>
      <c r="H4565" s="77"/>
      <c r="I4565" s="77"/>
      <c r="J4565" s="107"/>
      <c r="K4565" s="107"/>
      <c r="L4565">
        <f t="shared" si="360"/>
        <v>6</v>
      </c>
      <c r="M4565">
        <f t="shared" si="361"/>
        <v>1990</v>
      </c>
      <c r="N4565" t="str">
        <f t="shared" si="362"/>
        <v/>
      </c>
      <c r="O4565" t="str">
        <f t="shared" si="363"/>
        <v/>
      </c>
      <c r="P4565" t="str">
        <f t="shared" si="364"/>
        <v>6_1990</v>
      </c>
    </row>
    <row r="4566" spans="1:16">
      <c r="A4566" s="35">
        <v>33054</v>
      </c>
      <c r="B4566" s="99">
        <v>44706.1</v>
      </c>
      <c r="C4566" s="100"/>
      <c r="D4566" s="100"/>
      <c r="E4566" s="98"/>
      <c r="F4566" s="102"/>
      <c r="H4566" s="77"/>
      <c r="I4566" s="77"/>
      <c r="J4566" s="107"/>
      <c r="K4566" s="107"/>
      <c r="L4566">
        <f t="shared" si="360"/>
        <v>6</v>
      </c>
      <c r="M4566">
        <f t="shared" si="361"/>
        <v>1990</v>
      </c>
      <c r="N4566" t="str">
        <f t="shared" si="362"/>
        <v/>
      </c>
      <c r="O4566" t="str">
        <f t="shared" si="363"/>
        <v/>
      </c>
      <c r="P4566" t="str">
        <f t="shared" si="364"/>
        <v>6_1990</v>
      </c>
    </row>
    <row r="4567" spans="1:16">
      <c r="A4567" s="35">
        <v>33055</v>
      </c>
      <c r="B4567" s="99">
        <v>35901.300000000003</v>
      </c>
      <c r="C4567" s="100"/>
      <c r="D4567" s="100"/>
      <c r="E4567" s="98"/>
      <c r="F4567" s="102"/>
      <c r="H4567" s="109"/>
      <c r="I4567" s="109"/>
      <c r="J4567" s="104"/>
      <c r="K4567" s="104"/>
      <c r="L4567">
        <f t="shared" si="360"/>
        <v>7</v>
      </c>
      <c r="M4567">
        <f t="shared" si="361"/>
        <v>1990</v>
      </c>
      <c r="N4567" t="str">
        <f t="shared" si="362"/>
        <v/>
      </c>
      <c r="O4567" t="str">
        <f t="shared" si="363"/>
        <v/>
      </c>
      <c r="P4567" t="str">
        <f t="shared" si="364"/>
        <v>7_1990</v>
      </c>
    </row>
    <row r="4568" spans="1:16">
      <c r="A4568" s="35">
        <v>33056</v>
      </c>
      <c r="B4568" s="99">
        <v>36468.199999999997</v>
      </c>
      <c r="C4568" s="100">
        <v>105339.9</v>
      </c>
      <c r="D4568" s="101">
        <v>111776.8</v>
      </c>
      <c r="E4568" s="99">
        <v>108000</v>
      </c>
      <c r="F4568" s="102">
        <v>110000</v>
      </c>
      <c r="H4568" s="109">
        <v>36468.22</v>
      </c>
      <c r="I4568" s="109">
        <v>36468.22</v>
      </c>
      <c r="J4568" s="104">
        <v>105339.91</v>
      </c>
      <c r="K4568" s="104">
        <v>111776.78</v>
      </c>
      <c r="L4568">
        <f t="shared" si="360"/>
        <v>7</v>
      </c>
      <c r="M4568">
        <f t="shared" si="361"/>
        <v>1990</v>
      </c>
      <c r="N4568">
        <f t="shared" si="362"/>
        <v>36468.22</v>
      </c>
      <c r="O4568">
        <f t="shared" si="363"/>
        <v>108558.345</v>
      </c>
      <c r="P4568" t="str">
        <f t="shared" si="364"/>
        <v>7_1990</v>
      </c>
    </row>
    <row r="4569" spans="1:16">
      <c r="A4569" s="35">
        <v>33057</v>
      </c>
      <c r="B4569" s="99">
        <v>37044.1</v>
      </c>
      <c r="C4569" s="100">
        <v>103829.5</v>
      </c>
      <c r="D4569" s="101">
        <v>109693.8</v>
      </c>
      <c r="E4569" s="99">
        <v>114000</v>
      </c>
      <c r="F4569" s="102">
        <v>117000</v>
      </c>
      <c r="H4569" s="109">
        <v>37044.050000000003</v>
      </c>
      <c r="I4569" s="109">
        <v>37044.050000000003</v>
      </c>
      <c r="J4569" s="104">
        <v>103829.47</v>
      </c>
      <c r="K4569" s="104">
        <v>109693.84</v>
      </c>
      <c r="L4569">
        <f t="shared" si="360"/>
        <v>7</v>
      </c>
      <c r="M4569">
        <f t="shared" si="361"/>
        <v>1990</v>
      </c>
      <c r="N4569">
        <f t="shared" si="362"/>
        <v>37044.050000000003</v>
      </c>
      <c r="O4569">
        <f t="shared" si="363"/>
        <v>106761.655</v>
      </c>
      <c r="P4569" t="str">
        <f t="shared" si="364"/>
        <v>7_1990</v>
      </c>
    </row>
    <row r="4570" spans="1:16">
      <c r="A4570" s="35">
        <v>33058</v>
      </c>
      <c r="B4570" s="99">
        <v>37629</v>
      </c>
      <c r="C4570" s="100">
        <v>103925.7</v>
      </c>
      <c r="D4570" s="101">
        <v>112798.2</v>
      </c>
      <c r="E4570" s="99">
        <v>113000</v>
      </c>
      <c r="F4570" s="102">
        <v>115000</v>
      </c>
      <c r="H4570" s="109">
        <v>37628.980000000003</v>
      </c>
      <c r="I4570" s="109">
        <v>37628.980000000003</v>
      </c>
      <c r="J4570" s="104">
        <v>103925.69</v>
      </c>
      <c r="K4570" s="104">
        <v>112798.21</v>
      </c>
      <c r="L4570">
        <f t="shared" si="360"/>
        <v>7</v>
      </c>
      <c r="M4570">
        <f t="shared" si="361"/>
        <v>1990</v>
      </c>
      <c r="N4570">
        <f t="shared" si="362"/>
        <v>37628.980000000003</v>
      </c>
      <c r="O4570">
        <f t="shared" si="363"/>
        <v>108361.95000000001</v>
      </c>
      <c r="P4570" t="str">
        <f t="shared" si="364"/>
        <v>7_1990</v>
      </c>
    </row>
    <row r="4571" spans="1:16">
      <c r="A4571" s="35">
        <v>33059</v>
      </c>
      <c r="B4571" s="99">
        <v>38223.199999999997</v>
      </c>
      <c r="C4571" s="100">
        <v>104689.1</v>
      </c>
      <c r="D4571" s="105">
        <v>109665.4</v>
      </c>
      <c r="E4571" s="106">
        <v>109000</v>
      </c>
      <c r="F4571" s="102">
        <v>115000</v>
      </c>
      <c r="H4571" s="109">
        <v>38223.15</v>
      </c>
      <c r="I4571" s="109">
        <v>38223.15</v>
      </c>
      <c r="J4571" s="104">
        <v>104689.07</v>
      </c>
      <c r="K4571" s="104">
        <v>109665.38</v>
      </c>
      <c r="L4571">
        <f t="shared" si="360"/>
        <v>7</v>
      </c>
      <c r="M4571">
        <f t="shared" si="361"/>
        <v>1990</v>
      </c>
      <c r="N4571">
        <f t="shared" si="362"/>
        <v>38223.15</v>
      </c>
      <c r="O4571">
        <f t="shared" si="363"/>
        <v>107177.22500000001</v>
      </c>
      <c r="P4571" t="str">
        <f t="shared" si="364"/>
        <v>7_1990</v>
      </c>
    </row>
    <row r="4572" spans="1:16">
      <c r="A4572" s="35">
        <v>33060</v>
      </c>
      <c r="B4572" s="99">
        <v>38826.699999999997</v>
      </c>
      <c r="C4572" s="100">
        <v>105233.1</v>
      </c>
      <c r="D4572" s="105">
        <v>108452.2</v>
      </c>
      <c r="E4572" s="106">
        <v>108000</v>
      </c>
      <c r="F4572" s="102">
        <v>110000</v>
      </c>
      <c r="H4572" s="109">
        <v>38826.69</v>
      </c>
      <c r="I4572" s="109">
        <v>38826.69</v>
      </c>
      <c r="J4572" s="104">
        <v>101822.28</v>
      </c>
      <c r="K4572" s="104">
        <v>108452.25</v>
      </c>
      <c r="L4572">
        <f t="shared" si="360"/>
        <v>7</v>
      </c>
      <c r="M4572">
        <f t="shared" si="361"/>
        <v>1990</v>
      </c>
      <c r="N4572">
        <f t="shared" si="362"/>
        <v>38826.69</v>
      </c>
      <c r="O4572">
        <f t="shared" si="363"/>
        <v>105137.265</v>
      </c>
      <c r="P4572" t="str">
        <f t="shared" si="364"/>
        <v>7_1990</v>
      </c>
    </row>
    <row r="4573" spans="1:16">
      <c r="A4573" s="35">
        <v>33061</v>
      </c>
      <c r="B4573" s="99">
        <v>39439.800000000003</v>
      </c>
      <c r="C4573" s="100"/>
      <c r="D4573" s="101"/>
      <c r="E4573" s="99"/>
      <c r="F4573" s="102"/>
      <c r="H4573" s="109"/>
      <c r="I4573" s="109"/>
      <c r="J4573" s="104"/>
      <c r="K4573" s="104"/>
      <c r="L4573">
        <f t="shared" si="360"/>
        <v>7</v>
      </c>
      <c r="M4573">
        <f t="shared" si="361"/>
        <v>1990</v>
      </c>
      <c r="N4573" t="str">
        <f t="shared" si="362"/>
        <v/>
      </c>
      <c r="O4573" t="str">
        <f t="shared" si="363"/>
        <v/>
      </c>
      <c r="P4573" t="str">
        <f t="shared" si="364"/>
        <v>7_1990</v>
      </c>
    </row>
    <row r="4574" spans="1:16">
      <c r="A4574" s="35">
        <v>33062</v>
      </c>
      <c r="B4574" s="99">
        <v>40062.699999999997</v>
      </c>
      <c r="C4574" s="100"/>
      <c r="D4574" s="101"/>
      <c r="E4574" s="99"/>
      <c r="F4574" s="102"/>
      <c r="H4574" s="109"/>
      <c r="I4574" s="109"/>
      <c r="J4574" s="104"/>
      <c r="K4574" s="104"/>
      <c r="L4574">
        <f t="shared" si="360"/>
        <v>7</v>
      </c>
      <c r="M4574">
        <f t="shared" si="361"/>
        <v>1990</v>
      </c>
      <c r="N4574" t="str">
        <f t="shared" si="362"/>
        <v/>
      </c>
      <c r="O4574" t="str">
        <f t="shared" si="363"/>
        <v/>
      </c>
      <c r="P4574" t="str">
        <f t="shared" si="364"/>
        <v>7_1990</v>
      </c>
    </row>
    <row r="4575" spans="1:16">
      <c r="A4575" s="35">
        <v>33063</v>
      </c>
      <c r="B4575" s="99">
        <v>40695.1</v>
      </c>
      <c r="C4575" s="100">
        <v>103527.7</v>
      </c>
      <c r="D4575" s="100">
        <v>108448.2</v>
      </c>
      <c r="E4575" s="98">
        <v>107000</v>
      </c>
      <c r="F4575" s="102">
        <v>109000</v>
      </c>
      <c r="H4575" s="109">
        <v>40695.1</v>
      </c>
      <c r="I4575" s="77">
        <v>40695.1</v>
      </c>
      <c r="J4575" s="104">
        <v>103527.69</v>
      </c>
      <c r="K4575" s="104">
        <v>108448.16</v>
      </c>
      <c r="L4575">
        <f t="shared" si="360"/>
        <v>7</v>
      </c>
      <c r="M4575">
        <f t="shared" si="361"/>
        <v>1990</v>
      </c>
      <c r="N4575">
        <f t="shared" si="362"/>
        <v>40695.1</v>
      </c>
      <c r="O4575">
        <f t="shared" si="363"/>
        <v>105987.925</v>
      </c>
      <c r="P4575" t="str">
        <f t="shared" si="364"/>
        <v>7_1990</v>
      </c>
    </row>
    <row r="4576" spans="1:16">
      <c r="A4576" s="35">
        <v>33064</v>
      </c>
      <c r="B4576" s="99">
        <v>41337.699999999997</v>
      </c>
      <c r="C4576" s="100">
        <v>101032.6</v>
      </c>
      <c r="D4576" s="100">
        <v>107551.9</v>
      </c>
      <c r="E4576" s="98">
        <v>105000</v>
      </c>
      <c r="F4576" s="102">
        <v>107000</v>
      </c>
      <c r="H4576" s="109">
        <v>41337.68</v>
      </c>
      <c r="I4576" s="109">
        <v>41337.68</v>
      </c>
      <c r="J4576" s="104">
        <v>101032.63</v>
      </c>
      <c r="K4576" s="104">
        <v>107551.97</v>
      </c>
      <c r="L4576">
        <f t="shared" si="360"/>
        <v>7</v>
      </c>
      <c r="M4576">
        <f t="shared" si="361"/>
        <v>1990</v>
      </c>
      <c r="N4576">
        <f t="shared" si="362"/>
        <v>41337.68</v>
      </c>
      <c r="O4576">
        <f t="shared" si="363"/>
        <v>104292.3</v>
      </c>
      <c r="P4576" t="str">
        <f t="shared" si="364"/>
        <v>7_1990</v>
      </c>
    </row>
    <row r="4577" spans="1:16">
      <c r="A4577" s="35">
        <v>33065</v>
      </c>
      <c r="B4577" s="99">
        <v>41990</v>
      </c>
      <c r="C4577" s="100">
        <v>101009.60000000001</v>
      </c>
      <c r="D4577" s="101">
        <v>103838.2</v>
      </c>
      <c r="E4577" s="99">
        <v>104000</v>
      </c>
      <c r="F4577" s="102">
        <v>106000</v>
      </c>
      <c r="H4577" s="109">
        <v>41990.400000000001</v>
      </c>
      <c r="I4577" s="77">
        <v>41990.400000000001</v>
      </c>
      <c r="J4577" s="104">
        <v>101009.58</v>
      </c>
      <c r="K4577" s="104">
        <v>103838.24</v>
      </c>
      <c r="L4577">
        <f t="shared" si="360"/>
        <v>7</v>
      </c>
      <c r="M4577">
        <f t="shared" si="361"/>
        <v>1990</v>
      </c>
      <c r="N4577">
        <f t="shared" si="362"/>
        <v>41990.400000000001</v>
      </c>
      <c r="O4577">
        <f t="shared" si="363"/>
        <v>102423.91</v>
      </c>
      <c r="P4577" t="str">
        <f t="shared" si="364"/>
        <v>7_1990</v>
      </c>
    </row>
    <row r="4578" spans="1:16">
      <c r="A4578" s="35">
        <v>33066</v>
      </c>
      <c r="B4578" s="99">
        <v>42652.800000000003</v>
      </c>
      <c r="C4578" s="100">
        <v>99904.3</v>
      </c>
      <c r="D4578" s="101">
        <v>106772.2</v>
      </c>
      <c r="E4578" s="99">
        <v>104000</v>
      </c>
      <c r="F4578" s="102">
        <v>107000</v>
      </c>
      <c r="H4578" s="109">
        <v>42653.43</v>
      </c>
      <c r="I4578" s="109">
        <v>42653.43</v>
      </c>
      <c r="J4578" s="104">
        <v>99904.28</v>
      </c>
      <c r="K4578" s="104">
        <v>106772.22</v>
      </c>
      <c r="L4578">
        <f t="shared" si="360"/>
        <v>7</v>
      </c>
      <c r="M4578">
        <f t="shared" si="361"/>
        <v>1990</v>
      </c>
      <c r="N4578">
        <f t="shared" si="362"/>
        <v>42653.43</v>
      </c>
      <c r="O4578">
        <f t="shared" si="363"/>
        <v>103338.25</v>
      </c>
      <c r="P4578" t="str">
        <f t="shared" si="364"/>
        <v>7_1990</v>
      </c>
    </row>
    <row r="4579" spans="1:16">
      <c r="A4579" s="35">
        <v>33067</v>
      </c>
      <c r="B4579" s="99">
        <v>43326.1</v>
      </c>
      <c r="C4579" s="100">
        <v>97181.1</v>
      </c>
      <c r="D4579" s="101">
        <v>103380.2</v>
      </c>
      <c r="E4579" s="99">
        <v>104000</v>
      </c>
      <c r="F4579" s="102">
        <v>106000</v>
      </c>
      <c r="H4579" s="109">
        <v>43326.93</v>
      </c>
      <c r="I4579" s="109">
        <v>43326.93</v>
      </c>
      <c r="J4579" s="104">
        <v>97181.13</v>
      </c>
      <c r="K4579" s="104">
        <v>103380.16</v>
      </c>
      <c r="L4579">
        <f t="shared" si="360"/>
        <v>7</v>
      </c>
      <c r="M4579">
        <f t="shared" si="361"/>
        <v>1990</v>
      </c>
      <c r="N4579">
        <f t="shared" si="362"/>
        <v>43326.93</v>
      </c>
      <c r="O4579">
        <f t="shared" si="363"/>
        <v>100280.645</v>
      </c>
      <c r="P4579" t="str">
        <f t="shared" si="364"/>
        <v>7_1990</v>
      </c>
    </row>
    <row r="4580" spans="1:16">
      <c r="A4580" s="35">
        <v>33068</v>
      </c>
      <c r="B4580" s="99">
        <v>44010.2</v>
      </c>
      <c r="C4580" s="100"/>
      <c r="D4580" s="105"/>
      <c r="E4580" s="106"/>
      <c r="F4580" s="102"/>
      <c r="H4580" s="109"/>
      <c r="I4580" s="109"/>
      <c r="J4580" s="104"/>
      <c r="K4580" s="104"/>
      <c r="L4580">
        <f t="shared" si="360"/>
        <v>7</v>
      </c>
      <c r="M4580">
        <f t="shared" si="361"/>
        <v>1990</v>
      </c>
      <c r="N4580" t="str">
        <f t="shared" si="362"/>
        <v/>
      </c>
      <c r="O4580" t="str">
        <f t="shared" si="363"/>
        <v/>
      </c>
      <c r="P4580" t="str">
        <f t="shared" si="364"/>
        <v>7_1990</v>
      </c>
    </row>
    <row r="4581" spans="1:16">
      <c r="A4581" s="35">
        <v>33069</v>
      </c>
      <c r="B4581" s="99">
        <v>44705.2</v>
      </c>
      <c r="C4581" s="100"/>
      <c r="D4581" s="105"/>
      <c r="E4581" s="106"/>
      <c r="F4581" s="102"/>
      <c r="H4581" s="109"/>
      <c r="I4581" s="109"/>
      <c r="J4581" s="104"/>
      <c r="K4581" s="104"/>
      <c r="L4581">
        <f t="shared" si="360"/>
        <v>7</v>
      </c>
      <c r="M4581">
        <f t="shared" si="361"/>
        <v>1990</v>
      </c>
      <c r="N4581" t="str">
        <f t="shared" si="362"/>
        <v/>
      </c>
      <c r="O4581" t="str">
        <f t="shared" si="363"/>
        <v/>
      </c>
      <c r="P4581" t="str">
        <f t="shared" si="364"/>
        <v>7_1990</v>
      </c>
    </row>
    <row r="4582" spans="1:16">
      <c r="A4582" s="35">
        <v>33070</v>
      </c>
      <c r="B4582" s="99">
        <v>45411.1</v>
      </c>
      <c r="C4582" s="100">
        <v>102855.7</v>
      </c>
      <c r="D4582" s="101">
        <v>108785</v>
      </c>
      <c r="E4582" s="99">
        <v>110000</v>
      </c>
      <c r="F4582" s="102">
        <v>112000</v>
      </c>
      <c r="H4582" s="109">
        <v>45411.91</v>
      </c>
      <c r="I4582" s="109">
        <v>45411.91</v>
      </c>
      <c r="J4582" s="104">
        <v>102855.72</v>
      </c>
      <c r="K4582" s="104">
        <v>108784.97</v>
      </c>
      <c r="L4582">
        <f t="shared" si="360"/>
        <v>7</v>
      </c>
      <c r="M4582">
        <f t="shared" si="361"/>
        <v>1990</v>
      </c>
      <c r="N4582">
        <f t="shared" si="362"/>
        <v>45411.91</v>
      </c>
      <c r="O4582">
        <f t="shared" si="363"/>
        <v>105820.345</v>
      </c>
      <c r="P4582" t="str">
        <f t="shared" si="364"/>
        <v>7_1990</v>
      </c>
    </row>
    <row r="4583" spans="1:16">
      <c r="A4583" s="35">
        <v>33071</v>
      </c>
      <c r="B4583" s="99">
        <v>46128.1</v>
      </c>
      <c r="C4583" s="100">
        <v>101526.39999999999</v>
      </c>
      <c r="D4583" s="101">
        <v>108704</v>
      </c>
      <c r="E4583" s="99">
        <v>108000</v>
      </c>
      <c r="F4583" s="102">
        <v>112000</v>
      </c>
      <c r="H4583" s="109">
        <v>46128.959999999999</v>
      </c>
      <c r="I4583" s="109">
        <v>46128.959999999999</v>
      </c>
      <c r="J4583" s="104">
        <v>101526.38</v>
      </c>
      <c r="K4583" s="104">
        <v>108703.95</v>
      </c>
      <c r="L4583">
        <f t="shared" si="360"/>
        <v>7</v>
      </c>
      <c r="M4583">
        <f t="shared" si="361"/>
        <v>1990</v>
      </c>
      <c r="N4583">
        <f t="shared" si="362"/>
        <v>46128.959999999999</v>
      </c>
      <c r="O4583">
        <f t="shared" si="363"/>
        <v>105115.16500000001</v>
      </c>
      <c r="P4583" t="str">
        <f t="shared" si="364"/>
        <v>7_1990</v>
      </c>
    </row>
    <row r="4584" spans="1:16">
      <c r="A4584" s="35">
        <v>33072</v>
      </c>
      <c r="B4584" s="99">
        <v>46856.5</v>
      </c>
      <c r="C4584" s="100">
        <v>99923.5</v>
      </c>
      <c r="D4584" s="100">
        <v>107596.9</v>
      </c>
      <c r="E4584" s="98">
        <v>108000</v>
      </c>
      <c r="F4584" s="102">
        <v>111000</v>
      </c>
      <c r="H4584" s="109">
        <v>46857.34</v>
      </c>
      <c r="I4584" s="109">
        <v>46857.34</v>
      </c>
      <c r="J4584" s="104">
        <v>99923.46</v>
      </c>
      <c r="K4584" s="104">
        <v>107596.91</v>
      </c>
      <c r="L4584">
        <f t="shared" si="360"/>
        <v>7</v>
      </c>
      <c r="M4584">
        <f t="shared" si="361"/>
        <v>1990</v>
      </c>
      <c r="N4584">
        <f t="shared" si="362"/>
        <v>46857.34</v>
      </c>
      <c r="O4584">
        <f t="shared" si="363"/>
        <v>103760.185</v>
      </c>
      <c r="P4584" t="str">
        <f t="shared" si="364"/>
        <v>7_1990</v>
      </c>
    </row>
    <row r="4585" spans="1:16">
      <c r="A4585" s="35">
        <v>33073</v>
      </c>
      <c r="B4585" s="99">
        <v>47596.3</v>
      </c>
      <c r="C4585" s="100">
        <v>100481.7</v>
      </c>
      <c r="D4585" s="100">
        <v>109090.3</v>
      </c>
      <c r="E4585" s="98">
        <v>108000</v>
      </c>
      <c r="F4585" s="102">
        <v>110000</v>
      </c>
      <c r="H4585" s="109">
        <v>47597.22</v>
      </c>
      <c r="I4585" s="109">
        <v>47597.22</v>
      </c>
      <c r="J4585" s="104">
        <v>100481.65</v>
      </c>
      <c r="K4585" s="104">
        <v>109090.32</v>
      </c>
      <c r="L4585">
        <f t="shared" si="360"/>
        <v>7</v>
      </c>
      <c r="M4585">
        <f t="shared" si="361"/>
        <v>1990</v>
      </c>
      <c r="N4585">
        <f t="shared" si="362"/>
        <v>47597.22</v>
      </c>
      <c r="O4585">
        <f t="shared" si="363"/>
        <v>104785.985</v>
      </c>
      <c r="P4585" t="str">
        <f t="shared" si="364"/>
        <v>7_1990</v>
      </c>
    </row>
    <row r="4586" spans="1:16">
      <c r="A4586" s="35">
        <v>33074</v>
      </c>
      <c r="B4586" s="99">
        <v>48348.800000000003</v>
      </c>
      <c r="C4586" s="100">
        <v>101024.3</v>
      </c>
      <c r="D4586" s="101">
        <v>107349.6</v>
      </c>
      <c r="E4586" s="99">
        <v>109000</v>
      </c>
      <c r="F4586" s="102">
        <v>111000</v>
      </c>
      <c r="H4586" s="109">
        <v>48348.78</v>
      </c>
      <c r="I4586" s="109">
        <v>48348.78</v>
      </c>
      <c r="J4586" s="104">
        <v>101024.32000000001</v>
      </c>
      <c r="K4586" s="104">
        <v>107349.65</v>
      </c>
      <c r="L4586">
        <f t="shared" si="360"/>
        <v>7</v>
      </c>
      <c r="M4586">
        <f t="shared" si="361"/>
        <v>1990</v>
      </c>
      <c r="N4586">
        <f t="shared" si="362"/>
        <v>48348.78</v>
      </c>
      <c r="O4586">
        <f t="shared" si="363"/>
        <v>104186.985</v>
      </c>
      <c r="P4586" t="str">
        <f t="shared" si="364"/>
        <v>7_1990</v>
      </c>
    </row>
    <row r="4587" spans="1:16">
      <c r="A4587" s="35">
        <v>33075</v>
      </c>
      <c r="B4587" s="99">
        <v>49111.3</v>
      </c>
      <c r="C4587" s="100"/>
      <c r="D4587" s="101"/>
      <c r="E4587" s="99"/>
      <c r="F4587" s="102"/>
      <c r="H4587" s="109"/>
      <c r="I4587" s="109"/>
      <c r="J4587" s="104"/>
      <c r="K4587" s="104"/>
      <c r="L4587">
        <f t="shared" si="360"/>
        <v>7</v>
      </c>
      <c r="M4587">
        <f t="shared" si="361"/>
        <v>1990</v>
      </c>
      <c r="N4587" t="str">
        <f t="shared" si="362"/>
        <v/>
      </c>
      <c r="O4587" t="str">
        <f t="shared" si="363"/>
        <v/>
      </c>
      <c r="P4587" t="str">
        <f t="shared" si="364"/>
        <v>7_1990</v>
      </c>
    </row>
    <row r="4588" spans="1:16">
      <c r="A4588" s="35">
        <v>33076</v>
      </c>
      <c r="B4588" s="99">
        <v>49886.8</v>
      </c>
      <c r="C4588" s="100"/>
      <c r="D4588" s="101"/>
      <c r="E4588" s="99"/>
      <c r="F4588" s="102"/>
      <c r="H4588" s="109"/>
      <c r="I4588" s="109"/>
      <c r="J4588" s="104"/>
      <c r="K4588" s="104"/>
      <c r="L4588">
        <f t="shared" si="360"/>
        <v>7</v>
      </c>
      <c r="M4588">
        <f t="shared" si="361"/>
        <v>1990</v>
      </c>
      <c r="N4588" t="str">
        <f t="shared" si="362"/>
        <v/>
      </c>
      <c r="O4588" t="str">
        <f t="shared" si="363"/>
        <v/>
      </c>
      <c r="P4588" t="str">
        <f t="shared" si="364"/>
        <v>7_1990</v>
      </c>
    </row>
    <row r="4589" spans="1:16">
      <c r="A4589" s="35">
        <v>33077</v>
      </c>
      <c r="B4589" s="99">
        <v>50675.4</v>
      </c>
      <c r="C4589" s="100">
        <v>102038.5</v>
      </c>
      <c r="D4589" s="105">
        <v>111938.6</v>
      </c>
      <c r="E4589" s="106">
        <v>111000</v>
      </c>
      <c r="F4589" s="102">
        <v>115000</v>
      </c>
      <c r="H4589" s="109">
        <v>50675.42</v>
      </c>
      <c r="I4589" s="109">
        <v>50675.42</v>
      </c>
      <c r="J4589" s="104">
        <v>102038.48</v>
      </c>
      <c r="K4589" s="104">
        <v>111938.56</v>
      </c>
      <c r="L4589">
        <f t="shared" si="360"/>
        <v>7</v>
      </c>
      <c r="M4589">
        <f t="shared" si="361"/>
        <v>1990</v>
      </c>
      <c r="N4589">
        <f t="shared" si="362"/>
        <v>50675.42</v>
      </c>
      <c r="O4589">
        <f t="shared" si="363"/>
        <v>106988.51999999999</v>
      </c>
      <c r="P4589" t="str">
        <f t="shared" si="364"/>
        <v>7_1990</v>
      </c>
    </row>
    <row r="4590" spans="1:16">
      <c r="A4590" s="35">
        <v>33078</v>
      </c>
      <c r="B4590" s="99">
        <v>51474.7</v>
      </c>
      <c r="C4590" s="100">
        <v>123270.9</v>
      </c>
      <c r="D4590" s="105">
        <v>138498.29999999999</v>
      </c>
      <c r="E4590" s="106">
        <v>135000</v>
      </c>
      <c r="F4590" s="102">
        <v>142000</v>
      </c>
      <c r="H4590" s="109">
        <v>51475.58</v>
      </c>
      <c r="I4590" s="109">
        <v>51475.58</v>
      </c>
      <c r="J4590" s="104">
        <v>123270.94</v>
      </c>
      <c r="K4590" s="104">
        <v>138488.26999999999</v>
      </c>
      <c r="L4590">
        <f t="shared" si="360"/>
        <v>7</v>
      </c>
      <c r="M4590">
        <f t="shared" si="361"/>
        <v>1990</v>
      </c>
      <c r="N4590">
        <f t="shared" si="362"/>
        <v>51475.58</v>
      </c>
      <c r="O4590">
        <f t="shared" si="363"/>
        <v>130879.605</v>
      </c>
      <c r="P4590" t="str">
        <f t="shared" si="364"/>
        <v>7_1990</v>
      </c>
    </row>
    <row r="4591" spans="1:16">
      <c r="A4591" s="35">
        <v>33079</v>
      </c>
      <c r="B4591" s="99">
        <v>52288.4</v>
      </c>
      <c r="C4591" s="100">
        <v>142306.6</v>
      </c>
      <c r="D4591" s="101">
        <v>158181.4</v>
      </c>
      <c r="E4591" s="99">
        <v>150000</v>
      </c>
      <c r="F4591" s="102">
        <v>160000</v>
      </c>
      <c r="H4591" s="109">
        <v>52288.38</v>
      </c>
      <c r="I4591" s="109">
        <v>52288.38</v>
      </c>
      <c r="J4591" s="104">
        <v>142306.65</v>
      </c>
      <c r="K4591" s="104">
        <v>158181.38</v>
      </c>
      <c r="L4591">
        <f t="shared" si="360"/>
        <v>7</v>
      </c>
      <c r="M4591">
        <f t="shared" si="361"/>
        <v>1990</v>
      </c>
      <c r="N4591">
        <f t="shared" si="362"/>
        <v>52288.38</v>
      </c>
      <c r="O4591">
        <f t="shared" si="363"/>
        <v>150244.01500000001</v>
      </c>
      <c r="P4591" t="str">
        <f t="shared" si="364"/>
        <v>7_1990</v>
      </c>
    </row>
    <row r="4592" spans="1:16">
      <c r="A4592" s="35">
        <v>33080</v>
      </c>
      <c r="B4592" s="99">
        <v>53114.1</v>
      </c>
      <c r="C4592" s="100">
        <v>130641.2</v>
      </c>
      <c r="D4592" s="101">
        <v>151136.6</v>
      </c>
      <c r="E4592" s="99">
        <v>140000</v>
      </c>
      <c r="F4592" s="102">
        <v>150000</v>
      </c>
      <c r="H4592" s="109">
        <v>53114.01</v>
      </c>
      <c r="I4592" s="109">
        <v>53114.01</v>
      </c>
      <c r="J4592" s="104">
        <v>130641.24</v>
      </c>
      <c r="K4592" s="104">
        <v>151136.60999999999</v>
      </c>
      <c r="L4592">
        <f t="shared" si="360"/>
        <v>7</v>
      </c>
      <c r="M4592">
        <f t="shared" si="361"/>
        <v>1990</v>
      </c>
      <c r="N4592">
        <f t="shared" si="362"/>
        <v>53114.01</v>
      </c>
      <c r="O4592">
        <f t="shared" si="363"/>
        <v>140888.92499999999</v>
      </c>
      <c r="P4592" t="str">
        <f t="shared" si="364"/>
        <v>7_1990</v>
      </c>
    </row>
    <row r="4593" spans="1:16">
      <c r="A4593" s="35">
        <v>33081</v>
      </c>
      <c r="B4593" s="99"/>
      <c r="C4593" s="100"/>
      <c r="D4593" s="100"/>
      <c r="E4593" s="98">
        <v>140000</v>
      </c>
      <c r="F4593" s="102">
        <v>145000</v>
      </c>
      <c r="H4593" s="109"/>
      <c r="I4593" s="109"/>
      <c r="J4593" s="104"/>
      <c r="K4593" s="104"/>
      <c r="L4593">
        <f t="shared" si="360"/>
        <v>7</v>
      </c>
      <c r="M4593">
        <f t="shared" si="361"/>
        <v>1990</v>
      </c>
      <c r="N4593" t="str">
        <f t="shared" si="362"/>
        <v/>
      </c>
      <c r="O4593" t="str">
        <f t="shared" si="363"/>
        <v/>
      </c>
      <c r="P4593" t="str">
        <f t="shared" si="364"/>
        <v>7_1990</v>
      </c>
    </row>
    <row r="4594" spans="1:16">
      <c r="A4594" s="35">
        <v>33082</v>
      </c>
      <c r="B4594" s="99"/>
      <c r="C4594" s="100"/>
      <c r="D4594" s="100"/>
      <c r="E4594" s="98"/>
      <c r="F4594" s="102"/>
      <c r="H4594" s="109"/>
      <c r="I4594" s="109"/>
      <c r="J4594" s="104"/>
      <c r="K4594" s="104"/>
      <c r="L4594">
        <f t="shared" si="360"/>
        <v>7</v>
      </c>
      <c r="M4594">
        <f t="shared" si="361"/>
        <v>1990</v>
      </c>
      <c r="N4594" t="str">
        <f t="shared" si="362"/>
        <v/>
      </c>
      <c r="O4594" t="str">
        <f t="shared" si="363"/>
        <v/>
      </c>
      <c r="P4594" t="str">
        <f t="shared" si="364"/>
        <v>7_1990</v>
      </c>
    </row>
    <row r="4595" spans="1:16">
      <c r="A4595" s="35">
        <v>33083</v>
      </c>
      <c r="B4595" s="99"/>
      <c r="C4595" s="100"/>
      <c r="D4595" s="101"/>
      <c r="E4595" s="99"/>
      <c r="F4595" s="102"/>
      <c r="H4595" s="109"/>
      <c r="I4595" s="109"/>
      <c r="J4595" s="104"/>
      <c r="K4595" s="104"/>
      <c r="L4595">
        <f t="shared" si="360"/>
        <v>7</v>
      </c>
      <c r="M4595">
        <f t="shared" si="361"/>
        <v>1990</v>
      </c>
      <c r="N4595" t="str">
        <f t="shared" si="362"/>
        <v/>
      </c>
      <c r="O4595" t="str">
        <f t="shared" si="363"/>
        <v/>
      </c>
      <c r="P4595" t="str">
        <f t="shared" si="364"/>
        <v>7_1990</v>
      </c>
    </row>
    <row r="4596" spans="1:16">
      <c r="A4596" s="35">
        <v>33084</v>
      </c>
      <c r="B4596" s="99"/>
      <c r="C4596" s="100"/>
      <c r="D4596" s="101"/>
      <c r="E4596" s="99">
        <v>160000</v>
      </c>
      <c r="F4596" s="102">
        <v>165000</v>
      </c>
      <c r="H4596" s="109"/>
      <c r="I4596" s="109"/>
      <c r="J4596" s="104"/>
      <c r="K4596" s="104"/>
      <c r="L4596">
        <f t="shared" si="360"/>
        <v>7</v>
      </c>
      <c r="M4596">
        <f t="shared" si="361"/>
        <v>1990</v>
      </c>
      <c r="N4596" t="str">
        <f t="shared" si="362"/>
        <v/>
      </c>
      <c r="O4596" t="str">
        <f t="shared" si="363"/>
        <v/>
      </c>
      <c r="P4596" t="str">
        <f t="shared" si="364"/>
        <v>7_1990</v>
      </c>
    </row>
    <row r="4597" spans="1:16">
      <c r="A4597" s="35">
        <v>33085</v>
      </c>
      <c r="B4597" s="99"/>
      <c r="C4597" s="100"/>
      <c r="D4597" s="101"/>
      <c r="E4597" s="99">
        <v>165000</v>
      </c>
      <c r="F4597" s="102">
        <v>170000</v>
      </c>
      <c r="H4597" s="109"/>
      <c r="I4597" s="109"/>
      <c r="J4597" s="104"/>
      <c r="K4597" s="104"/>
      <c r="L4597">
        <f t="shared" si="360"/>
        <v>7</v>
      </c>
      <c r="M4597">
        <f t="shared" si="361"/>
        <v>1990</v>
      </c>
      <c r="N4597" t="str">
        <f t="shared" si="362"/>
        <v/>
      </c>
      <c r="O4597" t="str">
        <f t="shared" si="363"/>
        <v/>
      </c>
      <c r="P4597" t="str">
        <f t="shared" si="364"/>
        <v>7_1990</v>
      </c>
    </row>
    <row r="4598" spans="1:16">
      <c r="A4598" s="35">
        <v>33086</v>
      </c>
      <c r="B4598" s="99"/>
      <c r="C4598" s="100">
        <v>166597</v>
      </c>
      <c r="D4598" s="105">
        <v>178845.3</v>
      </c>
      <c r="E4598" s="106">
        <v>172000</v>
      </c>
      <c r="F4598" s="102">
        <v>178000</v>
      </c>
      <c r="G4598">
        <v>3.1</v>
      </c>
      <c r="H4598" s="109"/>
      <c r="I4598" s="109"/>
      <c r="J4598" s="107">
        <v>166597.04</v>
      </c>
      <c r="K4598" s="107">
        <v>178845.28</v>
      </c>
      <c r="L4598">
        <f t="shared" si="360"/>
        <v>8</v>
      </c>
      <c r="M4598">
        <f t="shared" si="361"/>
        <v>1990</v>
      </c>
      <c r="N4598" t="str">
        <f t="shared" si="362"/>
        <v/>
      </c>
      <c r="O4598">
        <f t="shared" si="363"/>
        <v>172721.16</v>
      </c>
      <c r="P4598" t="str">
        <f t="shared" si="364"/>
        <v>8_1990</v>
      </c>
    </row>
    <row r="4599" spans="1:16">
      <c r="A4599" s="35">
        <v>33087</v>
      </c>
      <c r="B4599" s="99"/>
      <c r="C4599" s="100">
        <v>163021.6</v>
      </c>
      <c r="D4599" s="105">
        <v>176336.9</v>
      </c>
      <c r="E4599" s="106">
        <v>180000</v>
      </c>
      <c r="F4599" s="102">
        <v>185000</v>
      </c>
      <c r="G4599">
        <v>4.2</v>
      </c>
      <c r="H4599" s="109"/>
      <c r="I4599" s="109"/>
      <c r="J4599" s="107" t="s">
        <v>279</v>
      </c>
      <c r="K4599" s="107">
        <v>176336.9</v>
      </c>
      <c r="L4599">
        <f t="shared" si="360"/>
        <v>8</v>
      </c>
      <c r="M4599">
        <f t="shared" si="361"/>
        <v>1990</v>
      </c>
      <c r="N4599" t="str">
        <f t="shared" si="362"/>
        <v/>
      </c>
      <c r="O4599">
        <f t="shared" si="363"/>
        <v>176336.9</v>
      </c>
      <c r="P4599" t="str">
        <f t="shared" si="364"/>
        <v>8_1990</v>
      </c>
    </row>
    <row r="4600" spans="1:16">
      <c r="A4600" s="35">
        <v>33088</v>
      </c>
      <c r="B4600" s="99"/>
      <c r="C4600" s="100">
        <v>162178.4</v>
      </c>
      <c r="D4600" s="101">
        <v>178000.8</v>
      </c>
      <c r="E4600" s="99">
        <v>210000</v>
      </c>
      <c r="F4600" s="102">
        <v>240000</v>
      </c>
      <c r="G4600">
        <v>3.2</v>
      </c>
      <c r="H4600" s="109"/>
      <c r="I4600" s="109"/>
      <c r="J4600" s="107">
        <v>162178.38</v>
      </c>
      <c r="K4600" s="107">
        <v>178000.82</v>
      </c>
      <c r="L4600">
        <f t="shared" si="360"/>
        <v>8</v>
      </c>
      <c r="M4600">
        <f t="shared" si="361"/>
        <v>1990</v>
      </c>
      <c r="N4600" t="str">
        <f t="shared" si="362"/>
        <v/>
      </c>
      <c r="O4600">
        <f t="shared" si="363"/>
        <v>170089.60000000001</v>
      </c>
      <c r="P4600" t="str">
        <f t="shared" si="364"/>
        <v>8_1990</v>
      </c>
    </row>
    <row r="4601" spans="1:16">
      <c r="A4601" s="35">
        <v>33089</v>
      </c>
      <c r="B4601" s="99"/>
      <c r="C4601" s="100"/>
      <c r="D4601" s="101"/>
      <c r="E4601" s="99"/>
      <c r="F4601" s="102"/>
      <c r="G4601">
        <v>0.8</v>
      </c>
      <c r="H4601" s="109"/>
      <c r="I4601" s="109"/>
      <c r="J4601" s="107"/>
      <c r="K4601" s="107"/>
      <c r="L4601">
        <f t="shared" si="360"/>
        <v>8</v>
      </c>
      <c r="M4601">
        <f t="shared" si="361"/>
        <v>1990</v>
      </c>
      <c r="N4601" t="str">
        <f t="shared" si="362"/>
        <v/>
      </c>
      <c r="O4601" t="str">
        <f t="shared" si="363"/>
        <v/>
      </c>
      <c r="P4601" t="str">
        <f t="shared" si="364"/>
        <v>8_1990</v>
      </c>
    </row>
    <row r="4602" spans="1:16">
      <c r="A4602" s="35">
        <v>33090</v>
      </c>
      <c r="B4602" s="99"/>
      <c r="C4602" s="100"/>
      <c r="D4602" s="100"/>
      <c r="E4602" s="98"/>
      <c r="F4602" s="102"/>
      <c r="G4602">
        <v>0.6</v>
      </c>
      <c r="H4602" s="109"/>
      <c r="I4602" s="109"/>
      <c r="J4602" s="107"/>
      <c r="K4602" s="107"/>
      <c r="L4602">
        <f t="shared" si="360"/>
        <v>8</v>
      </c>
      <c r="M4602">
        <f t="shared" si="361"/>
        <v>1990</v>
      </c>
      <c r="N4602" t="str">
        <f t="shared" si="362"/>
        <v/>
      </c>
      <c r="O4602" t="str">
        <f t="shared" si="363"/>
        <v/>
      </c>
      <c r="P4602" t="str">
        <f t="shared" si="364"/>
        <v>8_1990</v>
      </c>
    </row>
    <row r="4603" spans="1:16">
      <c r="A4603" s="35">
        <v>33091</v>
      </c>
      <c r="B4603" s="99">
        <v>64099.8</v>
      </c>
      <c r="C4603" s="100">
        <v>242653.9</v>
      </c>
      <c r="D4603" s="100">
        <v>271121.5</v>
      </c>
      <c r="E4603" s="98">
        <v>280000</v>
      </c>
      <c r="F4603" s="102">
        <v>290000</v>
      </c>
      <c r="G4603">
        <v>3.9</v>
      </c>
      <c r="H4603" s="109"/>
      <c r="I4603" s="109"/>
      <c r="J4603" s="107">
        <v>242653.95</v>
      </c>
      <c r="K4603" s="107">
        <v>271121.52</v>
      </c>
      <c r="L4603">
        <f t="shared" si="360"/>
        <v>8</v>
      </c>
      <c r="M4603">
        <f t="shared" si="361"/>
        <v>1990</v>
      </c>
      <c r="N4603" t="str">
        <f t="shared" si="362"/>
        <v/>
      </c>
      <c r="O4603">
        <f t="shared" si="363"/>
        <v>256887.73500000002</v>
      </c>
      <c r="P4603" t="str">
        <f t="shared" si="364"/>
        <v>8_1990</v>
      </c>
    </row>
    <row r="4604" spans="1:16">
      <c r="A4604" s="35">
        <v>33092</v>
      </c>
      <c r="B4604" s="99"/>
      <c r="C4604" s="100">
        <v>285737</v>
      </c>
      <c r="D4604" s="101">
        <v>315735.3</v>
      </c>
      <c r="E4604" s="99">
        <v>315000</v>
      </c>
      <c r="F4604" s="102">
        <v>325000</v>
      </c>
      <c r="G4604">
        <v>5.5</v>
      </c>
      <c r="H4604" s="109">
        <v>64099.76</v>
      </c>
      <c r="I4604" s="109"/>
      <c r="J4604" s="107">
        <v>285737.03000000003</v>
      </c>
      <c r="K4604" s="107">
        <v>315735.33</v>
      </c>
      <c r="L4604">
        <f t="shared" si="360"/>
        <v>8</v>
      </c>
      <c r="M4604">
        <f t="shared" si="361"/>
        <v>1990</v>
      </c>
      <c r="N4604">
        <f t="shared" si="362"/>
        <v>64099.76</v>
      </c>
      <c r="O4604">
        <f t="shared" si="363"/>
        <v>300736.18000000005</v>
      </c>
      <c r="P4604" t="str">
        <f t="shared" si="364"/>
        <v>8_1990</v>
      </c>
    </row>
    <row r="4605" spans="1:16">
      <c r="A4605" s="35">
        <v>33093</v>
      </c>
      <c r="B4605" s="99"/>
      <c r="C4605" s="100">
        <v>306599.7</v>
      </c>
      <c r="D4605" s="101">
        <v>334095</v>
      </c>
      <c r="E4605" s="99">
        <v>335000</v>
      </c>
      <c r="F4605" s="102">
        <v>350000</v>
      </c>
      <c r="G4605">
        <v>9.3000000000000007</v>
      </c>
      <c r="H4605" s="112"/>
      <c r="I4605" s="112"/>
      <c r="J4605" s="107">
        <v>306599.65000000002</v>
      </c>
      <c r="K4605" s="107">
        <v>334363.33</v>
      </c>
      <c r="L4605">
        <f t="shared" si="360"/>
        <v>8</v>
      </c>
      <c r="M4605">
        <f t="shared" si="361"/>
        <v>1990</v>
      </c>
      <c r="N4605" t="str">
        <f t="shared" si="362"/>
        <v/>
      </c>
      <c r="O4605">
        <f t="shared" si="363"/>
        <v>320481.49</v>
      </c>
      <c r="P4605" t="str">
        <f t="shared" si="364"/>
        <v>8_1990</v>
      </c>
    </row>
    <row r="4606" spans="1:16">
      <c r="A4606" s="35">
        <v>33094</v>
      </c>
      <c r="B4606" s="99"/>
      <c r="C4606" s="100"/>
      <c r="D4606" s="101"/>
      <c r="E4606" s="99">
        <v>320000</v>
      </c>
      <c r="F4606" s="102">
        <v>420000</v>
      </c>
      <c r="G4606">
        <v>136.5</v>
      </c>
      <c r="H4606" s="112"/>
      <c r="I4606" s="112"/>
      <c r="J4606" s="107">
        <v>307317.21000000002</v>
      </c>
      <c r="K4606" s="107">
        <v>344630.09</v>
      </c>
      <c r="L4606">
        <f t="shared" si="360"/>
        <v>8</v>
      </c>
      <c r="M4606">
        <f t="shared" si="361"/>
        <v>1990</v>
      </c>
      <c r="N4606" t="str">
        <f t="shared" si="362"/>
        <v/>
      </c>
      <c r="O4606">
        <f t="shared" si="363"/>
        <v>325973.65000000002</v>
      </c>
      <c r="P4606" t="str">
        <f t="shared" si="364"/>
        <v>8_1990</v>
      </c>
    </row>
    <row r="4607" spans="1:16">
      <c r="A4607" s="35">
        <v>33095</v>
      </c>
      <c r="B4607" s="99">
        <v>286240.2</v>
      </c>
      <c r="C4607" s="100">
        <v>279176.5</v>
      </c>
      <c r="D4607" s="105">
        <v>293303.90000000002</v>
      </c>
      <c r="E4607" s="106">
        <v>290000</v>
      </c>
      <c r="F4607" s="102">
        <v>310000</v>
      </c>
      <c r="G4607">
        <v>20.2</v>
      </c>
      <c r="H4607" s="112"/>
      <c r="I4607" s="112"/>
      <c r="J4607" s="107">
        <v>287768.73</v>
      </c>
      <c r="K4607" s="107">
        <v>307456.67</v>
      </c>
      <c r="L4607">
        <f t="shared" si="360"/>
        <v>8</v>
      </c>
      <c r="M4607">
        <f t="shared" si="361"/>
        <v>1990</v>
      </c>
      <c r="N4607" t="str">
        <f t="shared" si="362"/>
        <v/>
      </c>
      <c r="O4607">
        <f t="shared" si="363"/>
        <v>297612.69999999995</v>
      </c>
      <c r="P4607" t="str">
        <f t="shared" si="364"/>
        <v>8_1990</v>
      </c>
    </row>
    <row r="4608" spans="1:16">
      <c r="A4608" s="35">
        <v>33096</v>
      </c>
      <c r="B4608" s="99"/>
      <c r="C4608" s="100"/>
      <c r="D4608" s="105"/>
      <c r="E4608" s="106"/>
      <c r="F4608" s="102"/>
      <c r="G4608">
        <v>11.3</v>
      </c>
      <c r="H4608" s="109"/>
      <c r="I4608" s="109"/>
      <c r="J4608" s="107"/>
      <c r="K4608" s="107"/>
      <c r="L4608">
        <f t="shared" si="360"/>
        <v>8</v>
      </c>
      <c r="M4608">
        <f t="shared" si="361"/>
        <v>1990</v>
      </c>
      <c r="N4608" t="str">
        <f t="shared" si="362"/>
        <v/>
      </c>
      <c r="O4608" t="str">
        <f t="shared" si="363"/>
        <v/>
      </c>
      <c r="P4608" t="str">
        <f t="shared" si="364"/>
        <v>8_1990</v>
      </c>
    </row>
    <row r="4609" spans="1:16">
      <c r="A4609" s="35">
        <v>33097</v>
      </c>
      <c r="B4609" s="99"/>
      <c r="C4609" s="100"/>
      <c r="D4609" s="101"/>
      <c r="E4609" s="99"/>
      <c r="F4609" s="102"/>
      <c r="G4609">
        <v>3.7</v>
      </c>
      <c r="H4609" s="109"/>
      <c r="I4609" s="109"/>
      <c r="J4609" s="107"/>
      <c r="K4609" s="107"/>
      <c r="L4609">
        <f t="shared" si="360"/>
        <v>8</v>
      </c>
      <c r="M4609">
        <f t="shared" si="361"/>
        <v>1990</v>
      </c>
      <c r="N4609" t="str">
        <f t="shared" si="362"/>
        <v/>
      </c>
      <c r="O4609" t="str">
        <f t="shared" si="363"/>
        <v/>
      </c>
      <c r="P4609" t="str">
        <f t="shared" si="364"/>
        <v>8_1990</v>
      </c>
    </row>
    <row r="4610" spans="1:16">
      <c r="A4610" s="35">
        <v>33098</v>
      </c>
      <c r="B4610" s="99">
        <v>305062.2</v>
      </c>
      <c r="C4610" s="100">
        <v>293709.3</v>
      </c>
      <c r="D4610" s="101">
        <v>316415</v>
      </c>
      <c r="E4610" s="99">
        <v>310000</v>
      </c>
      <c r="F4610" s="102">
        <v>320000</v>
      </c>
      <c r="G4610">
        <v>3.4</v>
      </c>
      <c r="H4610" s="112"/>
      <c r="I4610" s="112"/>
      <c r="J4610" s="107">
        <v>293709.95</v>
      </c>
      <c r="K4610" s="107">
        <v>316414.99</v>
      </c>
      <c r="L4610">
        <f t="shared" si="360"/>
        <v>8</v>
      </c>
      <c r="M4610">
        <f t="shared" si="361"/>
        <v>1990</v>
      </c>
      <c r="N4610" t="str">
        <f t="shared" si="362"/>
        <v/>
      </c>
      <c r="O4610">
        <f t="shared" si="363"/>
        <v>305062.46999999997</v>
      </c>
      <c r="P4610" t="str">
        <f t="shared" si="364"/>
        <v>8_1990</v>
      </c>
    </row>
    <row r="4611" spans="1:16">
      <c r="A4611" s="35">
        <v>33099</v>
      </c>
      <c r="B4611" s="99">
        <v>319588.59999999998</v>
      </c>
      <c r="C4611" s="100">
        <v>309103</v>
      </c>
      <c r="D4611" s="100">
        <v>330074.2</v>
      </c>
      <c r="E4611" s="98">
        <v>300000</v>
      </c>
      <c r="F4611" s="102">
        <v>315000</v>
      </c>
      <c r="G4611">
        <v>-1.5</v>
      </c>
      <c r="H4611" s="112"/>
      <c r="I4611" s="112"/>
      <c r="J4611" s="107">
        <v>293709.31</v>
      </c>
      <c r="K4611" s="107">
        <v>330074.15999999997</v>
      </c>
      <c r="L4611">
        <f t="shared" si="360"/>
        <v>8</v>
      </c>
      <c r="M4611">
        <f t="shared" si="361"/>
        <v>1990</v>
      </c>
      <c r="N4611" t="str">
        <f t="shared" si="362"/>
        <v/>
      </c>
      <c r="O4611">
        <f t="shared" si="363"/>
        <v>311891.73499999999</v>
      </c>
      <c r="P4611" t="str">
        <f t="shared" si="364"/>
        <v>8_1990</v>
      </c>
    </row>
    <row r="4612" spans="1:16">
      <c r="A4612" s="35">
        <v>33100</v>
      </c>
      <c r="B4612" s="99">
        <v>325900.09999999998</v>
      </c>
      <c r="C4612" s="100">
        <v>317660.90000000002</v>
      </c>
      <c r="D4612" s="100">
        <v>334139.2</v>
      </c>
      <c r="E4612" s="98">
        <v>300000</v>
      </c>
      <c r="F4612" s="102">
        <v>315000</v>
      </c>
      <c r="G4612">
        <v>-5</v>
      </c>
      <c r="H4612" s="112"/>
      <c r="I4612" s="112"/>
      <c r="J4612" s="107">
        <v>317760.94</v>
      </c>
      <c r="K4612" s="107">
        <v>334139.21999999997</v>
      </c>
      <c r="L4612">
        <f t="shared" ref="L4612:L4675" si="365">+MONTH(A4612)</f>
        <v>8</v>
      </c>
      <c r="M4612">
        <f t="shared" ref="M4612:M4675" si="366">+YEAR(A4612)</f>
        <v>1990</v>
      </c>
      <c r="N4612" t="str">
        <f t="shared" ref="N4612:N4675" si="367">+IF(H4612="","",AVERAGE(H4612:I4612))</f>
        <v/>
      </c>
      <c r="O4612">
        <f t="shared" ref="O4612:O4675" si="368">+IF(J4612="","",AVERAGE(J4612:K4612))</f>
        <v>325950.07999999996</v>
      </c>
      <c r="P4612" t="str">
        <f t="shared" ref="P4612:P4675" si="369">+L4612&amp;"_"&amp;M4612</f>
        <v>8_1990</v>
      </c>
    </row>
    <row r="4613" spans="1:16">
      <c r="A4613" s="35">
        <v>33101</v>
      </c>
      <c r="B4613" s="99">
        <v>326592.59999999998</v>
      </c>
      <c r="C4613" s="100">
        <v>317117.2</v>
      </c>
      <c r="D4613" s="101">
        <v>336067.9</v>
      </c>
      <c r="E4613" s="99">
        <v>300000</v>
      </c>
      <c r="F4613" s="102">
        <v>310000</v>
      </c>
      <c r="G4613">
        <v>0.2</v>
      </c>
      <c r="H4613" s="112"/>
      <c r="I4613" s="112"/>
      <c r="J4613" s="107">
        <v>317117.23</v>
      </c>
      <c r="K4613" s="107">
        <v>336067.92</v>
      </c>
      <c r="L4613">
        <f t="shared" si="365"/>
        <v>8</v>
      </c>
      <c r="M4613">
        <f t="shared" si="366"/>
        <v>1990</v>
      </c>
      <c r="N4613" t="str">
        <f t="shared" si="367"/>
        <v/>
      </c>
      <c r="O4613">
        <f t="shared" si="368"/>
        <v>326592.57499999995</v>
      </c>
      <c r="P4613" t="str">
        <f t="shared" si="369"/>
        <v>8_1990</v>
      </c>
    </row>
    <row r="4614" spans="1:16">
      <c r="A4614" s="35">
        <v>33102</v>
      </c>
      <c r="B4614" s="99">
        <v>334002.90000000002</v>
      </c>
      <c r="C4614" s="100">
        <v>329064.8</v>
      </c>
      <c r="D4614" s="101">
        <v>338940.9</v>
      </c>
      <c r="E4614" s="99">
        <v>320000</v>
      </c>
      <c r="F4614" s="102">
        <v>340000</v>
      </c>
      <c r="G4614">
        <v>-4</v>
      </c>
      <c r="H4614" s="112"/>
      <c r="I4614" s="112"/>
      <c r="J4614" s="107">
        <v>329064.77</v>
      </c>
      <c r="K4614" s="107">
        <v>338940.87</v>
      </c>
      <c r="L4614">
        <f t="shared" si="365"/>
        <v>8</v>
      </c>
      <c r="M4614">
        <f t="shared" si="366"/>
        <v>1990</v>
      </c>
      <c r="N4614" t="str">
        <f t="shared" si="367"/>
        <v/>
      </c>
      <c r="O4614">
        <f t="shared" si="368"/>
        <v>334002.82</v>
      </c>
      <c r="P4614" t="str">
        <f t="shared" si="369"/>
        <v>8_1990</v>
      </c>
    </row>
    <row r="4615" spans="1:16">
      <c r="A4615" s="35">
        <v>33103</v>
      </c>
      <c r="B4615" s="99"/>
      <c r="C4615" s="100"/>
      <c r="D4615" s="101"/>
      <c r="E4615" s="99"/>
      <c r="F4615" s="102"/>
      <c r="G4615">
        <v>-0.7</v>
      </c>
      <c r="H4615" s="112"/>
      <c r="I4615" s="112"/>
      <c r="J4615" s="107"/>
      <c r="K4615" s="107"/>
      <c r="L4615">
        <f t="shared" si="365"/>
        <v>8</v>
      </c>
      <c r="M4615">
        <f t="shared" si="366"/>
        <v>1990</v>
      </c>
      <c r="N4615" t="str">
        <f t="shared" si="367"/>
        <v/>
      </c>
      <c r="O4615" t="str">
        <f t="shared" si="368"/>
        <v/>
      </c>
      <c r="P4615" t="str">
        <f t="shared" si="369"/>
        <v>8_1990</v>
      </c>
    </row>
    <row r="4616" spans="1:16">
      <c r="A4616" s="35">
        <v>33104</v>
      </c>
      <c r="B4616" s="99"/>
      <c r="C4616" s="100"/>
      <c r="D4616" s="105"/>
      <c r="E4616" s="106"/>
      <c r="F4616" s="102"/>
      <c r="G4616">
        <v>1.2</v>
      </c>
      <c r="H4616" s="112"/>
      <c r="I4616" s="112"/>
      <c r="J4616" s="107"/>
      <c r="K4616" s="107"/>
      <c r="L4616">
        <f t="shared" si="365"/>
        <v>8</v>
      </c>
      <c r="M4616">
        <f t="shared" si="366"/>
        <v>1990</v>
      </c>
      <c r="N4616" t="str">
        <f t="shared" si="367"/>
        <v/>
      </c>
      <c r="O4616" t="str">
        <f t="shared" si="368"/>
        <v/>
      </c>
      <c r="P4616" t="str">
        <f t="shared" si="369"/>
        <v>8_1990</v>
      </c>
    </row>
    <row r="4617" spans="1:16">
      <c r="A4617" s="35">
        <v>33105</v>
      </c>
      <c r="B4617" s="99">
        <v>341236.7</v>
      </c>
      <c r="C4617" s="100">
        <v>333327.3</v>
      </c>
      <c r="D4617" s="105">
        <v>349145.7</v>
      </c>
      <c r="E4617" s="106">
        <v>330000</v>
      </c>
      <c r="F4617" s="102">
        <v>340000</v>
      </c>
      <c r="G4617">
        <v>-0.2</v>
      </c>
      <c r="H4617" s="112"/>
      <c r="I4617" s="112"/>
      <c r="J4617" s="107">
        <v>333327.8</v>
      </c>
      <c r="K4617" s="107">
        <v>349145.65</v>
      </c>
      <c r="L4617">
        <f t="shared" si="365"/>
        <v>8</v>
      </c>
      <c r="M4617">
        <f t="shared" si="366"/>
        <v>1990</v>
      </c>
      <c r="N4617" t="str">
        <f t="shared" si="367"/>
        <v/>
      </c>
      <c r="O4617">
        <f t="shared" si="368"/>
        <v>341236.72499999998</v>
      </c>
      <c r="P4617" t="str">
        <f t="shared" si="369"/>
        <v>8_1990</v>
      </c>
    </row>
    <row r="4618" spans="1:16">
      <c r="A4618" s="35">
        <v>33106</v>
      </c>
      <c r="B4618" s="99">
        <v>346730.7</v>
      </c>
      <c r="C4618" s="100">
        <v>340424.1</v>
      </c>
      <c r="D4618" s="101">
        <v>353037.2</v>
      </c>
      <c r="E4618" s="99">
        <v>340000</v>
      </c>
      <c r="F4618" s="102">
        <v>345000</v>
      </c>
      <c r="G4618">
        <v>-1.4</v>
      </c>
      <c r="H4618" s="112"/>
      <c r="I4618" s="112"/>
      <c r="J4618" s="107">
        <v>340424.1</v>
      </c>
      <c r="K4618" s="107">
        <v>353037.19</v>
      </c>
      <c r="L4618">
        <f t="shared" si="365"/>
        <v>8</v>
      </c>
      <c r="M4618">
        <f t="shared" si="366"/>
        <v>1990</v>
      </c>
      <c r="N4618" t="str">
        <f t="shared" si="367"/>
        <v/>
      </c>
      <c r="O4618">
        <f t="shared" si="368"/>
        <v>346730.64500000002</v>
      </c>
      <c r="P4618" t="str">
        <f t="shared" si="369"/>
        <v>8_1990</v>
      </c>
    </row>
    <row r="4619" spans="1:16">
      <c r="A4619" s="35">
        <v>33107</v>
      </c>
      <c r="B4619" s="99">
        <v>352369.2</v>
      </c>
      <c r="C4619" s="100">
        <v>346935.7</v>
      </c>
      <c r="D4619" s="101">
        <v>358802.7</v>
      </c>
      <c r="E4619" s="99">
        <v>355000</v>
      </c>
      <c r="F4619" s="102">
        <v>365000</v>
      </c>
      <c r="G4619">
        <v>-2.1</v>
      </c>
      <c r="H4619" s="112"/>
      <c r="I4619" s="112"/>
      <c r="J4619" s="107">
        <v>346935.74</v>
      </c>
      <c r="K4619" s="107">
        <v>358802.75</v>
      </c>
      <c r="L4619">
        <f t="shared" si="365"/>
        <v>8</v>
      </c>
      <c r="M4619">
        <f t="shared" si="366"/>
        <v>1990</v>
      </c>
      <c r="N4619" t="str">
        <f t="shared" si="367"/>
        <v/>
      </c>
      <c r="O4619">
        <f t="shared" si="368"/>
        <v>352869.245</v>
      </c>
      <c r="P4619" t="str">
        <f t="shared" si="369"/>
        <v>8_1990</v>
      </c>
    </row>
    <row r="4620" spans="1:16">
      <c r="A4620" s="35">
        <v>33108</v>
      </c>
      <c r="B4620" s="99">
        <v>355453.2</v>
      </c>
      <c r="C4620" s="100">
        <v>352325.5</v>
      </c>
      <c r="D4620" s="100">
        <v>358581</v>
      </c>
      <c r="E4620" s="98">
        <v>355000</v>
      </c>
      <c r="F4620" s="102">
        <v>365000</v>
      </c>
      <c r="G4620">
        <v>-0.5</v>
      </c>
      <c r="H4620" s="112"/>
      <c r="I4620" s="112"/>
      <c r="J4620" s="107">
        <v>352325.52</v>
      </c>
      <c r="K4620" s="107">
        <v>358580.77</v>
      </c>
      <c r="L4620">
        <f t="shared" si="365"/>
        <v>8</v>
      </c>
      <c r="M4620">
        <f t="shared" si="366"/>
        <v>1990</v>
      </c>
      <c r="N4620" t="str">
        <f t="shared" si="367"/>
        <v/>
      </c>
      <c r="O4620">
        <f t="shared" si="368"/>
        <v>355453.14500000002</v>
      </c>
      <c r="P4620" t="str">
        <f t="shared" si="369"/>
        <v>8_1990</v>
      </c>
    </row>
    <row r="4621" spans="1:16">
      <c r="A4621" s="35">
        <v>33109</v>
      </c>
      <c r="B4621" s="99">
        <v>356122</v>
      </c>
      <c r="C4621" s="100">
        <v>353530</v>
      </c>
      <c r="D4621" s="100">
        <v>358714.8</v>
      </c>
      <c r="E4621" s="98">
        <v>335000</v>
      </c>
      <c r="F4621" s="102">
        <v>340000</v>
      </c>
      <c r="G4621">
        <v>-2.2000000000000002</v>
      </c>
      <c r="H4621" s="112"/>
      <c r="I4621" s="112"/>
      <c r="J4621" s="107">
        <v>353530.04</v>
      </c>
      <c r="K4621" s="107">
        <v>358714.75</v>
      </c>
      <c r="L4621">
        <f t="shared" si="365"/>
        <v>8</v>
      </c>
      <c r="M4621">
        <f t="shared" si="366"/>
        <v>1990</v>
      </c>
      <c r="N4621" t="str">
        <f t="shared" si="367"/>
        <v/>
      </c>
      <c r="O4621">
        <f t="shared" si="368"/>
        <v>356122.39500000002</v>
      </c>
      <c r="P4621" t="str">
        <f t="shared" si="369"/>
        <v>8_1990</v>
      </c>
    </row>
    <row r="4622" spans="1:16">
      <c r="A4622" s="35">
        <v>33110</v>
      </c>
      <c r="B4622" s="99"/>
      <c r="C4622" s="100"/>
      <c r="D4622" s="101"/>
      <c r="E4622" s="99"/>
      <c r="F4622" s="102"/>
      <c r="G4622">
        <v>-1.4</v>
      </c>
      <c r="H4622" s="112"/>
      <c r="I4622" s="112"/>
      <c r="J4622" s="107"/>
      <c r="K4622" s="107"/>
      <c r="L4622">
        <f t="shared" si="365"/>
        <v>8</v>
      </c>
      <c r="M4622">
        <f t="shared" si="366"/>
        <v>1990</v>
      </c>
      <c r="N4622" t="str">
        <f t="shared" si="367"/>
        <v/>
      </c>
      <c r="O4622" t="str">
        <f t="shared" si="368"/>
        <v/>
      </c>
      <c r="P4622" t="str">
        <f t="shared" si="369"/>
        <v>8_1990</v>
      </c>
    </row>
    <row r="4623" spans="1:16">
      <c r="A4623" s="35">
        <v>33111</v>
      </c>
      <c r="B4623" s="99"/>
      <c r="C4623" s="100"/>
      <c r="D4623" s="101"/>
      <c r="E4623" s="99"/>
      <c r="F4623" s="102"/>
      <c r="G4623">
        <v>-0.6</v>
      </c>
      <c r="H4623" s="112"/>
      <c r="I4623" s="112"/>
      <c r="J4623" s="107"/>
      <c r="K4623" s="107"/>
      <c r="L4623">
        <f t="shared" si="365"/>
        <v>8</v>
      </c>
      <c r="M4623">
        <f t="shared" si="366"/>
        <v>1990</v>
      </c>
      <c r="N4623" t="str">
        <f t="shared" si="367"/>
        <v/>
      </c>
      <c r="O4623" t="str">
        <f t="shared" si="368"/>
        <v/>
      </c>
      <c r="P4623" t="str">
        <f t="shared" si="369"/>
        <v>8_1990</v>
      </c>
    </row>
    <row r="4624" spans="1:16">
      <c r="A4624" s="35">
        <v>33112</v>
      </c>
      <c r="B4624" s="99">
        <v>358541.7</v>
      </c>
      <c r="C4624" s="100">
        <v>351644</v>
      </c>
      <c r="D4624" s="101">
        <v>365439.4</v>
      </c>
      <c r="E4624" s="99">
        <v>345000</v>
      </c>
      <c r="F4624" s="102">
        <v>350000</v>
      </c>
      <c r="G4624">
        <v>-0.7</v>
      </c>
      <c r="H4624" s="112"/>
      <c r="I4624" s="112"/>
      <c r="J4624" s="107">
        <v>351643.99</v>
      </c>
      <c r="K4624" s="107">
        <v>365439.37</v>
      </c>
      <c r="L4624">
        <f t="shared" si="365"/>
        <v>8</v>
      </c>
      <c r="M4624">
        <f t="shared" si="366"/>
        <v>1990</v>
      </c>
      <c r="N4624" t="str">
        <f t="shared" si="367"/>
        <v/>
      </c>
      <c r="O4624">
        <f t="shared" si="368"/>
        <v>358541.68</v>
      </c>
      <c r="P4624" t="str">
        <f t="shared" si="369"/>
        <v>8_1990</v>
      </c>
    </row>
    <row r="4625" spans="1:16">
      <c r="A4625" s="35">
        <v>33113</v>
      </c>
      <c r="B4625" s="99">
        <v>362596.2</v>
      </c>
      <c r="C4625" s="100">
        <v>360585.4</v>
      </c>
      <c r="D4625" s="105">
        <v>364009.1</v>
      </c>
      <c r="E4625" s="106">
        <v>350000</v>
      </c>
      <c r="F4625" s="102">
        <v>355000</v>
      </c>
      <c r="G4625">
        <v>-1</v>
      </c>
      <c r="H4625" s="112"/>
      <c r="I4625" s="112"/>
      <c r="J4625" s="107">
        <v>360583.38</v>
      </c>
      <c r="K4625" s="107">
        <v>364609.1</v>
      </c>
      <c r="L4625">
        <f t="shared" si="365"/>
        <v>8</v>
      </c>
      <c r="M4625">
        <f t="shared" si="366"/>
        <v>1990</v>
      </c>
      <c r="N4625" t="str">
        <f t="shared" si="367"/>
        <v/>
      </c>
      <c r="O4625">
        <f t="shared" si="368"/>
        <v>362596.24</v>
      </c>
      <c r="P4625" t="str">
        <f t="shared" si="369"/>
        <v>8_1990</v>
      </c>
    </row>
    <row r="4626" spans="1:16">
      <c r="A4626" s="35">
        <v>33114</v>
      </c>
      <c r="B4626" s="99">
        <v>370439.6</v>
      </c>
      <c r="C4626" s="100">
        <v>365902.4</v>
      </c>
      <c r="D4626" s="105">
        <v>374976.9</v>
      </c>
      <c r="E4626" s="106">
        <v>355000</v>
      </c>
      <c r="F4626" s="102">
        <v>360000</v>
      </c>
      <c r="G4626">
        <v>0.1</v>
      </c>
      <c r="H4626" s="112"/>
      <c r="I4626" s="112"/>
      <c r="J4626" s="107">
        <v>365902.35</v>
      </c>
      <c r="K4626" s="107">
        <v>374976.88</v>
      </c>
      <c r="L4626">
        <f t="shared" si="365"/>
        <v>8</v>
      </c>
      <c r="M4626">
        <f t="shared" si="366"/>
        <v>1990</v>
      </c>
      <c r="N4626" t="str">
        <f t="shared" si="367"/>
        <v/>
      </c>
      <c r="O4626">
        <f t="shared" si="368"/>
        <v>370439.61499999999</v>
      </c>
      <c r="P4626" t="str">
        <f t="shared" si="369"/>
        <v>8_1990</v>
      </c>
    </row>
    <row r="4627" spans="1:16">
      <c r="A4627" s="35">
        <v>33115</v>
      </c>
      <c r="B4627" s="99"/>
      <c r="C4627" s="100"/>
      <c r="D4627" s="101"/>
      <c r="E4627" s="99"/>
      <c r="F4627" s="102"/>
      <c r="G4627">
        <v>0.2</v>
      </c>
      <c r="H4627" s="112"/>
      <c r="I4627" s="112"/>
      <c r="J4627" s="107"/>
      <c r="K4627" s="107"/>
      <c r="L4627">
        <f t="shared" si="365"/>
        <v>8</v>
      </c>
      <c r="M4627">
        <f t="shared" si="366"/>
        <v>1990</v>
      </c>
      <c r="N4627" t="str">
        <f t="shared" si="367"/>
        <v/>
      </c>
      <c r="O4627" t="str">
        <f t="shared" si="368"/>
        <v/>
      </c>
      <c r="P4627" t="str">
        <f t="shared" si="369"/>
        <v>8_1990</v>
      </c>
    </row>
    <row r="4628" spans="1:16">
      <c r="A4628" s="35">
        <v>33116</v>
      </c>
      <c r="B4628" s="99">
        <v>382794.8</v>
      </c>
      <c r="C4628" s="100">
        <v>376520.4</v>
      </c>
      <c r="D4628" s="101">
        <v>389069.1</v>
      </c>
      <c r="E4628" s="99">
        <v>355000</v>
      </c>
      <c r="F4628" s="102">
        <v>365000</v>
      </c>
      <c r="G4628">
        <v>-1</v>
      </c>
      <c r="H4628" s="112"/>
      <c r="I4628" s="112"/>
      <c r="J4628" s="107">
        <v>376520.41</v>
      </c>
      <c r="K4628" s="107">
        <v>389069.14</v>
      </c>
      <c r="L4628">
        <f t="shared" si="365"/>
        <v>8</v>
      </c>
      <c r="M4628">
        <f t="shared" si="366"/>
        <v>1990</v>
      </c>
      <c r="N4628" t="str">
        <f t="shared" si="367"/>
        <v/>
      </c>
      <c r="O4628">
        <f t="shared" si="368"/>
        <v>382794.77500000002</v>
      </c>
      <c r="P4628" t="str">
        <f t="shared" si="369"/>
        <v>8_1990</v>
      </c>
    </row>
    <row r="4629" spans="1:16">
      <c r="A4629" s="35">
        <v>33117</v>
      </c>
      <c r="B4629" s="99"/>
      <c r="C4629" s="100"/>
      <c r="D4629" s="100"/>
      <c r="E4629" s="98"/>
      <c r="F4629" s="102"/>
      <c r="G4629">
        <v>1.3</v>
      </c>
      <c r="H4629" s="104"/>
      <c r="I4629" s="104"/>
      <c r="J4629" s="104"/>
      <c r="K4629" s="104"/>
      <c r="L4629">
        <f t="shared" si="365"/>
        <v>9</v>
      </c>
      <c r="M4629">
        <f t="shared" si="366"/>
        <v>1990</v>
      </c>
      <c r="N4629" t="str">
        <f t="shared" si="367"/>
        <v/>
      </c>
      <c r="O4629" t="str">
        <f t="shared" si="368"/>
        <v/>
      </c>
      <c r="P4629" t="str">
        <f t="shared" si="369"/>
        <v>9_1990</v>
      </c>
    </row>
    <row r="4630" spans="1:16">
      <c r="A4630" s="35">
        <v>33118</v>
      </c>
      <c r="B4630" s="99"/>
      <c r="C4630" s="100"/>
      <c r="D4630" s="100"/>
      <c r="E4630" s="98"/>
      <c r="F4630" s="102"/>
      <c r="G4630">
        <v>0.3</v>
      </c>
      <c r="H4630" s="104"/>
      <c r="I4630" s="104"/>
      <c r="J4630" s="104"/>
      <c r="K4630" s="104"/>
      <c r="L4630">
        <f t="shared" si="365"/>
        <v>9</v>
      </c>
      <c r="M4630">
        <f t="shared" si="366"/>
        <v>1990</v>
      </c>
      <c r="N4630" t="str">
        <f t="shared" si="367"/>
        <v/>
      </c>
      <c r="O4630" t="str">
        <f t="shared" si="368"/>
        <v/>
      </c>
      <c r="P4630" t="str">
        <f t="shared" si="369"/>
        <v>9_1990</v>
      </c>
    </row>
    <row r="4631" spans="1:16">
      <c r="A4631" s="35">
        <v>33119</v>
      </c>
      <c r="B4631" s="99">
        <v>383939.6</v>
      </c>
      <c r="C4631" s="100">
        <v>382938</v>
      </c>
      <c r="D4631" s="101">
        <v>385041.2</v>
      </c>
      <c r="E4631" s="99">
        <v>375000</v>
      </c>
      <c r="F4631" s="102">
        <v>385000</v>
      </c>
      <c r="G4631">
        <v>-0.6</v>
      </c>
      <c r="H4631" s="104">
        <v>382937.96</v>
      </c>
      <c r="I4631" s="104">
        <v>385041.23</v>
      </c>
      <c r="J4631" s="104"/>
      <c r="K4631" s="104"/>
      <c r="L4631">
        <f t="shared" si="365"/>
        <v>9</v>
      </c>
      <c r="M4631">
        <f t="shared" si="366"/>
        <v>1990</v>
      </c>
      <c r="N4631">
        <f t="shared" si="367"/>
        <v>383989.59499999997</v>
      </c>
      <c r="O4631" t="str">
        <f t="shared" si="368"/>
        <v/>
      </c>
      <c r="P4631" t="str">
        <f t="shared" si="369"/>
        <v>9_1990</v>
      </c>
    </row>
    <row r="4632" spans="1:16">
      <c r="A4632" s="35">
        <v>33120</v>
      </c>
      <c r="B4632" s="99">
        <v>397533.7</v>
      </c>
      <c r="C4632" s="100">
        <v>391052.1</v>
      </c>
      <c r="D4632" s="101">
        <v>404015.2</v>
      </c>
      <c r="E4632" s="99">
        <v>400000</v>
      </c>
      <c r="F4632" s="102">
        <v>410000</v>
      </c>
      <c r="G4632">
        <v>0.7</v>
      </c>
      <c r="H4632" s="104">
        <v>391052.14</v>
      </c>
      <c r="I4632" s="104">
        <v>404015.18</v>
      </c>
      <c r="J4632" s="104"/>
      <c r="K4632" s="104"/>
      <c r="L4632">
        <f t="shared" si="365"/>
        <v>9</v>
      </c>
      <c r="M4632">
        <f t="shared" si="366"/>
        <v>1990</v>
      </c>
      <c r="N4632">
        <f t="shared" si="367"/>
        <v>397533.66000000003</v>
      </c>
      <c r="O4632" t="str">
        <f t="shared" si="368"/>
        <v/>
      </c>
      <c r="P4632" t="str">
        <f t="shared" si="369"/>
        <v>9_1990</v>
      </c>
    </row>
    <row r="4633" spans="1:16">
      <c r="A4633" s="35">
        <v>33121</v>
      </c>
      <c r="B4633" s="99">
        <v>408071.7</v>
      </c>
      <c r="C4633" s="100">
        <v>402539.2</v>
      </c>
      <c r="D4633" s="101">
        <v>413604.1</v>
      </c>
      <c r="E4633" s="99">
        <v>400000</v>
      </c>
      <c r="F4633" s="102">
        <v>410000</v>
      </c>
      <c r="G4633">
        <v>0.1</v>
      </c>
      <c r="H4633" s="104">
        <v>402539.16</v>
      </c>
      <c r="I4633" s="104">
        <v>413604.14</v>
      </c>
      <c r="J4633" s="104"/>
      <c r="K4633" s="104"/>
      <c r="L4633">
        <f t="shared" si="365"/>
        <v>9</v>
      </c>
      <c r="M4633">
        <f t="shared" si="366"/>
        <v>1990</v>
      </c>
      <c r="N4633">
        <f t="shared" si="367"/>
        <v>408071.65</v>
      </c>
      <c r="O4633" t="str">
        <f t="shared" si="368"/>
        <v/>
      </c>
      <c r="P4633" t="str">
        <f t="shared" si="369"/>
        <v>9_1990</v>
      </c>
    </row>
    <row r="4634" spans="1:16">
      <c r="A4634" s="35">
        <v>33122</v>
      </c>
      <c r="B4634" s="99">
        <v>413912.2</v>
      </c>
      <c r="C4634" s="100">
        <v>409473.6</v>
      </c>
      <c r="D4634" s="105">
        <v>418350.9</v>
      </c>
      <c r="E4634" s="106">
        <v>418000</v>
      </c>
      <c r="F4634" s="102">
        <v>422000</v>
      </c>
      <c r="G4634">
        <v>-0.5</v>
      </c>
      <c r="H4634" s="104">
        <v>409473.59</v>
      </c>
      <c r="I4634" s="104">
        <v>418350.9</v>
      </c>
      <c r="J4634" s="104"/>
      <c r="K4634" s="104"/>
      <c r="L4634">
        <f t="shared" si="365"/>
        <v>9</v>
      </c>
      <c r="M4634">
        <f t="shared" si="366"/>
        <v>1990</v>
      </c>
      <c r="N4634">
        <f t="shared" si="367"/>
        <v>413912.245</v>
      </c>
      <c r="O4634" t="str">
        <f t="shared" si="368"/>
        <v/>
      </c>
      <c r="P4634" t="str">
        <f t="shared" si="369"/>
        <v>9_1990</v>
      </c>
    </row>
    <row r="4635" spans="1:16">
      <c r="A4635" s="35">
        <v>33123</v>
      </c>
      <c r="B4635" s="99">
        <v>417488.4</v>
      </c>
      <c r="C4635" s="100">
        <v>417172.9</v>
      </c>
      <c r="D4635" s="105">
        <v>417803.8</v>
      </c>
      <c r="E4635" s="106">
        <v>415000</v>
      </c>
      <c r="F4635" s="102">
        <v>425000</v>
      </c>
      <c r="G4635">
        <v>0.7</v>
      </c>
      <c r="H4635" s="104">
        <v>417172.92</v>
      </c>
      <c r="I4635" s="104">
        <v>417803.8</v>
      </c>
      <c r="J4635" s="104"/>
      <c r="K4635" s="104"/>
      <c r="L4635">
        <f t="shared" si="365"/>
        <v>9</v>
      </c>
      <c r="M4635">
        <f t="shared" si="366"/>
        <v>1990</v>
      </c>
      <c r="N4635">
        <f t="shared" si="367"/>
        <v>417488.36</v>
      </c>
      <c r="O4635" t="str">
        <f t="shared" si="368"/>
        <v/>
      </c>
      <c r="P4635" t="str">
        <f t="shared" si="369"/>
        <v>9_1990</v>
      </c>
    </row>
    <row r="4636" spans="1:16">
      <c r="A4636" s="35">
        <v>33124</v>
      </c>
      <c r="B4636" s="99"/>
      <c r="C4636" s="100"/>
      <c r="D4636" s="101"/>
      <c r="E4636" s="99"/>
      <c r="F4636" s="102"/>
      <c r="G4636">
        <v>-0.4</v>
      </c>
      <c r="H4636" s="104"/>
      <c r="I4636" s="104"/>
      <c r="J4636" s="104"/>
      <c r="K4636" s="104"/>
      <c r="L4636">
        <f t="shared" si="365"/>
        <v>9</v>
      </c>
      <c r="M4636">
        <f t="shared" si="366"/>
        <v>1990</v>
      </c>
      <c r="N4636" t="str">
        <f t="shared" si="367"/>
        <v/>
      </c>
      <c r="O4636" t="str">
        <f t="shared" si="368"/>
        <v/>
      </c>
      <c r="P4636" t="str">
        <f t="shared" si="369"/>
        <v>9_1990</v>
      </c>
    </row>
    <row r="4637" spans="1:16">
      <c r="A4637" s="35">
        <v>33125</v>
      </c>
      <c r="B4637" s="99"/>
      <c r="C4637" s="30"/>
      <c r="D4637" s="101"/>
      <c r="E4637" s="99"/>
      <c r="F4637" s="102"/>
      <c r="G4637">
        <v>0.5</v>
      </c>
      <c r="H4637" s="104"/>
      <c r="I4637" s="104"/>
      <c r="J4637" s="104"/>
      <c r="K4637" s="104"/>
      <c r="L4637">
        <f t="shared" si="365"/>
        <v>9</v>
      </c>
      <c r="M4637">
        <f t="shared" si="366"/>
        <v>1990</v>
      </c>
      <c r="N4637" t="str">
        <f t="shared" si="367"/>
        <v/>
      </c>
      <c r="O4637" t="str">
        <f t="shared" si="368"/>
        <v/>
      </c>
      <c r="P4637" t="str">
        <f t="shared" si="369"/>
        <v>9_1990</v>
      </c>
    </row>
    <row r="4638" spans="1:16">
      <c r="A4638" s="35">
        <v>33126</v>
      </c>
      <c r="B4638" s="99">
        <v>428126.5</v>
      </c>
      <c r="C4638" s="100">
        <v>426961.9</v>
      </c>
      <c r="D4638" s="100">
        <v>429291</v>
      </c>
      <c r="E4638" s="98">
        <v>422000</v>
      </c>
      <c r="F4638" s="102">
        <v>425000</v>
      </c>
      <c r="G4638">
        <v>-0.7</v>
      </c>
      <c r="H4638" s="104">
        <v>426961.93</v>
      </c>
      <c r="I4638" s="104">
        <v>429290.98</v>
      </c>
      <c r="J4638" s="104"/>
      <c r="K4638" s="104"/>
      <c r="L4638">
        <f t="shared" si="365"/>
        <v>9</v>
      </c>
      <c r="M4638">
        <f t="shared" si="366"/>
        <v>1990</v>
      </c>
      <c r="N4638">
        <f t="shared" si="367"/>
        <v>428126.45499999996</v>
      </c>
      <c r="O4638" t="str">
        <f t="shared" si="368"/>
        <v/>
      </c>
      <c r="P4638" t="str">
        <f t="shared" si="369"/>
        <v>9_1990</v>
      </c>
    </row>
    <row r="4639" spans="1:16">
      <c r="A4639" s="35">
        <v>33127</v>
      </c>
      <c r="B4639" s="99">
        <v>436030</v>
      </c>
      <c r="C4639" s="100">
        <v>435254</v>
      </c>
      <c r="D4639" s="100">
        <v>436905.9</v>
      </c>
      <c r="E4639" s="98">
        <v>435000</v>
      </c>
      <c r="F4639" s="102">
        <v>445000</v>
      </c>
      <c r="G4639">
        <v>0.4</v>
      </c>
      <c r="H4639" s="104">
        <v>435254.01</v>
      </c>
      <c r="I4639" s="104">
        <v>436905.91</v>
      </c>
      <c r="J4639" s="104"/>
      <c r="K4639" s="104"/>
      <c r="L4639">
        <f t="shared" si="365"/>
        <v>9</v>
      </c>
      <c r="M4639">
        <f t="shared" si="366"/>
        <v>1990</v>
      </c>
      <c r="N4639">
        <f t="shared" si="367"/>
        <v>436079.95999999996</v>
      </c>
      <c r="O4639" t="str">
        <f t="shared" si="368"/>
        <v/>
      </c>
      <c r="P4639" t="str">
        <f t="shared" si="369"/>
        <v>9_1990</v>
      </c>
    </row>
    <row r="4640" spans="1:16">
      <c r="A4640" s="35">
        <v>33128</v>
      </c>
      <c r="B4640" s="99">
        <v>439306.1</v>
      </c>
      <c r="C4640" s="100">
        <v>437299.6</v>
      </c>
      <c r="D4640" s="101">
        <v>441312.6</v>
      </c>
      <c r="E4640" s="99">
        <v>435000</v>
      </c>
      <c r="F4640" s="102">
        <v>445000</v>
      </c>
      <c r="G4640">
        <v>-0.3</v>
      </c>
      <c r="H4640" s="104">
        <v>437299.6</v>
      </c>
      <c r="I4640" s="104">
        <v>441312.63</v>
      </c>
      <c r="J4640" s="104"/>
      <c r="K4640" s="104"/>
      <c r="L4640">
        <f t="shared" si="365"/>
        <v>9</v>
      </c>
      <c r="M4640">
        <f t="shared" si="366"/>
        <v>1990</v>
      </c>
      <c r="N4640">
        <f t="shared" si="367"/>
        <v>439306.11499999999</v>
      </c>
      <c r="O4640" t="str">
        <f t="shared" si="368"/>
        <v/>
      </c>
      <c r="P4640" t="str">
        <f t="shared" si="369"/>
        <v>9_1990</v>
      </c>
    </row>
    <row r="4641" spans="1:16">
      <c r="A4641" s="35">
        <v>33129</v>
      </c>
      <c r="B4641" s="99">
        <v>440411.7</v>
      </c>
      <c r="C4641" s="100">
        <v>435442.5</v>
      </c>
      <c r="D4641" s="101">
        <v>445380.8</v>
      </c>
      <c r="E4641" s="99">
        <v>430000</v>
      </c>
      <c r="F4641" s="102">
        <v>440000</v>
      </c>
      <c r="G4641">
        <v>0.8</v>
      </c>
      <c r="H4641" s="104">
        <v>435442.48</v>
      </c>
      <c r="I4641" s="104">
        <v>445380.88</v>
      </c>
      <c r="J4641" s="104"/>
      <c r="K4641" s="104"/>
      <c r="L4641">
        <f t="shared" si="365"/>
        <v>9</v>
      </c>
      <c r="M4641">
        <f t="shared" si="366"/>
        <v>1990</v>
      </c>
      <c r="N4641">
        <f t="shared" si="367"/>
        <v>440411.68</v>
      </c>
      <c r="O4641" t="str">
        <f t="shared" si="368"/>
        <v/>
      </c>
      <c r="P4641" t="str">
        <f t="shared" si="369"/>
        <v>9_1990</v>
      </c>
    </row>
    <row r="4642" spans="1:16">
      <c r="A4642" s="35">
        <v>33130</v>
      </c>
      <c r="B4642" s="99">
        <v>441178.3</v>
      </c>
      <c r="C4642" s="100">
        <v>439585.6</v>
      </c>
      <c r="D4642" s="101">
        <v>442770.9</v>
      </c>
      <c r="E4642" s="99">
        <v>430000</v>
      </c>
      <c r="F4642" s="102">
        <v>440000</v>
      </c>
      <c r="G4642">
        <v>0</v>
      </c>
      <c r="H4642" s="104">
        <v>439585.64</v>
      </c>
      <c r="I4642" s="104">
        <v>442770.97</v>
      </c>
      <c r="J4642" s="104"/>
      <c r="K4642" s="104"/>
      <c r="L4642">
        <f t="shared" si="365"/>
        <v>9</v>
      </c>
      <c r="M4642">
        <f t="shared" si="366"/>
        <v>1990</v>
      </c>
      <c r="N4642">
        <f t="shared" si="367"/>
        <v>441178.30499999999</v>
      </c>
      <c r="O4642" t="str">
        <f t="shared" si="368"/>
        <v/>
      </c>
      <c r="P4642" t="str">
        <f t="shared" si="369"/>
        <v>9_1990</v>
      </c>
    </row>
    <row r="4643" spans="1:16">
      <c r="A4643" s="35">
        <v>33131</v>
      </c>
      <c r="B4643" s="82"/>
      <c r="C4643" s="100"/>
      <c r="D4643" s="105"/>
      <c r="E4643" s="106"/>
      <c r="F4643" s="102"/>
      <c r="G4643">
        <v>0.1</v>
      </c>
      <c r="H4643" s="104"/>
      <c r="I4643" s="104"/>
      <c r="J4643" s="104"/>
      <c r="K4643" s="104"/>
      <c r="L4643">
        <f t="shared" si="365"/>
        <v>9</v>
      </c>
      <c r="M4643">
        <f t="shared" si="366"/>
        <v>1990</v>
      </c>
      <c r="N4643" t="str">
        <f t="shared" si="367"/>
        <v/>
      </c>
      <c r="O4643" t="str">
        <f t="shared" si="368"/>
        <v/>
      </c>
      <c r="P4643" t="str">
        <f t="shared" si="369"/>
        <v>9_1990</v>
      </c>
    </row>
    <row r="4644" spans="1:16">
      <c r="A4644" s="35">
        <v>33132</v>
      </c>
      <c r="B4644" s="99"/>
      <c r="C4644" s="100"/>
      <c r="D4644" s="105"/>
      <c r="E4644" s="106"/>
      <c r="F4644" s="102"/>
      <c r="G4644">
        <v>0.3</v>
      </c>
      <c r="H4644" s="104"/>
      <c r="I4644" s="104"/>
      <c r="J4644" s="104"/>
      <c r="K4644" s="104"/>
      <c r="L4644">
        <f t="shared" si="365"/>
        <v>9</v>
      </c>
      <c r="M4644">
        <f t="shared" si="366"/>
        <v>1990</v>
      </c>
      <c r="N4644" t="str">
        <f t="shared" si="367"/>
        <v/>
      </c>
      <c r="O4644" t="str">
        <f t="shared" si="368"/>
        <v/>
      </c>
      <c r="P4644" t="str">
        <f t="shared" si="369"/>
        <v>9_1990</v>
      </c>
    </row>
    <row r="4645" spans="1:16">
      <c r="A4645" s="35">
        <v>33133</v>
      </c>
      <c r="B4645" s="99">
        <v>441773.5</v>
      </c>
      <c r="C4645" s="100">
        <v>441026.7</v>
      </c>
      <c r="D4645" s="101">
        <v>442520.2</v>
      </c>
      <c r="E4645" s="99">
        <v>440000</v>
      </c>
      <c r="F4645" s="102">
        <v>445000</v>
      </c>
      <c r="G4645">
        <v>0</v>
      </c>
      <c r="H4645" s="104">
        <v>441026.67</v>
      </c>
      <c r="I4645" s="104">
        <v>442520.23</v>
      </c>
      <c r="J4645" s="104"/>
      <c r="K4645" s="104"/>
      <c r="L4645">
        <f t="shared" si="365"/>
        <v>9</v>
      </c>
      <c r="M4645">
        <f t="shared" si="366"/>
        <v>1990</v>
      </c>
      <c r="N4645">
        <f t="shared" si="367"/>
        <v>441773.44999999995</v>
      </c>
      <c r="O4645" t="str">
        <f t="shared" si="368"/>
        <v/>
      </c>
      <c r="P4645" t="str">
        <f t="shared" si="369"/>
        <v>9_1990</v>
      </c>
    </row>
    <row r="4646" spans="1:16">
      <c r="A4646" s="35">
        <v>33134</v>
      </c>
      <c r="B4646" s="99">
        <v>443846.5</v>
      </c>
      <c r="C4646" s="100">
        <v>440245.3</v>
      </c>
      <c r="D4646" s="101">
        <v>447447.6</v>
      </c>
      <c r="E4646" s="99">
        <v>440000</v>
      </c>
      <c r="F4646" s="102">
        <v>445000</v>
      </c>
      <c r="G4646">
        <v>-0.1</v>
      </c>
      <c r="H4646" s="104">
        <v>440245.31</v>
      </c>
      <c r="I4646" s="104">
        <v>447447.59</v>
      </c>
      <c r="J4646" s="104"/>
      <c r="K4646" s="104"/>
      <c r="L4646">
        <f t="shared" si="365"/>
        <v>9</v>
      </c>
      <c r="M4646">
        <f t="shared" si="366"/>
        <v>1990</v>
      </c>
      <c r="N4646">
        <f t="shared" si="367"/>
        <v>443846.45</v>
      </c>
      <c r="O4646" t="str">
        <f t="shared" si="368"/>
        <v/>
      </c>
      <c r="P4646" t="str">
        <f t="shared" si="369"/>
        <v>9_1990</v>
      </c>
    </row>
    <row r="4647" spans="1:16">
      <c r="A4647" s="35">
        <v>33135</v>
      </c>
      <c r="B4647" s="99">
        <v>441798.6</v>
      </c>
      <c r="C4647" s="100">
        <v>439860.3</v>
      </c>
      <c r="D4647" s="100">
        <v>443736.9</v>
      </c>
      <c r="E4647" s="98">
        <v>445000</v>
      </c>
      <c r="F4647" s="102">
        <v>450000</v>
      </c>
      <c r="G4647">
        <v>-0.3</v>
      </c>
      <c r="H4647" s="104">
        <v>439860.28</v>
      </c>
      <c r="I4647" s="104">
        <v>443736.91</v>
      </c>
      <c r="J4647" s="104"/>
      <c r="K4647" s="104"/>
      <c r="L4647">
        <f t="shared" si="365"/>
        <v>9</v>
      </c>
      <c r="M4647">
        <f t="shared" si="366"/>
        <v>1990</v>
      </c>
      <c r="N4647">
        <f t="shared" si="367"/>
        <v>441798.59499999997</v>
      </c>
      <c r="O4647" t="str">
        <f t="shared" si="368"/>
        <v/>
      </c>
      <c r="P4647" t="str">
        <f t="shared" si="369"/>
        <v>9_1990</v>
      </c>
    </row>
    <row r="4648" spans="1:16">
      <c r="A4648" s="35">
        <v>33136</v>
      </c>
      <c r="B4648" s="99">
        <v>444244.1</v>
      </c>
      <c r="C4648" s="100">
        <v>441329.8</v>
      </c>
      <c r="D4648" s="100">
        <v>447158.4</v>
      </c>
      <c r="E4648" s="98">
        <v>444000</v>
      </c>
      <c r="F4648" s="102">
        <v>448000</v>
      </c>
      <c r="G4648">
        <v>0</v>
      </c>
      <c r="H4648" s="104">
        <v>441329.83</v>
      </c>
      <c r="I4648" s="104">
        <v>447158.36</v>
      </c>
      <c r="J4648" s="104"/>
      <c r="K4648" s="104"/>
      <c r="L4648">
        <f t="shared" si="365"/>
        <v>9</v>
      </c>
      <c r="M4648">
        <f t="shared" si="366"/>
        <v>1990</v>
      </c>
      <c r="N4648">
        <f t="shared" si="367"/>
        <v>444244.09499999997</v>
      </c>
      <c r="O4648" t="str">
        <f t="shared" si="368"/>
        <v/>
      </c>
      <c r="P4648" t="str">
        <f t="shared" si="369"/>
        <v>9_1990</v>
      </c>
    </row>
    <row r="4649" spans="1:16">
      <c r="A4649" s="35">
        <v>33137</v>
      </c>
      <c r="B4649" s="99">
        <v>444796.9</v>
      </c>
      <c r="C4649" s="100">
        <v>442875.8</v>
      </c>
      <c r="D4649" s="101">
        <v>446717.9</v>
      </c>
      <c r="E4649" s="99">
        <v>430000</v>
      </c>
      <c r="F4649" s="102">
        <v>435000</v>
      </c>
      <c r="G4649">
        <v>0.4</v>
      </c>
      <c r="H4649" s="104">
        <v>442875.83</v>
      </c>
      <c r="I4649" s="104">
        <v>446717.98</v>
      </c>
      <c r="J4649" s="104"/>
      <c r="K4649" s="104"/>
      <c r="L4649">
        <f t="shared" si="365"/>
        <v>9</v>
      </c>
      <c r="M4649">
        <f t="shared" si="366"/>
        <v>1990</v>
      </c>
      <c r="N4649">
        <f t="shared" si="367"/>
        <v>444796.90500000003</v>
      </c>
      <c r="O4649" t="str">
        <f t="shared" si="368"/>
        <v/>
      </c>
      <c r="P4649" t="str">
        <f t="shared" si="369"/>
        <v>9_1990</v>
      </c>
    </row>
    <row r="4650" spans="1:16">
      <c r="A4650" s="35">
        <v>33138</v>
      </c>
      <c r="B4650" s="99"/>
      <c r="C4650" s="100"/>
      <c r="D4650" s="101"/>
      <c r="E4650" s="99"/>
      <c r="F4650" s="102"/>
      <c r="G4650">
        <v>0.4</v>
      </c>
      <c r="H4650" s="104"/>
      <c r="I4650" s="104"/>
      <c r="J4650" s="104"/>
      <c r="K4650" s="104"/>
      <c r="L4650">
        <f t="shared" si="365"/>
        <v>9</v>
      </c>
      <c r="M4650">
        <f t="shared" si="366"/>
        <v>1990</v>
      </c>
      <c r="N4650" t="str">
        <f t="shared" si="367"/>
        <v/>
      </c>
      <c r="O4650" t="str">
        <f t="shared" si="368"/>
        <v/>
      </c>
      <c r="P4650" t="str">
        <f t="shared" si="369"/>
        <v>9_1990</v>
      </c>
    </row>
    <row r="4651" spans="1:16">
      <c r="A4651" s="35">
        <v>33139</v>
      </c>
      <c r="B4651" s="99"/>
      <c r="C4651" s="100"/>
      <c r="D4651" s="101"/>
      <c r="E4651" s="99"/>
      <c r="F4651" s="102"/>
      <c r="G4651">
        <v>0</v>
      </c>
      <c r="H4651" s="104"/>
      <c r="I4651" s="104"/>
      <c r="J4651" s="104"/>
      <c r="K4651" s="104"/>
      <c r="L4651">
        <f t="shared" si="365"/>
        <v>9</v>
      </c>
      <c r="M4651">
        <f t="shared" si="366"/>
        <v>1990</v>
      </c>
      <c r="N4651" t="str">
        <f t="shared" si="367"/>
        <v/>
      </c>
      <c r="O4651" t="str">
        <f t="shared" si="368"/>
        <v/>
      </c>
      <c r="P4651" t="str">
        <f t="shared" si="369"/>
        <v>9_1990</v>
      </c>
    </row>
    <row r="4652" spans="1:16">
      <c r="A4652" s="35">
        <v>33140</v>
      </c>
      <c r="B4652" s="99">
        <v>442829.2</v>
      </c>
      <c r="C4652" s="100">
        <v>440952</v>
      </c>
      <c r="D4652" s="105">
        <v>444706.4</v>
      </c>
      <c r="E4652" s="106">
        <v>440000</v>
      </c>
      <c r="F4652" s="102">
        <v>445000</v>
      </c>
      <c r="G4652">
        <v>-0.5</v>
      </c>
      <c r="H4652" s="104">
        <v>440952.02</v>
      </c>
      <c r="I4652" s="104">
        <v>444706.36</v>
      </c>
      <c r="J4652" s="104"/>
      <c r="K4652" s="104"/>
      <c r="L4652">
        <f t="shared" si="365"/>
        <v>9</v>
      </c>
      <c r="M4652">
        <f t="shared" si="366"/>
        <v>1990</v>
      </c>
      <c r="N4652">
        <f t="shared" si="367"/>
        <v>442829.19</v>
      </c>
      <c r="O4652" t="str">
        <f t="shared" si="368"/>
        <v/>
      </c>
      <c r="P4652" t="str">
        <f t="shared" si="369"/>
        <v>9_1990</v>
      </c>
    </row>
    <row r="4653" spans="1:16">
      <c r="A4653" s="35">
        <v>33141</v>
      </c>
      <c r="B4653" s="99">
        <v>442453</v>
      </c>
      <c r="C4653" s="100">
        <v>440108.2</v>
      </c>
      <c r="D4653" s="105">
        <v>444797.7</v>
      </c>
      <c r="E4653" s="106">
        <v>440000</v>
      </c>
      <c r="F4653" s="102">
        <v>445000</v>
      </c>
      <c r="G4653">
        <v>0.9</v>
      </c>
      <c r="H4653" s="104">
        <v>440408.19</v>
      </c>
      <c r="I4653" s="104">
        <v>444797.67</v>
      </c>
      <c r="J4653" s="104"/>
      <c r="K4653" s="104"/>
      <c r="L4653">
        <f t="shared" si="365"/>
        <v>9</v>
      </c>
      <c r="M4653">
        <f t="shared" si="366"/>
        <v>1990</v>
      </c>
      <c r="N4653">
        <f t="shared" si="367"/>
        <v>442602.93</v>
      </c>
      <c r="O4653" t="str">
        <f t="shared" si="368"/>
        <v/>
      </c>
      <c r="P4653" t="str">
        <f t="shared" si="369"/>
        <v>9_1990</v>
      </c>
    </row>
    <row r="4654" spans="1:16">
      <c r="A4654" s="35">
        <v>33142</v>
      </c>
      <c r="B4654" s="99">
        <v>442887.5</v>
      </c>
      <c r="C4654" s="100">
        <v>440986.9</v>
      </c>
      <c r="D4654" s="101">
        <v>444788</v>
      </c>
      <c r="E4654" s="99">
        <v>440000</v>
      </c>
      <c r="F4654" s="102">
        <v>445000</v>
      </c>
      <c r="G4654">
        <v>0.1</v>
      </c>
      <c r="H4654" s="104">
        <v>440986.96</v>
      </c>
      <c r="I4654" s="104">
        <v>444788.04</v>
      </c>
      <c r="J4654" s="104"/>
      <c r="K4654" s="104"/>
      <c r="L4654">
        <f t="shared" si="365"/>
        <v>9</v>
      </c>
      <c r="M4654">
        <f t="shared" si="366"/>
        <v>1990</v>
      </c>
      <c r="N4654">
        <f t="shared" si="367"/>
        <v>442887.5</v>
      </c>
      <c r="O4654" t="str">
        <f t="shared" si="368"/>
        <v/>
      </c>
      <c r="P4654" t="str">
        <f t="shared" si="369"/>
        <v>9_1990</v>
      </c>
    </row>
    <row r="4655" spans="1:16">
      <c r="A4655" s="35">
        <v>33143</v>
      </c>
      <c r="B4655" s="99">
        <v>443273.8</v>
      </c>
      <c r="C4655" s="100">
        <v>441796</v>
      </c>
      <c r="D4655" s="101">
        <v>444751.5</v>
      </c>
      <c r="E4655" s="99">
        <v>440000</v>
      </c>
      <c r="F4655" s="102">
        <v>445000</v>
      </c>
      <c r="G4655">
        <v>-0.2</v>
      </c>
      <c r="H4655" s="104">
        <v>441795.68</v>
      </c>
      <c r="I4655" s="104">
        <v>444750.56</v>
      </c>
      <c r="J4655" s="104"/>
      <c r="K4655" s="104"/>
      <c r="L4655">
        <f t="shared" si="365"/>
        <v>9</v>
      </c>
      <c r="M4655">
        <f t="shared" si="366"/>
        <v>1990</v>
      </c>
      <c r="N4655">
        <f t="shared" si="367"/>
        <v>443273.12</v>
      </c>
      <c r="O4655" t="str">
        <f t="shared" si="368"/>
        <v/>
      </c>
      <c r="P4655" t="str">
        <f t="shared" si="369"/>
        <v>9_1990</v>
      </c>
    </row>
    <row r="4656" spans="1:16">
      <c r="A4656" s="35">
        <v>33144</v>
      </c>
      <c r="B4656" s="99">
        <v>444235.2</v>
      </c>
      <c r="C4656" s="100">
        <v>441999.8</v>
      </c>
      <c r="D4656" s="100">
        <v>446470.5</v>
      </c>
      <c r="E4656" s="98">
        <v>440000</v>
      </c>
      <c r="F4656" s="102">
        <v>445000</v>
      </c>
      <c r="G4656">
        <v>1.1000000000000001</v>
      </c>
      <c r="H4656" s="104">
        <v>441999.83</v>
      </c>
      <c r="I4656" s="104">
        <v>445569.78</v>
      </c>
      <c r="J4656" s="104"/>
      <c r="K4656" s="104"/>
      <c r="L4656">
        <f t="shared" si="365"/>
        <v>9</v>
      </c>
      <c r="M4656">
        <f t="shared" si="366"/>
        <v>1990</v>
      </c>
      <c r="N4656">
        <f t="shared" si="367"/>
        <v>443784.80500000005</v>
      </c>
      <c r="O4656" t="str">
        <f t="shared" si="368"/>
        <v/>
      </c>
      <c r="P4656" t="str">
        <f t="shared" si="369"/>
        <v>9_1990</v>
      </c>
    </row>
    <row r="4657" spans="1:16">
      <c r="A4657" s="35">
        <v>33145</v>
      </c>
      <c r="B4657" s="99"/>
      <c r="C4657" s="100"/>
      <c r="D4657" s="100"/>
      <c r="E4657" s="98"/>
      <c r="F4657" s="102"/>
      <c r="G4657">
        <v>0.2</v>
      </c>
      <c r="H4657" s="104"/>
      <c r="I4657" s="104"/>
      <c r="J4657" s="104"/>
      <c r="K4657" s="104"/>
      <c r="L4657">
        <f t="shared" si="365"/>
        <v>9</v>
      </c>
      <c r="M4657">
        <f t="shared" si="366"/>
        <v>1990</v>
      </c>
      <c r="N4657" t="str">
        <f t="shared" si="367"/>
        <v/>
      </c>
      <c r="O4657" t="str">
        <f t="shared" si="368"/>
        <v/>
      </c>
      <c r="P4657" t="str">
        <f t="shared" si="369"/>
        <v>9_1990</v>
      </c>
    </row>
    <row r="4658" spans="1:16">
      <c r="A4658" s="35">
        <v>33146</v>
      </c>
      <c r="B4658" s="99"/>
      <c r="C4658" s="100"/>
      <c r="D4658" s="101"/>
      <c r="E4658" s="99"/>
      <c r="F4658" s="102"/>
      <c r="G4658">
        <v>0.9</v>
      </c>
      <c r="H4658" s="104"/>
      <c r="I4658" s="104"/>
      <c r="J4658" s="104"/>
      <c r="K4658" s="104"/>
      <c r="L4658">
        <f t="shared" si="365"/>
        <v>9</v>
      </c>
      <c r="M4658">
        <f t="shared" si="366"/>
        <v>1990</v>
      </c>
      <c r="N4658" t="str">
        <f t="shared" si="367"/>
        <v/>
      </c>
      <c r="O4658" t="str">
        <f t="shared" si="368"/>
        <v/>
      </c>
      <c r="P4658" t="str">
        <f t="shared" si="369"/>
        <v>9_1990</v>
      </c>
    </row>
    <row r="4659" spans="1:16">
      <c r="A4659" s="35">
        <v>33147</v>
      </c>
      <c r="B4659" s="99">
        <v>443509</v>
      </c>
      <c r="C4659" s="100">
        <v>442069</v>
      </c>
      <c r="D4659" s="101">
        <v>444949</v>
      </c>
      <c r="E4659" s="99">
        <v>440000</v>
      </c>
      <c r="F4659" s="102">
        <v>445000</v>
      </c>
      <c r="H4659" s="107">
        <v>442069.06</v>
      </c>
      <c r="I4659" s="107">
        <v>444948.99</v>
      </c>
      <c r="J4659" s="107"/>
      <c r="K4659" s="107"/>
      <c r="L4659">
        <f t="shared" si="365"/>
        <v>10</v>
      </c>
      <c r="M4659">
        <f t="shared" si="366"/>
        <v>1990</v>
      </c>
      <c r="N4659">
        <f t="shared" si="367"/>
        <v>443509.02500000002</v>
      </c>
      <c r="O4659" t="str">
        <f t="shared" si="368"/>
        <v/>
      </c>
      <c r="P4659" t="str">
        <f t="shared" si="369"/>
        <v>10_1990</v>
      </c>
    </row>
    <row r="4660" spans="1:16">
      <c r="A4660" s="35">
        <v>33148</v>
      </c>
      <c r="B4660" s="99">
        <v>442311</v>
      </c>
      <c r="C4660" s="100">
        <v>439928</v>
      </c>
      <c r="D4660" s="101">
        <v>444694</v>
      </c>
      <c r="E4660" s="99">
        <v>442000</v>
      </c>
      <c r="F4660" s="102">
        <v>447000</v>
      </c>
      <c r="H4660" s="107">
        <v>439927.83</v>
      </c>
      <c r="I4660" s="107">
        <v>444693.61</v>
      </c>
      <c r="J4660" s="107"/>
      <c r="K4660" s="107"/>
      <c r="L4660">
        <f t="shared" si="365"/>
        <v>10</v>
      </c>
      <c r="M4660">
        <f t="shared" si="366"/>
        <v>1990</v>
      </c>
      <c r="N4660">
        <f t="shared" si="367"/>
        <v>442310.72</v>
      </c>
      <c r="O4660" t="str">
        <f t="shared" si="368"/>
        <v/>
      </c>
      <c r="P4660" t="str">
        <f t="shared" si="369"/>
        <v>10_1990</v>
      </c>
    </row>
    <row r="4661" spans="1:16">
      <c r="A4661" s="35">
        <v>33149</v>
      </c>
      <c r="B4661" s="99">
        <v>444253</v>
      </c>
      <c r="C4661" s="100">
        <v>441818</v>
      </c>
      <c r="D4661" s="105">
        <v>446689</v>
      </c>
      <c r="E4661" s="106">
        <v>445000</v>
      </c>
      <c r="F4661" s="102">
        <v>450000</v>
      </c>
      <c r="H4661" s="107">
        <v>441817.78</v>
      </c>
      <c r="I4661" s="107">
        <v>446688.46</v>
      </c>
      <c r="J4661" s="107"/>
      <c r="K4661" s="107"/>
      <c r="L4661">
        <f t="shared" si="365"/>
        <v>10</v>
      </c>
      <c r="M4661">
        <f t="shared" si="366"/>
        <v>1990</v>
      </c>
      <c r="N4661">
        <f t="shared" si="367"/>
        <v>444253.12</v>
      </c>
      <c r="O4661" t="str">
        <f t="shared" si="368"/>
        <v/>
      </c>
      <c r="P4661" t="str">
        <f t="shared" si="369"/>
        <v>10_1990</v>
      </c>
    </row>
    <row r="4662" spans="1:16">
      <c r="A4662" s="35">
        <v>33150</v>
      </c>
      <c r="B4662" s="99">
        <v>442190</v>
      </c>
      <c r="C4662" s="100">
        <v>437972</v>
      </c>
      <c r="D4662" s="105">
        <v>446408</v>
      </c>
      <c r="E4662" s="106">
        <v>445000</v>
      </c>
      <c r="F4662" s="102">
        <v>450000</v>
      </c>
      <c r="H4662" s="107">
        <v>437972.15</v>
      </c>
      <c r="I4662" s="107">
        <v>446407.74</v>
      </c>
      <c r="J4662" s="107"/>
      <c r="K4662" s="107"/>
      <c r="L4662">
        <f t="shared" si="365"/>
        <v>10</v>
      </c>
      <c r="M4662">
        <f t="shared" si="366"/>
        <v>1990</v>
      </c>
      <c r="N4662">
        <f t="shared" si="367"/>
        <v>442189.94500000001</v>
      </c>
      <c r="O4662" t="str">
        <f t="shared" si="368"/>
        <v/>
      </c>
      <c r="P4662" t="str">
        <f t="shared" si="369"/>
        <v>10_1990</v>
      </c>
    </row>
    <row r="4663" spans="1:16">
      <c r="A4663" s="35">
        <v>33151</v>
      </c>
      <c r="B4663" s="99">
        <v>443962</v>
      </c>
      <c r="C4663" s="100">
        <v>442376</v>
      </c>
      <c r="D4663" s="101">
        <v>445549</v>
      </c>
      <c r="E4663" s="99">
        <v>443000</v>
      </c>
      <c r="F4663" s="102">
        <v>446000</v>
      </c>
      <c r="H4663" s="107">
        <v>442375.83</v>
      </c>
      <c r="I4663" s="107">
        <v>445548.51</v>
      </c>
      <c r="J4663" s="107"/>
      <c r="K4663" s="107"/>
      <c r="L4663">
        <f t="shared" si="365"/>
        <v>10</v>
      </c>
      <c r="M4663">
        <f t="shared" si="366"/>
        <v>1990</v>
      </c>
      <c r="N4663">
        <f t="shared" si="367"/>
        <v>443962.17000000004</v>
      </c>
      <c r="O4663" t="str">
        <f t="shared" si="368"/>
        <v/>
      </c>
      <c r="P4663" t="str">
        <f t="shared" si="369"/>
        <v>10_1990</v>
      </c>
    </row>
    <row r="4664" spans="1:16">
      <c r="A4664" s="35">
        <v>33152</v>
      </c>
      <c r="B4664" s="99"/>
      <c r="C4664" s="100"/>
      <c r="D4664" s="101"/>
      <c r="E4664" s="99"/>
      <c r="F4664" s="102"/>
      <c r="H4664" s="107"/>
      <c r="I4664" s="107"/>
      <c r="J4664" s="107"/>
      <c r="K4664" s="107"/>
      <c r="L4664">
        <f t="shared" si="365"/>
        <v>10</v>
      </c>
      <c r="M4664">
        <f t="shared" si="366"/>
        <v>1990</v>
      </c>
      <c r="N4664" t="str">
        <f t="shared" si="367"/>
        <v/>
      </c>
      <c r="O4664" t="str">
        <f t="shared" si="368"/>
        <v/>
      </c>
      <c r="P4664" t="str">
        <f t="shared" si="369"/>
        <v>10_1990</v>
      </c>
    </row>
    <row r="4665" spans="1:16">
      <c r="A4665" s="35">
        <v>33153</v>
      </c>
      <c r="B4665" s="99"/>
      <c r="C4665" s="100"/>
      <c r="D4665" s="100"/>
      <c r="E4665" s="98"/>
      <c r="F4665" s="102"/>
      <c r="H4665" s="107"/>
      <c r="I4665" s="107"/>
      <c r="J4665" s="107"/>
      <c r="K4665" s="107"/>
      <c r="L4665">
        <f t="shared" si="365"/>
        <v>10</v>
      </c>
      <c r="M4665">
        <f t="shared" si="366"/>
        <v>1990</v>
      </c>
      <c r="N4665" t="str">
        <f t="shared" si="367"/>
        <v/>
      </c>
      <c r="O4665" t="str">
        <f t="shared" si="368"/>
        <v/>
      </c>
      <c r="P4665" t="str">
        <f t="shared" si="369"/>
        <v>10_1990</v>
      </c>
    </row>
    <row r="4666" spans="1:16">
      <c r="A4666" s="35">
        <v>33154</v>
      </c>
      <c r="B4666" s="99"/>
      <c r="C4666" s="100"/>
      <c r="D4666" s="100"/>
      <c r="E4666" s="98"/>
      <c r="F4666" s="102"/>
      <c r="H4666" s="107"/>
      <c r="I4666" s="107"/>
      <c r="J4666" s="107"/>
      <c r="K4666" s="107"/>
      <c r="L4666">
        <f t="shared" si="365"/>
        <v>10</v>
      </c>
      <c r="M4666">
        <f t="shared" si="366"/>
        <v>1990</v>
      </c>
      <c r="N4666" t="str">
        <f t="shared" si="367"/>
        <v/>
      </c>
      <c r="O4666" t="str">
        <f t="shared" si="368"/>
        <v/>
      </c>
      <c r="P4666" t="str">
        <f t="shared" si="369"/>
        <v>10_1990</v>
      </c>
    </row>
    <row r="4667" spans="1:16">
      <c r="A4667" s="35">
        <v>33155</v>
      </c>
      <c r="B4667" s="99">
        <v>445233</v>
      </c>
      <c r="C4667" s="100">
        <v>442751</v>
      </c>
      <c r="D4667" s="101">
        <v>447715</v>
      </c>
      <c r="E4667" s="99">
        <v>465000</v>
      </c>
      <c r="F4667" s="102">
        <v>470000</v>
      </c>
      <c r="H4667" s="107">
        <v>442750.98</v>
      </c>
      <c r="I4667" s="107">
        <v>447714.56</v>
      </c>
      <c r="J4667" s="107"/>
      <c r="K4667" s="107"/>
      <c r="L4667">
        <f t="shared" si="365"/>
        <v>10</v>
      </c>
      <c r="M4667">
        <f t="shared" si="366"/>
        <v>1990</v>
      </c>
      <c r="N4667">
        <f t="shared" si="367"/>
        <v>445232.77</v>
      </c>
      <c r="O4667" t="str">
        <f t="shared" si="368"/>
        <v/>
      </c>
      <c r="P4667" t="str">
        <f t="shared" si="369"/>
        <v>10_1990</v>
      </c>
    </row>
    <row r="4668" spans="1:16">
      <c r="A4668" s="35">
        <v>33156</v>
      </c>
      <c r="B4668" s="99">
        <v>444677</v>
      </c>
      <c r="C4668" s="100">
        <v>441856</v>
      </c>
      <c r="D4668" s="101">
        <v>447498</v>
      </c>
      <c r="E4668" s="99">
        <v>446000</v>
      </c>
      <c r="F4668" s="102">
        <v>450000</v>
      </c>
      <c r="H4668" s="107">
        <v>441856</v>
      </c>
      <c r="I4668" s="107">
        <v>447497.94</v>
      </c>
      <c r="J4668" s="107"/>
      <c r="K4668" s="107"/>
      <c r="L4668">
        <f t="shared" si="365"/>
        <v>10</v>
      </c>
      <c r="M4668">
        <f t="shared" si="366"/>
        <v>1990</v>
      </c>
      <c r="N4668">
        <f t="shared" si="367"/>
        <v>444676.97</v>
      </c>
      <c r="O4668" t="str">
        <f t="shared" si="368"/>
        <v/>
      </c>
      <c r="P4668" t="str">
        <f t="shared" si="369"/>
        <v>10_1990</v>
      </c>
    </row>
    <row r="4669" spans="1:16">
      <c r="A4669" s="35">
        <v>33157</v>
      </c>
      <c r="B4669" s="99">
        <v>446559</v>
      </c>
      <c r="C4669" s="100">
        <v>444744</v>
      </c>
      <c r="D4669" s="101">
        <v>448374</v>
      </c>
      <c r="E4669" s="99">
        <v>446000</v>
      </c>
      <c r="F4669" s="102">
        <v>450000</v>
      </c>
      <c r="H4669" s="107">
        <v>443744.05</v>
      </c>
      <c r="I4669" s="107">
        <v>448374.31</v>
      </c>
      <c r="J4669" s="107"/>
      <c r="K4669" s="107"/>
      <c r="L4669">
        <f t="shared" si="365"/>
        <v>10</v>
      </c>
      <c r="M4669">
        <f t="shared" si="366"/>
        <v>1990</v>
      </c>
      <c r="N4669">
        <f t="shared" si="367"/>
        <v>446059.18</v>
      </c>
      <c r="O4669" t="str">
        <f t="shared" si="368"/>
        <v/>
      </c>
      <c r="P4669" t="str">
        <f t="shared" si="369"/>
        <v>10_1990</v>
      </c>
    </row>
    <row r="4670" spans="1:16">
      <c r="A4670" s="35">
        <v>33158</v>
      </c>
      <c r="B4670" s="99">
        <v>445874</v>
      </c>
      <c r="C4670" s="100">
        <v>443850</v>
      </c>
      <c r="D4670" s="105">
        <v>447897</v>
      </c>
      <c r="E4670" s="106">
        <v>444000</v>
      </c>
      <c r="F4670" s="102">
        <v>448000</v>
      </c>
      <c r="H4670" s="107">
        <v>443849.84</v>
      </c>
      <c r="I4670" s="107">
        <v>447897.4</v>
      </c>
      <c r="J4670" s="107"/>
      <c r="K4670" s="107"/>
      <c r="L4670">
        <f t="shared" si="365"/>
        <v>10</v>
      </c>
      <c r="M4670">
        <f t="shared" si="366"/>
        <v>1990</v>
      </c>
      <c r="N4670">
        <f t="shared" si="367"/>
        <v>445873.62</v>
      </c>
      <c r="O4670" t="str">
        <f t="shared" si="368"/>
        <v/>
      </c>
      <c r="P4670" t="str">
        <f t="shared" si="369"/>
        <v>10_1990</v>
      </c>
    </row>
    <row r="4671" spans="1:16">
      <c r="A4671" s="35">
        <v>33159</v>
      </c>
      <c r="B4671" s="99"/>
      <c r="C4671" s="100"/>
      <c r="D4671" s="105"/>
      <c r="E4671" s="106"/>
      <c r="F4671" s="102"/>
      <c r="H4671" s="107"/>
      <c r="I4671" s="107"/>
      <c r="J4671" s="107"/>
      <c r="K4671" s="107"/>
      <c r="L4671">
        <f t="shared" si="365"/>
        <v>10</v>
      </c>
      <c r="M4671">
        <f t="shared" si="366"/>
        <v>1990</v>
      </c>
      <c r="N4671" t="str">
        <f t="shared" si="367"/>
        <v/>
      </c>
      <c r="O4671" t="str">
        <f t="shared" si="368"/>
        <v/>
      </c>
      <c r="P4671" t="str">
        <f t="shared" si="369"/>
        <v>10_1990</v>
      </c>
    </row>
    <row r="4672" spans="1:16">
      <c r="A4672" s="35">
        <v>33160</v>
      </c>
      <c r="B4672" s="99"/>
      <c r="C4672" s="100"/>
      <c r="D4672" s="101"/>
      <c r="E4672" s="99"/>
      <c r="F4672" s="102"/>
      <c r="H4672" s="107"/>
      <c r="I4672" s="107"/>
      <c r="J4672" s="107"/>
      <c r="K4672" s="107"/>
      <c r="L4672">
        <f t="shared" si="365"/>
        <v>10</v>
      </c>
      <c r="M4672">
        <f t="shared" si="366"/>
        <v>1990</v>
      </c>
      <c r="N4672" t="str">
        <f t="shared" si="367"/>
        <v/>
      </c>
      <c r="O4672" t="str">
        <f t="shared" si="368"/>
        <v/>
      </c>
      <c r="P4672" t="str">
        <f t="shared" si="369"/>
        <v>10_1990</v>
      </c>
    </row>
    <row r="4673" spans="1:16">
      <c r="A4673" s="35">
        <v>33161</v>
      </c>
      <c r="B4673" s="99">
        <v>446130</v>
      </c>
      <c r="C4673" s="100">
        <v>444221</v>
      </c>
      <c r="D4673" s="101">
        <v>448039</v>
      </c>
      <c r="E4673" s="99">
        <v>446000</v>
      </c>
      <c r="F4673" s="102">
        <v>448000</v>
      </c>
      <c r="H4673" s="107">
        <v>444221.05</v>
      </c>
      <c r="I4673" s="107">
        <v>449039.16</v>
      </c>
      <c r="J4673" s="107"/>
      <c r="K4673" s="107"/>
      <c r="L4673">
        <f t="shared" si="365"/>
        <v>10</v>
      </c>
      <c r="M4673">
        <f t="shared" si="366"/>
        <v>1990</v>
      </c>
      <c r="N4673">
        <f t="shared" si="367"/>
        <v>446630.10499999998</v>
      </c>
      <c r="O4673" t="str">
        <f t="shared" si="368"/>
        <v/>
      </c>
      <c r="P4673" t="str">
        <f t="shared" si="369"/>
        <v>10_1990</v>
      </c>
    </row>
    <row r="4674" spans="1:16">
      <c r="A4674" s="35">
        <v>33162</v>
      </c>
      <c r="B4674" s="99">
        <v>446440</v>
      </c>
      <c r="C4674" s="100">
        <v>444538</v>
      </c>
      <c r="D4674" s="100">
        <v>448343</v>
      </c>
      <c r="E4674" s="98">
        <v>446000</v>
      </c>
      <c r="F4674" s="102">
        <v>448000</v>
      </c>
      <c r="H4674" s="107">
        <v>444537.73</v>
      </c>
      <c r="I4674" s="107">
        <v>448343.11</v>
      </c>
      <c r="J4674" s="107"/>
      <c r="K4674" s="107"/>
      <c r="L4674">
        <f t="shared" si="365"/>
        <v>10</v>
      </c>
      <c r="M4674">
        <f t="shared" si="366"/>
        <v>1990</v>
      </c>
      <c r="N4674">
        <f t="shared" si="367"/>
        <v>446440.42</v>
      </c>
      <c r="O4674" t="str">
        <f t="shared" si="368"/>
        <v/>
      </c>
      <c r="P4674" t="str">
        <f t="shared" si="369"/>
        <v>10_1990</v>
      </c>
    </row>
    <row r="4675" spans="1:16">
      <c r="A4675" s="35">
        <v>33163</v>
      </c>
      <c r="B4675" s="99">
        <v>446167</v>
      </c>
      <c r="C4675" s="100">
        <v>443931</v>
      </c>
      <c r="D4675" s="100">
        <v>448403</v>
      </c>
      <c r="E4675" s="98">
        <v>446000</v>
      </c>
      <c r="F4675" s="102">
        <v>448000</v>
      </c>
      <c r="H4675" s="107">
        <v>443930.53</v>
      </c>
      <c r="I4675" s="107">
        <v>448402.85</v>
      </c>
      <c r="J4675" s="107"/>
      <c r="K4675" s="107"/>
      <c r="L4675">
        <f t="shared" si="365"/>
        <v>10</v>
      </c>
      <c r="M4675">
        <f t="shared" si="366"/>
        <v>1990</v>
      </c>
      <c r="N4675">
        <f t="shared" si="367"/>
        <v>446166.69</v>
      </c>
      <c r="O4675" t="str">
        <f t="shared" si="368"/>
        <v/>
      </c>
      <c r="P4675" t="str">
        <f t="shared" si="369"/>
        <v>10_1990</v>
      </c>
    </row>
    <row r="4676" spans="1:16">
      <c r="A4676" s="35">
        <v>33164</v>
      </c>
      <c r="B4676" s="99">
        <v>445836</v>
      </c>
      <c r="C4676" s="100">
        <v>443624</v>
      </c>
      <c r="D4676" s="101">
        <v>448048</v>
      </c>
      <c r="E4676" s="99">
        <v>443000</v>
      </c>
      <c r="F4676" s="102">
        <v>448000</v>
      </c>
      <c r="H4676" s="107">
        <v>443623.59</v>
      </c>
      <c r="I4676" s="107">
        <v>448047.78</v>
      </c>
      <c r="J4676" s="107"/>
      <c r="K4676" s="107"/>
      <c r="L4676">
        <f t="shared" ref="L4676:L4739" si="370">+MONTH(A4676)</f>
        <v>10</v>
      </c>
      <c r="M4676">
        <f t="shared" ref="M4676:M4739" si="371">+YEAR(A4676)</f>
        <v>1990</v>
      </c>
      <c r="N4676">
        <f t="shared" ref="N4676:N4739" si="372">+IF(H4676="","",AVERAGE(H4676:I4676))</f>
        <v>445835.68500000006</v>
      </c>
      <c r="O4676" t="str">
        <f t="shared" ref="O4676:O4739" si="373">+IF(J4676="","",AVERAGE(J4676:K4676))</f>
        <v/>
      </c>
      <c r="P4676" t="str">
        <f t="shared" ref="P4676:P4739" si="374">+L4676&amp;"_"&amp;M4676</f>
        <v>10_1990</v>
      </c>
    </row>
    <row r="4677" spans="1:16">
      <c r="A4677" s="35">
        <v>33165</v>
      </c>
      <c r="B4677" s="99">
        <v>445791</v>
      </c>
      <c r="C4677" s="100">
        <v>443925</v>
      </c>
      <c r="D4677" s="101">
        <v>447657</v>
      </c>
      <c r="E4677" s="99">
        <v>440000</v>
      </c>
      <c r="F4677" s="102">
        <v>445000</v>
      </c>
      <c r="H4677" s="107">
        <v>443925.17</v>
      </c>
      <c r="I4677" s="107">
        <v>447656.48</v>
      </c>
      <c r="J4677" s="107"/>
      <c r="K4677" s="107"/>
      <c r="L4677">
        <f t="shared" si="370"/>
        <v>10</v>
      </c>
      <c r="M4677">
        <f t="shared" si="371"/>
        <v>1990</v>
      </c>
      <c r="N4677">
        <f t="shared" si="372"/>
        <v>445790.82499999995</v>
      </c>
      <c r="O4677" t="str">
        <f t="shared" si="373"/>
        <v/>
      </c>
      <c r="P4677" t="str">
        <f t="shared" si="374"/>
        <v>10_1990</v>
      </c>
    </row>
    <row r="4678" spans="1:16">
      <c r="A4678" s="35">
        <v>33166</v>
      </c>
      <c r="B4678" s="99"/>
      <c r="C4678" s="100"/>
      <c r="D4678" s="101"/>
      <c r="E4678" s="99"/>
      <c r="F4678" s="102"/>
      <c r="H4678" s="107"/>
      <c r="I4678" s="107"/>
      <c r="J4678" s="107"/>
      <c r="K4678" s="107"/>
      <c r="L4678">
        <f t="shared" si="370"/>
        <v>10</v>
      </c>
      <c r="M4678">
        <f t="shared" si="371"/>
        <v>1990</v>
      </c>
      <c r="N4678" t="str">
        <f t="shared" si="372"/>
        <v/>
      </c>
      <c r="O4678" t="str">
        <f t="shared" si="373"/>
        <v/>
      </c>
      <c r="P4678" t="str">
        <f t="shared" si="374"/>
        <v>10_1990</v>
      </c>
    </row>
    <row r="4679" spans="1:16">
      <c r="A4679" s="35">
        <v>33167</v>
      </c>
      <c r="B4679" s="99"/>
      <c r="C4679" s="100"/>
      <c r="D4679" s="105"/>
      <c r="E4679" s="106"/>
      <c r="F4679" s="102"/>
      <c r="H4679" s="107"/>
      <c r="I4679" s="107"/>
      <c r="J4679" s="107"/>
      <c r="K4679" s="107"/>
      <c r="L4679">
        <f t="shared" si="370"/>
        <v>10</v>
      </c>
      <c r="M4679">
        <f t="shared" si="371"/>
        <v>1990</v>
      </c>
      <c r="N4679" t="str">
        <f t="shared" si="372"/>
        <v/>
      </c>
      <c r="O4679" t="str">
        <f t="shared" si="373"/>
        <v/>
      </c>
      <c r="P4679" t="str">
        <f t="shared" si="374"/>
        <v>10_1990</v>
      </c>
    </row>
    <row r="4680" spans="1:16">
      <c r="A4680" s="35">
        <v>33168</v>
      </c>
      <c r="B4680" s="99">
        <v>445020</v>
      </c>
      <c r="C4680" s="100">
        <v>442398</v>
      </c>
      <c r="D4680" s="105">
        <v>447642</v>
      </c>
      <c r="E4680" s="106">
        <v>443000</v>
      </c>
      <c r="F4680" s="102">
        <v>447000</v>
      </c>
      <c r="H4680" s="107">
        <v>442397.26</v>
      </c>
      <c r="I4680" s="107">
        <v>447643.93</v>
      </c>
      <c r="J4680" s="107"/>
      <c r="K4680" s="107"/>
      <c r="L4680">
        <f t="shared" si="370"/>
        <v>10</v>
      </c>
      <c r="M4680">
        <f t="shared" si="371"/>
        <v>1990</v>
      </c>
      <c r="N4680">
        <f t="shared" si="372"/>
        <v>445020.59499999997</v>
      </c>
      <c r="O4680" t="str">
        <f t="shared" si="373"/>
        <v/>
      </c>
      <c r="P4680" t="str">
        <f t="shared" si="374"/>
        <v>10_1990</v>
      </c>
    </row>
    <row r="4681" spans="1:16">
      <c r="A4681" s="35">
        <v>33169</v>
      </c>
      <c r="B4681" s="99">
        <v>444177</v>
      </c>
      <c r="C4681" s="100">
        <v>441254</v>
      </c>
      <c r="D4681" s="101">
        <v>447101</v>
      </c>
      <c r="E4681" s="99">
        <v>443000</v>
      </c>
      <c r="F4681" s="102">
        <v>447000</v>
      </c>
      <c r="H4681" s="107">
        <v>441253.95</v>
      </c>
      <c r="I4681" s="107">
        <v>447100.89</v>
      </c>
      <c r="J4681" s="107"/>
      <c r="K4681" s="107"/>
      <c r="L4681">
        <f t="shared" si="370"/>
        <v>10</v>
      </c>
      <c r="M4681">
        <f t="shared" si="371"/>
        <v>1990</v>
      </c>
      <c r="N4681">
        <f t="shared" si="372"/>
        <v>444177.42000000004</v>
      </c>
      <c r="O4681" t="str">
        <f t="shared" si="373"/>
        <v/>
      </c>
      <c r="P4681" t="str">
        <f t="shared" si="374"/>
        <v>10_1990</v>
      </c>
    </row>
    <row r="4682" spans="1:16">
      <c r="A4682" s="35">
        <v>33170</v>
      </c>
      <c r="B4682" s="99">
        <v>442918</v>
      </c>
      <c r="C4682" s="100">
        <v>440029</v>
      </c>
      <c r="D4682" s="101">
        <v>445808</v>
      </c>
      <c r="E4682" s="99">
        <v>440000</v>
      </c>
      <c r="F4682" s="102">
        <v>445000</v>
      </c>
      <c r="H4682" s="107">
        <v>440028.95</v>
      </c>
      <c r="I4682" s="107">
        <v>445807.66</v>
      </c>
      <c r="J4682" s="107"/>
      <c r="K4682" s="107"/>
      <c r="L4682">
        <f t="shared" si="370"/>
        <v>10</v>
      </c>
      <c r="M4682">
        <f t="shared" si="371"/>
        <v>1990</v>
      </c>
      <c r="N4682">
        <f t="shared" si="372"/>
        <v>442918.30499999999</v>
      </c>
      <c r="O4682" t="str">
        <f t="shared" si="373"/>
        <v/>
      </c>
      <c r="P4682" t="str">
        <f t="shared" si="374"/>
        <v>10_1990</v>
      </c>
    </row>
    <row r="4683" spans="1:16">
      <c r="A4683" s="35">
        <v>33171</v>
      </c>
      <c r="B4683" s="99">
        <v>441855</v>
      </c>
      <c r="C4683" s="100">
        <v>439568</v>
      </c>
      <c r="D4683" s="100">
        <v>444142</v>
      </c>
      <c r="E4683" s="98">
        <v>437000</v>
      </c>
      <c r="F4683" s="102">
        <v>443000</v>
      </c>
      <c r="H4683" s="107">
        <v>439651.11</v>
      </c>
      <c r="I4683" s="107">
        <v>444075.45</v>
      </c>
      <c r="J4683" s="107"/>
      <c r="K4683" s="107"/>
      <c r="L4683">
        <f t="shared" si="370"/>
        <v>10</v>
      </c>
      <c r="M4683">
        <f t="shared" si="371"/>
        <v>1990</v>
      </c>
      <c r="N4683">
        <f t="shared" si="372"/>
        <v>441863.28</v>
      </c>
      <c r="O4683" t="str">
        <f t="shared" si="373"/>
        <v/>
      </c>
      <c r="P4683" t="str">
        <f t="shared" si="374"/>
        <v>10_1990</v>
      </c>
    </row>
    <row r="4684" spans="1:16">
      <c r="A4684" s="35">
        <v>33172</v>
      </c>
      <c r="B4684" s="99">
        <v>440886</v>
      </c>
      <c r="C4684" s="100">
        <v>437949</v>
      </c>
      <c r="D4684" s="100">
        <v>443824</v>
      </c>
      <c r="E4684" s="98">
        <v>440000</v>
      </c>
      <c r="F4684" s="102">
        <v>443000</v>
      </c>
      <c r="H4684" s="107">
        <v>437938.24</v>
      </c>
      <c r="I4684" s="107">
        <v>443783.04</v>
      </c>
      <c r="J4684" s="107"/>
      <c r="K4684" s="107"/>
      <c r="L4684">
        <f t="shared" si="370"/>
        <v>10</v>
      </c>
      <c r="M4684">
        <f t="shared" si="371"/>
        <v>1990</v>
      </c>
      <c r="N4684">
        <f t="shared" si="372"/>
        <v>440860.64</v>
      </c>
      <c r="O4684" t="str">
        <f t="shared" si="373"/>
        <v/>
      </c>
      <c r="P4684" t="str">
        <f t="shared" si="374"/>
        <v>10_1990</v>
      </c>
    </row>
    <row r="4685" spans="1:16">
      <c r="A4685" s="35">
        <v>33173</v>
      </c>
      <c r="B4685" s="99"/>
      <c r="C4685" s="100"/>
      <c r="D4685" s="101"/>
      <c r="E4685" s="99"/>
      <c r="F4685" s="102"/>
      <c r="H4685" s="107"/>
      <c r="I4685" s="107"/>
      <c r="J4685" s="107"/>
      <c r="K4685" s="107"/>
      <c r="L4685">
        <f t="shared" si="370"/>
        <v>10</v>
      </c>
      <c r="M4685">
        <f t="shared" si="371"/>
        <v>1990</v>
      </c>
      <c r="N4685" t="str">
        <f t="shared" si="372"/>
        <v/>
      </c>
      <c r="O4685" t="str">
        <f t="shared" si="373"/>
        <v/>
      </c>
      <c r="P4685" t="str">
        <f t="shared" si="374"/>
        <v>10_1990</v>
      </c>
    </row>
    <row r="4686" spans="1:16">
      <c r="A4686" s="35">
        <v>33174</v>
      </c>
      <c r="B4686" s="99"/>
      <c r="C4686" s="100"/>
      <c r="D4686" s="101"/>
      <c r="E4686" s="99"/>
      <c r="F4686" s="102"/>
      <c r="H4686" s="107"/>
      <c r="I4686" s="107"/>
      <c r="J4686" s="107"/>
      <c r="K4686" s="107"/>
      <c r="L4686">
        <f t="shared" si="370"/>
        <v>10</v>
      </c>
      <c r="M4686">
        <f t="shared" si="371"/>
        <v>1990</v>
      </c>
      <c r="N4686" t="str">
        <f t="shared" si="372"/>
        <v/>
      </c>
      <c r="O4686" t="str">
        <f t="shared" si="373"/>
        <v/>
      </c>
      <c r="P4686" t="str">
        <f t="shared" si="374"/>
        <v>10_1990</v>
      </c>
    </row>
    <row r="4687" spans="1:16">
      <c r="A4687" s="35">
        <v>33175</v>
      </c>
      <c r="B4687" s="99">
        <v>440109</v>
      </c>
      <c r="C4687" s="100">
        <v>436768</v>
      </c>
      <c r="D4687" s="101">
        <v>443450</v>
      </c>
      <c r="E4687" s="99">
        <v>440000</v>
      </c>
      <c r="F4687" s="102">
        <v>443000</v>
      </c>
      <c r="H4687" s="107">
        <v>436767.75</v>
      </c>
      <c r="I4687" s="107">
        <v>443450.49</v>
      </c>
      <c r="J4687" s="107"/>
      <c r="K4687" s="107"/>
      <c r="L4687">
        <f t="shared" si="370"/>
        <v>10</v>
      </c>
      <c r="M4687">
        <f t="shared" si="371"/>
        <v>1990</v>
      </c>
      <c r="N4687">
        <f t="shared" si="372"/>
        <v>440109.12</v>
      </c>
      <c r="O4687" t="str">
        <f t="shared" si="373"/>
        <v/>
      </c>
      <c r="P4687" t="str">
        <f t="shared" si="374"/>
        <v>10_1990</v>
      </c>
    </row>
    <row r="4688" spans="1:16">
      <c r="A4688" s="35">
        <v>33176</v>
      </c>
      <c r="B4688" s="99">
        <v>440436</v>
      </c>
      <c r="C4688" s="100">
        <v>437437</v>
      </c>
      <c r="D4688" s="105">
        <v>443435</v>
      </c>
      <c r="E4688" s="106">
        <v>435000</v>
      </c>
      <c r="F4688" s="102">
        <v>440000</v>
      </c>
      <c r="H4688" s="107">
        <v>437436.94</v>
      </c>
      <c r="I4688" s="107">
        <v>443434.65</v>
      </c>
      <c r="J4688" s="107"/>
      <c r="K4688" s="107"/>
      <c r="L4688">
        <f t="shared" si="370"/>
        <v>10</v>
      </c>
      <c r="M4688">
        <f t="shared" si="371"/>
        <v>1990</v>
      </c>
      <c r="N4688">
        <f t="shared" si="372"/>
        <v>440435.79500000004</v>
      </c>
      <c r="O4688" t="str">
        <f t="shared" si="373"/>
        <v/>
      </c>
      <c r="P4688" t="str">
        <f t="shared" si="374"/>
        <v>10_1990</v>
      </c>
    </row>
    <row r="4689" spans="1:16">
      <c r="A4689" s="35">
        <v>33177</v>
      </c>
      <c r="B4689" s="99">
        <v>440319</v>
      </c>
      <c r="C4689" s="100">
        <v>436409</v>
      </c>
      <c r="D4689" s="105">
        <v>444228</v>
      </c>
      <c r="E4689" s="106">
        <v>438000</v>
      </c>
      <c r="F4689" s="102">
        <v>442000</v>
      </c>
      <c r="H4689" s="107">
        <v>436409.14</v>
      </c>
      <c r="I4689" s="107">
        <v>444228.48</v>
      </c>
      <c r="J4689" s="107"/>
      <c r="K4689" s="107"/>
      <c r="L4689">
        <f t="shared" si="370"/>
        <v>10</v>
      </c>
      <c r="M4689">
        <f t="shared" si="371"/>
        <v>1990</v>
      </c>
      <c r="N4689">
        <f t="shared" si="372"/>
        <v>440318.81</v>
      </c>
      <c r="O4689" t="str">
        <f t="shared" si="373"/>
        <v/>
      </c>
      <c r="P4689" t="str">
        <f t="shared" si="374"/>
        <v>10_1990</v>
      </c>
    </row>
    <row r="4690" spans="1:16">
      <c r="A4690" s="35">
        <v>33178</v>
      </c>
      <c r="B4690" s="99"/>
      <c r="C4690" s="100"/>
      <c r="D4690" s="101"/>
      <c r="E4690" s="99"/>
      <c r="F4690" s="102"/>
      <c r="H4690" s="104"/>
      <c r="I4690" s="104"/>
      <c r="J4690" s="104"/>
      <c r="K4690" s="104"/>
      <c r="L4690">
        <f t="shared" si="370"/>
        <v>11</v>
      </c>
      <c r="M4690">
        <f t="shared" si="371"/>
        <v>1990</v>
      </c>
      <c r="N4690" t="str">
        <f t="shared" si="372"/>
        <v/>
      </c>
      <c r="O4690" t="str">
        <f t="shared" si="373"/>
        <v/>
      </c>
      <c r="P4690" t="str">
        <f t="shared" si="374"/>
        <v>11_1990</v>
      </c>
    </row>
    <row r="4691" spans="1:16">
      <c r="A4691" s="35">
        <v>33179</v>
      </c>
      <c r="B4691" s="99">
        <v>440631</v>
      </c>
      <c r="C4691" s="100">
        <v>437033</v>
      </c>
      <c r="D4691" s="101">
        <v>444229</v>
      </c>
      <c r="E4691" s="99">
        <v>436000</v>
      </c>
      <c r="F4691" s="102">
        <v>440000</v>
      </c>
      <c r="H4691" s="104">
        <v>437032.89</v>
      </c>
      <c r="I4691" s="104">
        <v>443533.41</v>
      </c>
      <c r="J4691" s="104"/>
      <c r="K4691" s="104"/>
      <c r="L4691">
        <f t="shared" si="370"/>
        <v>11</v>
      </c>
      <c r="M4691">
        <f t="shared" si="371"/>
        <v>1990</v>
      </c>
      <c r="N4691">
        <f t="shared" si="372"/>
        <v>440283.15</v>
      </c>
      <c r="O4691" t="str">
        <f t="shared" si="373"/>
        <v/>
      </c>
      <c r="P4691" t="str">
        <f t="shared" si="374"/>
        <v>11_1990</v>
      </c>
    </row>
    <row r="4692" spans="1:16">
      <c r="A4692" s="35">
        <v>33180</v>
      </c>
      <c r="B4692" s="99"/>
      <c r="C4692" s="100"/>
      <c r="D4692" s="100"/>
      <c r="E4692" s="98"/>
      <c r="F4692" s="102"/>
      <c r="H4692" s="113"/>
      <c r="I4692" s="104"/>
      <c r="J4692" s="104"/>
      <c r="K4692" s="104"/>
      <c r="L4692">
        <f t="shared" si="370"/>
        <v>11</v>
      </c>
      <c r="M4692">
        <f t="shared" si="371"/>
        <v>1990</v>
      </c>
      <c r="N4692" t="str">
        <f t="shared" si="372"/>
        <v/>
      </c>
      <c r="O4692" t="str">
        <f t="shared" si="373"/>
        <v/>
      </c>
      <c r="P4692" t="str">
        <f t="shared" si="374"/>
        <v>11_1990</v>
      </c>
    </row>
    <row r="4693" spans="1:16">
      <c r="A4693" s="35">
        <v>33181</v>
      </c>
      <c r="B4693" s="99"/>
      <c r="C4693" s="100"/>
      <c r="D4693" s="100"/>
      <c r="E4693" s="98"/>
      <c r="F4693" s="102"/>
      <c r="H4693" s="113"/>
      <c r="I4693" s="104"/>
      <c r="J4693" s="104"/>
      <c r="K4693" s="104"/>
      <c r="L4693">
        <f t="shared" si="370"/>
        <v>11</v>
      </c>
      <c r="M4693">
        <f t="shared" si="371"/>
        <v>1990</v>
      </c>
      <c r="N4693" t="str">
        <f t="shared" si="372"/>
        <v/>
      </c>
      <c r="O4693" t="str">
        <f t="shared" si="373"/>
        <v/>
      </c>
      <c r="P4693" t="str">
        <f t="shared" si="374"/>
        <v>11_1990</v>
      </c>
    </row>
    <row r="4694" spans="1:16">
      <c r="A4694" s="35">
        <v>33182</v>
      </c>
      <c r="B4694" s="99">
        <v>439709</v>
      </c>
      <c r="C4694" s="100">
        <v>435840</v>
      </c>
      <c r="D4694" s="101">
        <v>443577</v>
      </c>
      <c r="E4694" s="99">
        <v>440000</v>
      </c>
      <c r="F4694" s="102">
        <v>443000</v>
      </c>
      <c r="H4694" s="104">
        <v>435839.68</v>
      </c>
      <c r="I4694" s="104">
        <v>443577.29</v>
      </c>
      <c r="J4694" s="104"/>
      <c r="K4694" s="104"/>
      <c r="L4694">
        <f t="shared" si="370"/>
        <v>11</v>
      </c>
      <c r="M4694">
        <f t="shared" si="371"/>
        <v>1990</v>
      </c>
      <c r="N4694">
        <f t="shared" si="372"/>
        <v>439708.48499999999</v>
      </c>
      <c r="O4694" t="str">
        <f t="shared" si="373"/>
        <v/>
      </c>
      <c r="P4694" t="str">
        <f t="shared" si="374"/>
        <v>11_1990</v>
      </c>
    </row>
    <row r="4695" spans="1:16">
      <c r="A4695" s="35">
        <v>33183</v>
      </c>
      <c r="B4695" s="99">
        <v>439954</v>
      </c>
      <c r="C4695" s="100">
        <v>435871</v>
      </c>
      <c r="D4695" s="101">
        <v>444036</v>
      </c>
      <c r="E4695" s="99">
        <v>438000</v>
      </c>
      <c r="F4695" s="102">
        <v>442000</v>
      </c>
      <c r="H4695" s="104">
        <v>435871.01</v>
      </c>
      <c r="I4695" s="104">
        <v>444033.66</v>
      </c>
      <c r="J4695" s="104"/>
      <c r="K4695" s="104"/>
      <c r="L4695">
        <f t="shared" si="370"/>
        <v>11</v>
      </c>
      <c r="M4695">
        <f t="shared" si="371"/>
        <v>1990</v>
      </c>
      <c r="N4695">
        <f t="shared" si="372"/>
        <v>439952.33499999996</v>
      </c>
      <c r="O4695" t="str">
        <f t="shared" si="373"/>
        <v/>
      </c>
      <c r="P4695" t="str">
        <f t="shared" si="374"/>
        <v>11_1990</v>
      </c>
    </row>
    <row r="4696" spans="1:16">
      <c r="A4696" s="35">
        <v>33184</v>
      </c>
      <c r="B4696" s="99">
        <v>439752</v>
      </c>
      <c r="C4696" s="100">
        <v>436808</v>
      </c>
      <c r="D4696" s="101">
        <v>442696</v>
      </c>
      <c r="E4696" s="99">
        <v>443000</v>
      </c>
      <c r="F4696" s="102">
        <v>446000</v>
      </c>
      <c r="H4696" s="104">
        <v>436807.75</v>
      </c>
      <c r="I4696" s="104">
        <v>442695.92</v>
      </c>
      <c r="J4696" s="104"/>
      <c r="K4696" s="104"/>
      <c r="L4696">
        <f t="shared" si="370"/>
        <v>11</v>
      </c>
      <c r="M4696">
        <f t="shared" si="371"/>
        <v>1990</v>
      </c>
      <c r="N4696">
        <f t="shared" si="372"/>
        <v>439751.83499999996</v>
      </c>
      <c r="O4696" t="str">
        <f t="shared" si="373"/>
        <v/>
      </c>
      <c r="P4696" t="str">
        <f t="shared" si="374"/>
        <v>11_1990</v>
      </c>
    </row>
    <row r="4697" spans="1:16">
      <c r="A4697" s="35">
        <v>33185</v>
      </c>
      <c r="B4697" s="99">
        <v>441154</v>
      </c>
      <c r="C4697" s="100">
        <v>438509</v>
      </c>
      <c r="D4697" s="105">
        <v>443798</v>
      </c>
      <c r="E4697" s="106">
        <v>442000</v>
      </c>
      <c r="F4697" s="102">
        <v>445000</v>
      </c>
      <c r="H4697" s="104">
        <v>438509.18</v>
      </c>
      <c r="I4697" s="104">
        <v>443797.55</v>
      </c>
      <c r="J4697" s="104"/>
      <c r="K4697" s="104"/>
      <c r="L4697">
        <f t="shared" si="370"/>
        <v>11</v>
      </c>
      <c r="M4697">
        <f t="shared" si="371"/>
        <v>1990</v>
      </c>
      <c r="N4697">
        <f t="shared" si="372"/>
        <v>441153.36499999999</v>
      </c>
      <c r="O4697" t="str">
        <f t="shared" si="373"/>
        <v/>
      </c>
      <c r="P4697" t="str">
        <f t="shared" si="374"/>
        <v>11_1990</v>
      </c>
    </row>
    <row r="4698" spans="1:16">
      <c r="A4698" s="35">
        <v>33186</v>
      </c>
      <c r="B4698" s="99">
        <v>440317</v>
      </c>
      <c r="C4698" s="100">
        <v>437711</v>
      </c>
      <c r="D4698" s="105">
        <v>442923</v>
      </c>
      <c r="E4698" s="106">
        <v>443000</v>
      </c>
      <c r="F4698" s="102">
        <v>445000</v>
      </c>
      <c r="H4698" s="104">
        <v>437711.5</v>
      </c>
      <c r="I4698" s="104">
        <v>442922.48</v>
      </c>
      <c r="J4698" s="104"/>
      <c r="K4698" s="104"/>
      <c r="L4698">
        <f t="shared" si="370"/>
        <v>11</v>
      </c>
      <c r="M4698">
        <f t="shared" si="371"/>
        <v>1990</v>
      </c>
      <c r="N4698">
        <f t="shared" si="372"/>
        <v>440316.99</v>
      </c>
      <c r="O4698" t="str">
        <f t="shared" si="373"/>
        <v/>
      </c>
      <c r="P4698" t="str">
        <f t="shared" si="374"/>
        <v>11_1990</v>
      </c>
    </row>
    <row r="4699" spans="1:16">
      <c r="A4699" s="35">
        <v>33187</v>
      </c>
      <c r="B4699" s="99"/>
      <c r="C4699" s="100"/>
      <c r="D4699" s="101"/>
      <c r="E4699" s="99"/>
      <c r="F4699" s="102"/>
      <c r="H4699" s="104"/>
      <c r="I4699" s="104"/>
      <c r="J4699" s="104"/>
      <c r="K4699" s="104"/>
      <c r="L4699">
        <f t="shared" si="370"/>
        <v>11</v>
      </c>
      <c r="M4699">
        <f t="shared" si="371"/>
        <v>1990</v>
      </c>
      <c r="N4699" t="str">
        <f t="shared" si="372"/>
        <v/>
      </c>
      <c r="O4699" t="str">
        <f t="shared" si="373"/>
        <v/>
      </c>
      <c r="P4699" t="str">
        <f t="shared" si="374"/>
        <v>11_1990</v>
      </c>
    </row>
    <row r="4700" spans="1:16">
      <c r="A4700" s="35">
        <v>33188</v>
      </c>
      <c r="B4700" s="99"/>
      <c r="C4700" s="100"/>
      <c r="D4700" s="101"/>
      <c r="E4700" s="99"/>
      <c r="F4700" s="102"/>
      <c r="H4700" s="104"/>
      <c r="I4700" s="104"/>
      <c r="J4700" s="104"/>
      <c r="K4700" s="104"/>
      <c r="L4700">
        <f t="shared" si="370"/>
        <v>11</v>
      </c>
      <c r="M4700">
        <f t="shared" si="371"/>
        <v>1990</v>
      </c>
      <c r="N4700" t="str">
        <f t="shared" si="372"/>
        <v/>
      </c>
      <c r="O4700" t="str">
        <f t="shared" si="373"/>
        <v/>
      </c>
      <c r="P4700" t="str">
        <f t="shared" si="374"/>
        <v>11_1990</v>
      </c>
    </row>
    <row r="4701" spans="1:16">
      <c r="A4701" s="35">
        <v>33189</v>
      </c>
      <c r="B4701" s="99">
        <v>438533</v>
      </c>
      <c r="C4701" s="100">
        <v>436106</v>
      </c>
      <c r="D4701" s="100">
        <v>440959</v>
      </c>
      <c r="E4701" s="98">
        <v>438000</v>
      </c>
      <c r="F4701" s="102">
        <v>442000</v>
      </c>
      <c r="H4701" s="104">
        <v>436105.52</v>
      </c>
      <c r="I4701" s="104">
        <v>440958.8</v>
      </c>
      <c r="J4701" s="104"/>
      <c r="K4701" s="104"/>
      <c r="L4701">
        <f t="shared" si="370"/>
        <v>11</v>
      </c>
      <c r="M4701">
        <f t="shared" si="371"/>
        <v>1990</v>
      </c>
      <c r="N4701">
        <f t="shared" si="372"/>
        <v>438532.16000000003</v>
      </c>
      <c r="O4701" t="str">
        <f t="shared" si="373"/>
        <v/>
      </c>
      <c r="P4701" t="str">
        <f t="shared" si="374"/>
        <v>11_1990</v>
      </c>
    </row>
    <row r="4702" spans="1:16">
      <c r="A4702" s="35">
        <v>33190</v>
      </c>
      <c r="B4702" s="99">
        <v>439029</v>
      </c>
      <c r="C4702" s="100">
        <v>436817</v>
      </c>
      <c r="D4702" s="100">
        <v>441240</v>
      </c>
      <c r="E4702" s="98">
        <v>435000</v>
      </c>
      <c r="F4702" s="102">
        <v>440000</v>
      </c>
      <c r="H4702" s="104">
        <v>436817.61</v>
      </c>
      <c r="I4702" s="104">
        <v>441239.8</v>
      </c>
      <c r="J4702" s="104"/>
      <c r="K4702" s="104"/>
      <c r="L4702">
        <f t="shared" si="370"/>
        <v>11</v>
      </c>
      <c r="M4702">
        <f t="shared" si="371"/>
        <v>1990</v>
      </c>
      <c r="N4702">
        <f t="shared" si="372"/>
        <v>439028.70499999996</v>
      </c>
      <c r="O4702" t="str">
        <f t="shared" si="373"/>
        <v/>
      </c>
      <c r="P4702" t="str">
        <f t="shared" si="374"/>
        <v>11_1990</v>
      </c>
    </row>
    <row r="4703" spans="1:16">
      <c r="A4703" s="35">
        <v>33191</v>
      </c>
      <c r="B4703" s="99">
        <v>439067</v>
      </c>
      <c r="C4703" s="100">
        <v>436160</v>
      </c>
      <c r="D4703" s="101">
        <v>441974</v>
      </c>
      <c r="E4703" s="99">
        <v>435000</v>
      </c>
      <c r="F4703" s="102">
        <v>440000</v>
      </c>
      <c r="H4703" s="104">
        <v>436160.12</v>
      </c>
      <c r="I4703" s="104">
        <v>441974.06</v>
      </c>
      <c r="J4703" s="104"/>
      <c r="K4703" s="104"/>
      <c r="L4703">
        <f t="shared" si="370"/>
        <v>11</v>
      </c>
      <c r="M4703">
        <f t="shared" si="371"/>
        <v>1990</v>
      </c>
      <c r="N4703">
        <f t="shared" si="372"/>
        <v>439067.08999999997</v>
      </c>
      <c r="O4703" t="str">
        <f t="shared" si="373"/>
        <v/>
      </c>
      <c r="P4703" t="str">
        <f t="shared" si="374"/>
        <v>11_1990</v>
      </c>
    </row>
    <row r="4704" spans="1:16">
      <c r="A4704" s="35">
        <v>33192</v>
      </c>
      <c r="B4704" s="99">
        <v>437299</v>
      </c>
      <c r="C4704" s="100">
        <v>435439</v>
      </c>
      <c r="D4704" s="101">
        <v>439159</v>
      </c>
      <c r="E4704" s="99">
        <v>435000</v>
      </c>
      <c r="F4704" s="102">
        <v>438000</v>
      </c>
      <c r="H4704" s="104">
        <v>435439.32</v>
      </c>
      <c r="I4704" s="104">
        <v>439159.27</v>
      </c>
      <c r="J4704" s="104"/>
      <c r="K4704" s="104"/>
      <c r="L4704">
        <f t="shared" si="370"/>
        <v>11</v>
      </c>
      <c r="M4704">
        <f t="shared" si="371"/>
        <v>1990</v>
      </c>
      <c r="N4704">
        <f t="shared" si="372"/>
        <v>437299.29500000004</v>
      </c>
      <c r="O4704" t="str">
        <f t="shared" si="373"/>
        <v/>
      </c>
      <c r="P4704" t="str">
        <f t="shared" si="374"/>
        <v>11_1990</v>
      </c>
    </row>
    <row r="4705" spans="1:16">
      <c r="A4705" s="35">
        <v>33193</v>
      </c>
      <c r="B4705" s="99">
        <v>436964</v>
      </c>
      <c r="C4705" s="100">
        <v>435529</v>
      </c>
      <c r="D4705" s="101">
        <v>438398</v>
      </c>
      <c r="E4705" s="99">
        <v>430000</v>
      </c>
      <c r="F4705" s="102">
        <v>435000</v>
      </c>
      <c r="H4705" s="104">
        <v>435528.55</v>
      </c>
      <c r="I4705" s="104">
        <v>438397.92</v>
      </c>
      <c r="J4705" s="104"/>
      <c r="K4705" s="104"/>
      <c r="L4705">
        <f t="shared" si="370"/>
        <v>11</v>
      </c>
      <c r="M4705">
        <f t="shared" si="371"/>
        <v>1990</v>
      </c>
      <c r="N4705">
        <f t="shared" si="372"/>
        <v>436963.23499999999</v>
      </c>
      <c r="O4705" t="str">
        <f t="shared" si="373"/>
        <v/>
      </c>
      <c r="P4705" t="str">
        <f t="shared" si="374"/>
        <v>11_1990</v>
      </c>
    </row>
    <row r="4706" spans="1:16">
      <c r="A4706" s="35">
        <v>33194</v>
      </c>
      <c r="B4706" s="99"/>
      <c r="C4706" s="100"/>
      <c r="D4706" s="105"/>
      <c r="E4706" s="106"/>
      <c r="F4706" s="102"/>
      <c r="H4706" s="104"/>
      <c r="I4706" s="104"/>
      <c r="J4706" s="104"/>
      <c r="K4706" s="104"/>
      <c r="L4706">
        <f t="shared" si="370"/>
        <v>11</v>
      </c>
      <c r="M4706">
        <f t="shared" si="371"/>
        <v>1990</v>
      </c>
      <c r="N4706" t="str">
        <f t="shared" si="372"/>
        <v/>
      </c>
      <c r="O4706" t="str">
        <f t="shared" si="373"/>
        <v/>
      </c>
      <c r="P4706" t="str">
        <f t="shared" si="374"/>
        <v>11_1990</v>
      </c>
    </row>
    <row r="4707" spans="1:16">
      <c r="A4707" s="35">
        <v>33195</v>
      </c>
      <c r="B4707" s="99"/>
      <c r="C4707" s="100"/>
      <c r="D4707" s="105"/>
      <c r="E4707" s="106"/>
      <c r="F4707" s="102"/>
      <c r="H4707" s="104"/>
      <c r="I4707" s="104"/>
      <c r="J4707" s="104"/>
      <c r="K4707" s="104"/>
      <c r="L4707">
        <f t="shared" si="370"/>
        <v>11</v>
      </c>
      <c r="M4707">
        <f t="shared" si="371"/>
        <v>1990</v>
      </c>
      <c r="N4707" t="str">
        <f t="shared" si="372"/>
        <v/>
      </c>
      <c r="O4707" t="str">
        <f t="shared" si="373"/>
        <v/>
      </c>
      <c r="P4707" t="str">
        <f t="shared" si="374"/>
        <v>11_1990</v>
      </c>
    </row>
    <row r="4708" spans="1:16">
      <c r="A4708" s="35">
        <v>33196</v>
      </c>
      <c r="B4708" s="99">
        <v>433923</v>
      </c>
      <c r="C4708" s="100">
        <v>431421</v>
      </c>
      <c r="D4708" s="101">
        <v>436424</v>
      </c>
      <c r="E4708" s="99">
        <v>435000</v>
      </c>
      <c r="F4708" s="102">
        <v>437000</v>
      </c>
      <c r="H4708" s="104">
        <v>431421.76</v>
      </c>
      <c r="I4708" s="104">
        <v>436923.96</v>
      </c>
      <c r="J4708" s="104"/>
      <c r="K4708" s="104"/>
      <c r="L4708">
        <f t="shared" si="370"/>
        <v>11</v>
      </c>
      <c r="M4708">
        <f t="shared" si="371"/>
        <v>1990</v>
      </c>
      <c r="N4708">
        <f t="shared" si="372"/>
        <v>434172.86</v>
      </c>
      <c r="O4708" t="str">
        <f t="shared" si="373"/>
        <v/>
      </c>
      <c r="P4708" t="str">
        <f t="shared" si="374"/>
        <v>11_1990</v>
      </c>
    </row>
    <row r="4709" spans="1:16">
      <c r="A4709" s="35">
        <v>33197</v>
      </c>
      <c r="B4709" s="99">
        <v>435309</v>
      </c>
      <c r="C4709" s="100">
        <v>434010</v>
      </c>
      <c r="D4709" s="101">
        <v>436608</v>
      </c>
      <c r="E4709" s="99">
        <v>435000</v>
      </c>
      <c r="F4709" s="102">
        <v>437000</v>
      </c>
      <c r="H4709" s="104">
        <v>434010.79</v>
      </c>
      <c r="I4709" s="104">
        <v>436608.2</v>
      </c>
      <c r="J4709" s="104"/>
      <c r="K4709" s="104"/>
      <c r="L4709">
        <f t="shared" si="370"/>
        <v>11</v>
      </c>
      <c r="M4709">
        <f t="shared" si="371"/>
        <v>1990</v>
      </c>
      <c r="N4709">
        <f t="shared" si="372"/>
        <v>435309.495</v>
      </c>
      <c r="O4709" t="str">
        <f t="shared" si="373"/>
        <v/>
      </c>
      <c r="P4709" t="str">
        <f t="shared" si="374"/>
        <v>11_1990</v>
      </c>
    </row>
    <row r="4710" spans="1:16">
      <c r="A4710" s="35">
        <v>33198</v>
      </c>
      <c r="B4710" s="99">
        <v>434411</v>
      </c>
      <c r="C4710" s="100">
        <v>432906</v>
      </c>
      <c r="D4710" s="100">
        <v>435916</v>
      </c>
      <c r="E4710" s="98">
        <v>433000</v>
      </c>
      <c r="F4710" s="102">
        <v>436000</v>
      </c>
      <c r="H4710" s="104">
        <v>432906.62</v>
      </c>
      <c r="I4710" s="104">
        <v>435916.31</v>
      </c>
      <c r="J4710" s="104"/>
      <c r="K4710" s="104"/>
      <c r="L4710">
        <f t="shared" si="370"/>
        <v>11</v>
      </c>
      <c r="M4710">
        <f t="shared" si="371"/>
        <v>1990</v>
      </c>
      <c r="N4710">
        <f t="shared" si="372"/>
        <v>434411.46499999997</v>
      </c>
      <c r="O4710" t="str">
        <f t="shared" si="373"/>
        <v/>
      </c>
      <c r="P4710" t="str">
        <f t="shared" si="374"/>
        <v>11_1990</v>
      </c>
    </row>
    <row r="4711" spans="1:16">
      <c r="A4711" s="35">
        <v>33199</v>
      </c>
      <c r="B4711" s="99">
        <v>433914</v>
      </c>
      <c r="C4711" s="100">
        <v>431744</v>
      </c>
      <c r="D4711" s="100">
        <v>436083</v>
      </c>
      <c r="E4711" s="98">
        <v>430000</v>
      </c>
      <c r="F4711" s="102">
        <v>435000</v>
      </c>
      <c r="H4711" s="104">
        <v>431744.61</v>
      </c>
      <c r="I4711" s="104">
        <v>436083.73</v>
      </c>
      <c r="J4711" s="104"/>
      <c r="K4711" s="104"/>
      <c r="L4711">
        <f t="shared" si="370"/>
        <v>11</v>
      </c>
      <c r="M4711">
        <f t="shared" si="371"/>
        <v>1990</v>
      </c>
      <c r="N4711">
        <f t="shared" si="372"/>
        <v>433914.17</v>
      </c>
      <c r="O4711" t="str">
        <f t="shared" si="373"/>
        <v/>
      </c>
      <c r="P4711" t="str">
        <f t="shared" si="374"/>
        <v>11_1990</v>
      </c>
    </row>
    <row r="4712" spans="1:16">
      <c r="A4712" s="35">
        <v>33200</v>
      </c>
      <c r="B4712" s="99">
        <v>433334</v>
      </c>
      <c r="C4712" s="100">
        <v>431041</v>
      </c>
      <c r="D4712" s="101">
        <v>435627</v>
      </c>
      <c r="E4712" s="99">
        <v>430000</v>
      </c>
      <c r="F4712" s="102">
        <v>435000</v>
      </c>
      <c r="H4712" s="104">
        <v>431040.93</v>
      </c>
      <c r="I4712" s="104">
        <v>435626.66</v>
      </c>
      <c r="J4712" s="104"/>
      <c r="K4712" s="104"/>
      <c r="L4712">
        <f t="shared" si="370"/>
        <v>11</v>
      </c>
      <c r="M4712">
        <f t="shared" si="371"/>
        <v>1990</v>
      </c>
      <c r="N4712">
        <f t="shared" si="372"/>
        <v>433333.79499999998</v>
      </c>
      <c r="O4712" t="str">
        <f t="shared" si="373"/>
        <v/>
      </c>
      <c r="P4712" t="str">
        <f t="shared" si="374"/>
        <v>11_1990</v>
      </c>
    </row>
    <row r="4713" spans="1:16">
      <c r="A4713" s="35">
        <v>33201</v>
      </c>
      <c r="B4713" s="99"/>
      <c r="C4713" s="100"/>
      <c r="D4713" s="101"/>
      <c r="E4713" s="99"/>
      <c r="F4713" s="102"/>
      <c r="H4713" s="104"/>
      <c r="I4713" s="104"/>
      <c r="J4713" s="104"/>
      <c r="K4713" s="104"/>
      <c r="L4713">
        <f t="shared" si="370"/>
        <v>11</v>
      </c>
      <c r="M4713">
        <f t="shared" si="371"/>
        <v>1990</v>
      </c>
      <c r="N4713" t="str">
        <f t="shared" si="372"/>
        <v/>
      </c>
      <c r="O4713" t="str">
        <f t="shared" si="373"/>
        <v/>
      </c>
      <c r="P4713" t="str">
        <f t="shared" si="374"/>
        <v>11_1990</v>
      </c>
    </row>
    <row r="4714" spans="1:16">
      <c r="A4714" s="35">
        <v>33202</v>
      </c>
      <c r="B4714" s="99"/>
      <c r="C4714" s="100"/>
      <c r="D4714" s="101"/>
      <c r="E4714" s="99"/>
      <c r="F4714" s="102"/>
      <c r="H4714" s="104"/>
      <c r="I4714" s="104"/>
      <c r="J4714" s="104"/>
      <c r="K4714" s="104"/>
      <c r="L4714">
        <f t="shared" si="370"/>
        <v>11</v>
      </c>
      <c r="M4714">
        <f t="shared" si="371"/>
        <v>1990</v>
      </c>
      <c r="N4714" t="str">
        <f t="shared" si="372"/>
        <v/>
      </c>
      <c r="O4714" t="str">
        <f t="shared" si="373"/>
        <v/>
      </c>
      <c r="P4714" t="str">
        <f t="shared" si="374"/>
        <v>11_1990</v>
      </c>
    </row>
    <row r="4715" spans="1:16">
      <c r="A4715" s="35">
        <v>33203</v>
      </c>
      <c r="B4715" s="99">
        <v>434118</v>
      </c>
      <c r="C4715" s="100">
        <v>432432</v>
      </c>
      <c r="D4715" s="105">
        <v>435803</v>
      </c>
      <c r="E4715" s="106">
        <v>430000</v>
      </c>
      <c r="F4715" s="102">
        <v>434000</v>
      </c>
      <c r="H4715" s="104">
        <v>432431.75</v>
      </c>
      <c r="I4715" s="104">
        <v>435802.51</v>
      </c>
      <c r="J4715" s="104"/>
      <c r="K4715" s="104"/>
      <c r="L4715">
        <f t="shared" si="370"/>
        <v>11</v>
      </c>
      <c r="M4715">
        <f t="shared" si="371"/>
        <v>1990</v>
      </c>
      <c r="N4715">
        <f t="shared" si="372"/>
        <v>434117.13</v>
      </c>
      <c r="O4715" t="str">
        <f t="shared" si="373"/>
        <v/>
      </c>
      <c r="P4715" t="str">
        <f t="shared" si="374"/>
        <v>11_1990</v>
      </c>
    </row>
    <row r="4716" spans="1:16">
      <c r="A4716" s="35">
        <v>33204</v>
      </c>
      <c r="B4716" s="99">
        <v>432944</v>
      </c>
      <c r="C4716" s="100">
        <v>430553</v>
      </c>
      <c r="D4716" s="105">
        <v>435334</v>
      </c>
      <c r="E4716" s="106">
        <v>434000</v>
      </c>
      <c r="F4716" s="102">
        <v>437000</v>
      </c>
      <c r="H4716" s="104">
        <v>430552.53</v>
      </c>
      <c r="I4716" s="104">
        <v>435334.47</v>
      </c>
      <c r="J4716" s="104"/>
      <c r="K4716" s="107"/>
      <c r="L4716">
        <f t="shared" si="370"/>
        <v>11</v>
      </c>
      <c r="M4716">
        <f t="shared" si="371"/>
        <v>1990</v>
      </c>
      <c r="N4716">
        <f t="shared" si="372"/>
        <v>432943.5</v>
      </c>
      <c r="O4716" t="str">
        <f t="shared" si="373"/>
        <v/>
      </c>
      <c r="P4716" t="str">
        <f t="shared" si="374"/>
        <v>11_1990</v>
      </c>
    </row>
    <row r="4717" spans="1:16">
      <c r="A4717" s="35">
        <v>33205</v>
      </c>
      <c r="B4717" s="99">
        <v>434385</v>
      </c>
      <c r="C4717" s="100">
        <v>432100</v>
      </c>
      <c r="D4717" s="101">
        <v>436669</v>
      </c>
      <c r="E4717" s="99">
        <v>434000</v>
      </c>
      <c r="F4717" s="102">
        <v>437000</v>
      </c>
      <c r="H4717" s="104">
        <v>432100.49</v>
      </c>
      <c r="I4717" s="104">
        <v>436669.07</v>
      </c>
      <c r="J4717" s="104"/>
      <c r="K4717" s="107"/>
      <c r="L4717">
        <f t="shared" si="370"/>
        <v>11</v>
      </c>
      <c r="M4717">
        <f t="shared" si="371"/>
        <v>1990</v>
      </c>
      <c r="N4717">
        <f t="shared" si="372"/>
        <v>434384.78</v>
      </c>
      <c r="O4717" t="str">
        <f t="shared" si="373"/>
        <v/>
      </c>
      <c r="P4717" t="str">
        <f t="shared" si="374"/>
        <v>11_1990</v>
      </c>
    </row>
    <row r="4718" spans="1:16">
      <c r="A4718" s="35">
        <v>33206</v>
      </c>
      <c r="B4718" s="99">
        <v>436353</v>
      </c>
      <c r="C4718" s="100">
        <v>434186</v>
      </c>
      <c r="D4718" s="101">
        <v>438520</v>
      </c>
      <c r="E4718" s="99">
        <v>438000</v>
      </c>
      <c r="F4718" s="102">
        <v>440000</v>
      </c>
      <c r="H4718" s="104">
        <v>434185.66</v>
      </c>
      <c r="I4718" s="104">
        <v>438520.01</v>
      </c>
      <c r="J4718" s="104"/>
      <c r="K4718" s="107"/>
      <c r="L4718">
        <f t="shared" si="370"/>
        <v>11</v>
      </c>
      <c r="M4718">
        <f t="shared" si="371"/>
        <v>1990</v>
      </c>
      <c r="N4718">
        <f t="shared" si="372"/>
        <v>436352.83499999996</v>
      </c>
      <c r="O4718" t="str">
        <f t="shared" si="373"/>
        <v/>
      </c>
      <c r="P4718" t="str">
        <f t="shared" si="374"/>
        <v>11_1990</v>
      </c>
    </row>
    <row r="4719" spans="1:16">
      <c r="A4719" s="35">
        <v>33207</v>
      </c>
      <c r="B4719" s="99">
        <v>436807</v>
      </c>
      <c r="C4719" s="100">
        <v>434286</v>
      </c>
      <c r="D4719" s="100">
        <v>439328</v>
      </c>
      <c r="E4719" s="98">
        <v>435000</v>
      </c>
      <c r="F4719" s="102">
        <v>440000</v>
      </c>
      <c r="H4719" s="104">
        <v>434286.38</v>
      </c>
      <c r="I4719" s="104">
        <v>439328.23</v>
      </c>
      <c r="J4719" s="104"/>
      <c r="K4719" s="107"/>
      <c r="L4719">
        <f t="shared" si="370"/>
        <v>11</v>
      </c>
      <c r="M4719">
        <f t="shared" si="371"/>
        <v>1990</v>
      </c>
      <c r="N4719">
        <f t="shared" si="372"/>
        <v>436807.30499999999</v>
      </c>
      <c r="O4719" t="str">
        <f t="shared" si="373"/>
        <v/>
      </c>
      <c r="P4719" t="str">
        <f t="shared" si="374"/>
        <v>11_1990</v>
      </c>
    </row>
    <row r="4720" spans="1:16">
      <c r="A4720" s="35">
        <v>33208</v>
      </c>
      <c r="B4720" s="99"/>
      <c r="C4720" s="100"/>
      <c r="D4720" s="100"/>
      <c r="E4720" s="98"/>
      <c r="F4720" s="102"/>
      <c r="H4720" s="107"/>
      <c r="I4720" s="107"/>
      <c r="J4720" s="107"/>
      <c r="K4720" s="107"/>
      <c r="L4720">
        <f t="shared" si="370"/>
        <v>12</v>
      </c>
      <c r="M4720">
        <f t="shared" si="371"/>
        <v>1990</v>
      </c>
      <c r="N4720" t="str">
        <f t="shared" si="372"/>
        <v/>
      </c>
      <c r="O4720" t="str">
        <f t="shared" si="373"/>
        <v/>
      </c>
      <c r="P4720" t="str">
        <f t="shared" si="374"/>
        <v>12_1990</v>
      </c>
    </row>
    <row r="4721" spans="1:16">
      <c r="A4721" s="35">
        <v>33209</v>
      </c>
      <c r="B4721" s="99"/>
      <c r="C4721" s="100"/>
      <c r="D4721" s="101"/>
      <c r="E4721" s="99"/>
      <c r="F4721" s="102"/>
      <c r="H4721" s="107"/>
      <c r="I4721" s="107"/>
      <c r="J4721" s="107"/>
      <c r="K4721" s="107"/>
      <c r="L4721">
        <f t="shared" si="370"/>
        <v>12</v>
      </c>
      <c r="M4721">
        <f t="shared" si="371"/>
        <v>1990</v>
      </c>
      <c r="N4721" t="str">
        <f t="shared" si="372"/>
        <v/>
      </c>
      <c r="O4721" t="str">
        <f t="shared" si="373"/>
        <v/>
      </c>
      <c r="P4721" t="str">
        <f t="shared" si="374"/>
        <v>12_1990</v>
      </c>
    </row>
    <row r="4722" spans="1:16">
      <c r="A4722" s="35">
        <v>33210</v>
      </c>
      <c r="B4722" s="99">
        <v>439041</v>
      </c>
      <c r="C4722" s="100">
        <v>436284</v>
      </c>
      <c r="D4722" s="101">
        <v>441797</v>
      </c>
      <c r="E4722" s="99">
        <v>440000</v>
      </c>
      <c r="F4722" s="102">
        <v>445000</v>
      </c>
      <c r="H4722" s="107">
        <v>436284.33</v>
      </c>
      <c r="I4722" s="107">
        <v>441796.62</v>
      </c>
      <c r="J4722" s="107"/>
      <c r="K4722" s="107"/>
      <c r="L4722">
        <f t="shared" si="370"/>
        <v>12</v>
      </c>
      <c r="M4722">
        <f t="shared" si="371"/>
        <v>1990</v>
      </c>
      <c r="N4722">
        <f t="shared" si="372"/>
        <v>439040.47499999998</v>
      </c>
      <c r="O4722" t="str">
        <f t="shared" si="373"/>
        <v/>
      </c>
      <c r="P4722" t="str">
        <f t="shared" si="374"/>
        <v>12_1990</v>
      </c>
    </row>
    <row r="4723" spans="1:16">
      <c r="A4723" s="35">
        <v>33211</v>
      </c>
      <c r="B4723" s="99">
        <v>481201</v>
      </c>
      <c r="C4723" s="100">
        <v>470673</v>
      </c>
      <c r="D4723" s="101">
        <v>491729</v>
      </c>
      <c r="E4723" s="99">
        <v>490000</v>
      </c>
      <c r="F4723" s="102">
        <v>510000</v>
      </c>
      <c r="H4723" s="107">
        <v>470672.95</v>
      </c>
      <c r="I4723" s="107">
        <v>491728.93</v>
      </c>
      <c r="J4723" s="107"/>
      <c r="K4723" s="107"/>
      <c r="L4723">
        <f t="shared" si="370"/>
        <v>12</v>
      </c>
      <c r="M4723">
        <f t="shared" si="371"/>
        <v>1990</v>
      </c>
      <c r="N4723">
        <f t="shared" si="372"/>
        <v>481200.94</v>
      </c>
      <c r="O4723" t="str">
        <f t="shared" si="373"/>
        <v/>
      </c>
      <c r="P4723" t="str">
        <f t="shared" si="374"/>
        <v>12_1990</v>
      </c>
    </row>
    <row r="4724" spans="1:16">
      <c r="A4724" s="35">
        <v>33212</v>
      </c>
      <c r="B4724" s="99">
        <v>493722</v>
      </c>
      <c r="C4724" s="100">
        <v>486195</v>
      </c>
      <c r="D4724" s="105">
        <v>501248</v>
      </c>
      <c r="E4724" s="106">
        <v>495000</v>
      </c>
      <c r="F4724" s="102">
        <v>510000</v>
      </c>
      <c r="H4724" s="107">
        <v>486194.81</v>
      </c>
      <c r="I4724" s="107">
        <v>501247.79</v>
      </c>
      <c r="J4724" s="107"/>
      <c r="K4724" s="107"/>
      <c r="L4724">
        <f t="shared" si="370"/>
        <v>12</v>
      </c>
      <c r="M4724">
        <f t="shared" si="371"/>
        <v>1990</v>
      </c>
      <c r="N4724">
        <f t="shared" si="372"/>
        <v>493721.3</v>
      </c>
      <c r="O4724" t="str">
        <f t="shared" si="373"/>
        <v/>
      </c>
      <c r="P4724" t="str">
        <f t="shared" si="374"/>
        <v>12_1990</v>
      </c>
    </row>
    <row r="4725" spans="1:16">
      <c r="A4725" s="35">
        <v>33213</v>
      </c>
      <c r="B4725" s="99">
        <v>496571</v>
      </c>
      <c r="C4725" s="100">
        <v>489147</v>
      </c>
      <c r="D4725" s="105">
        <v>503994</v>
      </c>
      <c r="E4725" s="106">
        <v>505000</v>
      </c>
      <c r="F4725" s="102">
        <v>515000</v>
      </c>
      <c r="H4725" s="107">
        <v>489149.96</v>
      </c>
      <c r="I4725" s="107">
        <v>503994.16</v>
      </c>
      <c r="J4725" s="107"/>
      <c r="K4725" s="107"/>
      <c r="L4725">
        <f t="shared" si="370"/>
        <v>12</v>
      </c>
      <c r="M4725">
        <f t="shared" si="371"/>
        <v>1990</v>
      </c>
      <c r="N4725">
        <f t="shared" si="372"/>
        <v>496572.06</v>
      </c>
      <c r="O4725" t="str">
        <f t="shared" si="373"/>
        <v/>
      </c>
      <c r="P4725" t="str">
        <f t="shared" si="374"/>
        <v>12_1990</v>
      </c>
    </row>
    <row r="4726" spans="1:16">
      <c r="A4726" s="35">
        <v>33214</v>
      </c>
      <c r="B4726" s="99">
        <v>493046</v>
      </c>
      <c r="C4726" s="100">
        <v>485147</v>
      </c>
      <c r="D4726" s="101">
        <v>500944</v>
      </c>
      <c r="E4726" s="99">
        <v>505000</v>
      </c>
      <c r="F4726" s="102">
        <v>515000</v>
      </c>
      <c r="H4726" s="107">
        <v>485140.72</v>
      </c>
      <c r="I4726" s="107">
        <v>500944.16</v>
      </c>
      <c r="J4726" s="107"/>
      <c r="K4726" s="107"/>
      <c r="L4726">
        <f t="shared" si="370"/>
        <v>12</v>
      </c>
      <c r="M4726">
        <f t="shared" si="371"/>
        <v>1990</v>
      </c>
      <c r="N4726">
        <f t="shared" si="372"/>
        <v>493042.43999999994</v>
      </c>
      <c r="O4726" t="str">
        <f t="shared" si="373"/>
        <v/>
      </c>
      <c r="P4726" t="str">
        <f t="shared" si="374"/>
        <v>12_1990</v>
      </c>
    </row>
    <row r="4727" spans="1:16">
      <c r="A4727" s="35">
        <v>33215</v>
      </c>
      <c r="B4727" s="99"/>
      <c r="C4727" s="100"/>
      <c r="D4727" s="101"/>
      <c r="E4727" s="99"/>
      <c r="F4727" s="102"/>
      <c r="H4727" s="107"/>
      <c r="I4727" s="107"/>
      <c r="J4727" s="107"/>
      <c r="K4727" s="107"/>
      <c r="L4727">
        <f t="shared" si="370"/>
        <v>12</v>
      </c>
      <c r="M4727">
        <f t="shared" si="371"/>
        <v>1990</v>
      </c>
      <c r="N4727" t="str">
        <f t="shared" si="372"/>
        <v/>
      </c>
      <c r="O4727" t="str">
        <f t="shared" si="373"/>
        <v/>
      </c>
      <c r="P4727" t="str">
        <f t="shared" si="374"/>
        <v>12_1990</v>
      </c>
    </row>
    <row r="4728" spans="1:16">
      <c r="A4728" s="35">
        <v>33216</v>
      </c>
      <c r="B4728" s="99"/>
      <c r="C4728" s="100"/>
      <c r="D4728" s="100"/>
      <c r="E4728" s="98"/>
      <c r="F4728" s="102"/>
      <c r="H4728" s="107"/>
      <c r="I4728" s="107"/>
      <c r="J4728" s="107"/>
      <c r="K4728" s="107"/>
      <c r="L4728">
        <f t="shared" si="370"/>
        <v>12</v>
      </c>
      <c r="M4728">
        <f t="shared" si="371"/>
        <v>1990</v>
      </c>
      <c r="N4728" t="str">
        <f t="shared" si="372"/>
        <v/>
      </c>
      <c r="O4728" t="str">
        <f t="shared" si="373"/>
        <v/>
      </c>
      <c r="P4728" t="str">
        <f t="shared" si="374"/>
        <v>12_1990</v>
      </c>
    </row>
    <row r="4729" spans="1:16">
      <c r="A4729" s="35">
        <v>33217</v>
      </c>
      <c r="B4729" s="99">
        <v>506697</v>
      </c>
      <c r="C4729" s="100">
        <v>496974</v>
      </c>
      <c r="D4729" s="100">
        <v>516420</v>
      </c>
      <c r="E4729" s="98">
        <v>520000</v>
      </c>
      <c r="F4729" s="102">
        <v>530000</v>
      </c>
      <c r="H4729" s="107">
        <v>496974.18</v>
      </c>
      <c r="I4729" s="107">
        <v>516419.66</v>
      </c>
      <c r="J4729" s="107"/>
      <c r="K4729" s="107"/>
      <c r="L4729">
        <f t="shared" si="370"/>
        <v>12</v>
      </c>
      <c r="M4729">
        <f t="shared" si="371"/>
        <v>1990</v>
      </c>
      <c r="N4729">
        <f t="shared" si="372"/>
        <v>506696.92</v>
      </c>
      <c r="O4729" t="str">
        <f t="shared" si="373"/>
        <v/>
      </c>
      <c r="P4729" t="str">
        <f t="shared" si="374"/>
        <v>12_1990</v>
      </c>
    </row>
    <row r="4730" spans="1:16">
      <c r="A4730" s="35">
        <v>33218</v>
      </c>
      <c r="B4730" s="99">
        <v>551154</v>
      </c>
      <c r="C4730" s="100">
        <v>534682</v>
      </c>
      <c r="D4730" s="101">
        <v>567626</v>
      </c>
      <c r="E4730" s="99">
        <v>560000</v>
      </c>
      <c r="F4730" s="102">
        <v>590000</v>
      </c>
      <c r="H4730" s="107">
        <v>534682.31999999995</v>
      </c>
      <c r="I4730" s="107">
        <v>567626.22</v>
      </c>
      <c r="J4730" s="107"/>
      <c r="K4730" s="107"/>
      <c r="L4730">
        <f t="shared" si="370"/>
        <v>12</v>
      </c>
      <c r="M4730">
        <f t="shared" si="371"/>
        <v>1990</v>
      </c>
      <c r="N4730">
        <f t="shared" si="372"/>
        <v>551154.27</v>
      </c>
      <c r="O4730" t="str">
        <f t="shared" si="373"/>
        <v/>
      </c>
      <c r="P4730" t="str">
        <f t="shared" si="374"/>
        <v>12_1990</v>
      </c>
    </row>
    <row r="4731" spans="1:16">
      <c r="A4731" s="35">
        <v>33219</v>
      </c>
      <c r="B4731" s="99">
        <v>566017</v>
      </c>
      <c r="C4731" s="100">
        <v>551034</v>
      </c>
      <c r="D4731" s="101">
        <v>580999</v>
      </c>
      <c r="E4731" s="99">
        <v>550000</v>
      </c>
      <c r="F4731" s="102">
        <v>570000</v>
      </c>
      <c r="H4731" s="107">
        <v>551034.30000000005</v>
      </c>
      <c r="I4731" s="107">
        <v>580999.18000000005</v>
      </c>
      <c r="J4731" s="107"/>
      <c r="K4731" s="107"/>
      <c r="L4731">
        <f t="shared" si="370"/>
        <v>12</v>
      </c>
      <c r="M4731">
        <f t="shared" si="371"/>
        <v>1990</v>
      </c>
      <c r="N4731">
        <f t="shared" si="372"/>
        <v>566016.74</v>
      </c>
      <c r="O4731" t="str">
        <f t="shared" si="373"/>
        <v/>
      </c>
      <c r="P4731" t="str">
        <f t="shared" si="374"/>
        <v>12_1990</v>
      </c>
    </row>
    <row r="4732" spans="1:16">
      <c r="A4732" s="35">
        <v>33220</v>
      </c>
      <c r="B4732" s="99">
        <v>547927</v>
      </c>
      <c r="C4732" s="100">
        <v>538392</v>
      </c>
      <c r="D4732" s="101">
        <v>557461</v>
      </c>
      <c r="E4732" s="99">
        <v>535000</v>
      </c>
      <c r="F4732" s="102">
        <v>545000</v>
      </c>
      <c r="H4732" s="107">
        <v>538392.42000000004</v>
      </c>
      <c r="I4732" s="107">
        <v>557460.55000000005</v>
      </c>
      <c r="J4732" s="107"/>
      <c r="K4732" s="107"/>
      <c r="L4732">
        <f t="shared" si="370"/>
        <v>12</v>
      </c>
      <c r="M4732">
        <f t="shared" si="371"/>
        <v>1990</v>
      </c>
      <c r="N4732">
        <f t="shared" si="372"/>
        <v>547926.4850000001</v>
      </c>
      <c r="O4732" t="str">
        <f t="shared" si="373"/>
        <v/>
      </c>
      <c r="P4732" t="str">
        <f t="shared" si="374"/>
        <v>12_1990</v>
      </c>
    </row>
    <row r="4733" spans="1:16">
      <c r="A4733" s="35">
        <v>33221</v>
      </c>
      <c r="B4733" s="99">
        <v>526799</v>
      </c>
      <c r="C4733" s="100">
        <v>514002</v>
      </c>
      <c r="D4733" s="105">
        <v>539595</v>
      </c>
      <c r="E4733" s="106">
        <v>540000</v>
      </c>
      <c r="F4733" s="102">
        <v>550000</v>
      </c>
      <c r="H4733" s="107">
        <v>514001.63</v>
      </c>
      <c r="I4733" s="107">
        <v>539594.98</v>
      </c>
      <c r="J4733" s="107"/>
      <c r="K4733" s="107"/>
      <c r="L4733">
        <f t="shared" si="370"/>
        <v>12</v>
      </c>
      <c r="M4733">
        <f t="shared" si="371"/>
        <v>1990</v>
      </c>
      <c r="N4733">
        <f t="shared" si="372"/>
        <v>526798.30499999993</v>
      </c>
      <c r="O4733" t="str">
        <f t="shared" si="373"/>
        <v/>
      </c>
      <c r="P4733" t="str">
        <f t="shared" si="374"/>
        <v>12_1990</v>
      </c>
    </row>
    <row r="4734" spans="1:16">
      <c r="A4734" s="35">
        <v>33222</v>
      </c>
      <c r="B4734" s="99"/>
      <c r="C4734" s="100"/>
      <c r="D4734" s="105"/>
      <c r="E4734" s="106"/>
      <c r="F4734" s="102"/>
      <c r="H4734" s="107"/>
      <c r="I4734" s="107"/>
      <c r="J4734" s="107"/>
      <c r="K4734" s="107"/>
      <c r="L4734">
        <f t="shared" si="370"/>
        <v>12</v>
      </c>
      <c r="M4734">
        <f t="shared" si="371"/>
        <v>1990</v>
      </c>
      <c r="N4734" t="str">
        <f t="shared" si="372"/>
        <v/>
      </c>
      <c r="O4734" t="str">
        <f t="shared" si="373"/>
        <v/>
      </c>
      <c r="P4734" t="str">
        <f t="shared" si="374"/>
        <v>12_1990</v>
      </c>
    </row>
    <row r="4735" spans="1:16">
      <c r="A4735" s="35">
        <v>33223</v>
      </c>
      <c r="B4735" s="99"/>
      <c r="C4735" s="100"/>
      <c r="D4735" s="101"/>
      <c r="E4735" s="99"/>
      <c r="F4735" s="102"/>
      <c r="H4735" s="107"/>
      <c r="I4735" s="107"/>
      <c r="J4735" s="107"/>
      <c r="K4735" s="107"/>
      <c r="L4735">
        <f t="shared" si="370"/>
        <v>12</v>
      </c>
      <c r="M4735">
        <f t="shared" si="371"/>
        <v>1990</v>
      </c>
      <c r="N4735" t="str">
        <f t="shared" si="372"/>
        <v/>
      </c>
      <c r="O4735" t="str">
        <f t="shared" si="373"/>
        <v/>
      </c>
      <c r="P4735" t="str">
        <f t="shared" si="374"/>
        <v>12_1990</v>
      </c>
    </row>
    <row r="4736" spans="1:16">
      <c r="A4736" s="35">
        <v>33224</v>
      </c>
      <c r="B4736" s="99">
        <v>557446</v>
      </c>
      <c r="C4736" s="100">
        <v>534485</v>
      </c>
      <c r="D4736" s="101">
        <v>580406</v>
      </c>
      <c r="E4736" s="99">
        <v>560000</v>
      </c>
      <c r="F4736" s="102">
        <v>580000</v>
      </c>
      <c r="H4736" s="107">
        <v>534485.37</v>
      </c>
      <c r="I4736" s="107">
        <v>580405.96</v>
      </c>
      <c r="J4736" s="107"/>
      <c r="K4736" s="107"/>
      <c r="L4736">
        <f t="shared" si="370"/>
        <v>12</v>
      </c>
      <c r="M4736">
        <f t="shared" si="371"/>
        <v>1990</v>
      </c>
      <c r="N4736">
        <f t="shared" si="372"/>
        <v>557445.66500000004</v>
      </c>
      <c r="O4736" t="str">
        <f t="shared" si="373"/>
        <v/>
      </c>
      <c r="P4736" t="str">
        <f t="shared" si="374"/>
        <v>12_1990</v>
      </c>
    </row>
    <row r="4737" spans="1:16">
      <c r="A4737" s="35">
        <v>33225</v>
      </c>
      <c r="B4737" s="99">
        <v>540660</v>
      </c>
      <c r="C4737" s="100">
        <v>523231</v>
      </c>
      <c r="D4737" s="100">
        <v>558088</v>
      </c>
      <c r="E4737" s="98">
        <v>560000</v>
      </c>
      <c r="F4737" s="102">
        <v>580000</v>
      </c>
      <c r="H4737" s="107">
        <v>523231.21</v>
      </c>
      <c r="I4737" s="107">
        <v>558088.30000000005</v>
      </c>
      <c r="J4737" s="107"/>
      <c r="K4737" s="107"/>
      <c r="L4737">
        <f t="shared" si="370"/>
        <v>12</v>
      </c>
      <c r="M4737">
        <f t="shared" si="371"/>
        <v>1990</v>
      </c>
      <c r="N4737">
        <f t="shared" si="372"/>
        <v>540659.755</v>
      </c>
      <c r="O4737" t="str">
        <f t="shared" si="373"/>
        <v/>
      </c>
      <c r="P4737" t="str">
        <f t="shared" si="374"/>
        <v>12_1990</v>
      </c>
    </row>
    <row r="4738" spans="1:16">
      <c r="A4738" s="35">
        <v>33226</v>
      </c>
      <c r="B4738" s="99">
        <v>524908</v>
      </c>
      <c r="C4738" s="100">
        <v>510426</v>
      </c>
      <c r="D4738" s="100">
        <v>539389</v>
      </c>
      <c r="E4738" s="98">
        <v>560000</v>
      </c>
      <c r="F4738" s="102">
        <v>580000</v>
      </c>
      <c r="H4738" s="107">
        <v>510426.3</v>
      </c>
      <c r="I4738" s="107">
        <v>539389.34</v>
      </c>
      <c r="J4738" s="107"/>
      <c r="K4738" s="107"/>
      <c r="L4738">
        <f t="shared" si="370"/>
        <v>12</v>
      </c>
      <c r="M4738">
        <f t="shared" si="371"/>
        <v>1990</v>
      </c>
      <c r="N4738">
        <f t="shared" si="372"/>
        <v>524907.81999999995</v>
      </c>
      <c r="O4738" t="str">
        <f t="shared" si="373"/>
        <v/>
      </c>
      <c r="P4738" t="str">
        <f t="shared" si="374"/>
        <v>12_1990</v>
      </c>
    </row>
    <row r="4739" spans="1:16">
      <c r="A4739" s="35">
        <v>33227</v>
      </c>
      <c r="B4739" s="99">
        <v>518246</v>
      </c>
      <c r="C4739" s="100">
        <v>509407</v>
      </c>
      <c r="D4739" s="101">
        <v>527085</v>
      </c>
      <c r="E4739" s="99">
        <v>530000</v>
      </c>
      <c r="F4739" s="102">
        <v>540000</v>
      </c>
      <c r="H4739" s="107">
        <v>509406.8</v>
      </c>
      <c r="I4739" s="107">
        <v>527085.48</v>
      </c>
      <c r="J4739" s="107"/>
      <c r="K4739" s="107"/>
      <c r="L4739">
        <f t="shared" si="370"/>
        <v>12</v>
      </c>
      <c r="M4739">
        <f t="shared" si="371"/>
        <v>1990</v>
      </c>
      <c r="N4739">
        <f t="shared" si="372"/>
        <v>518246.14</v>
      </c>
      <c r="O4739" t="str">
        <f t="shared" si="373"/>
        <v/>
      </c>
      <c r="P4739" t="str">
        <f t="shared" si="374"/>
        <v>12_1990</v>
      </c>
    </row>
    <row r="4740" spans="1:16">
      <c r="A4740" s="35">
        <v>33228</v>
      </c>
      <c r="B4740" s="99">
        <v>513874</v>
      </c>
      <c r="C4740" s="100">
        <v>502983</v>
      </c>
      <c r="D4740" s="101">
        <v>524764</v>
      </c>
      <c r="E4740" s="99">
        <v>530000</v>
      </c>
      <c r="F4740" s="102">
        <v>540000</v>
      </c>
      <c r="H4740" s="107">
        <v>502982.71</v>
      </c>
      <c r="I4740" s="107">
        <v>524764.41</v>
      </c>
      <c r="J4740" s="107"/>
      <c r="K4740" s="107"/>
      <c r="L4740">
        <f t="shared" ref="L4740:L4781" si="375">+MONTH(A4740)</f>
        <v>12</v>
      </c>
      <c r="M4740">
        <f t="shared" ref="M4740:M4781" si="376">+YEAR(A4740)</f>
        <v>1990</v>
      </c>
      <c r="N4740">
        <f t="shared" ref="N4740:N4781" si="377">+IF(H4740="","",AVERAGE(H4740:I4740))</f>
        <v>513873.56000000006</v>
      </c>
      <c r="O4740" t="str">
        <f t="shared" ref="O4740:O4781" si="378">+IF(J4740="","",AVERAGE(J4740:K4740))</f>
        <v/>
      </c>
      <c r="P4740" t="str">
        <f t="shared" ref="P4740:P4781" si="379">+L4740&amp;"_"&amp;M4740</f>
        <v>12_1990</v>
      </c>
    </row>
    <row r="4741" spans="1:16">
      <c r="A4741" s="35">
        <v>33229</v>
      </c>
      <c r="B4741" s="99"/>
      <c r="C4741" s="100"/>
      <c r="D4741" s="101"/>
      <c r="E4741" s="99"/>
      <c r="F4741" s="102"/>
      <c r="H4741" s="107"/>
      <c r="I4741" s="107"/>
      <c r="J4741" s="107"/>
      <c r="K4741" s="107"/>
      <c r="L4741">
        <f t="shared" si="375"/>
        <v>12</v>
      </c>
      <c r="M4741">
        <f t="shared" si="376"/>
        <v>1990</v>
      </c>
      <c r="N4741" t="str">
        <f t="shared" si="377"/>
        <v/>
      </c>
      <c r="O4741" t="str">
        <f t="shared" si="378"/>
        <v/>
      </c>
      <c r="P4741" t="str">
        <f t="shared" si="379"/>
        <v>12_1990</v>
      </c>
    </row>
    <row r="4742" spans="1:16">
      <c r="A4742" s="35">
        <v>33230</v>
      </c>
      <c r="B4742" s="99"/>
      <c r="C4742" s="100"/>
      <c r="D4742" s="105"/>
      <c r="E4742" s="106"/>
      <c r="F4742" s="102"/>
      <c r="H4742" s="107"/>
      <c r="I4742" s="107"/>
      <c r="J4742" s="107"/>
      <c r="K4742" s="107"/>
      <c r="L4742">
        <f t="shared" si="375"/>
        <v>12</v>
      </c>
      <c r="M4742">
        <f t="shared" si="376"/>
        <v>1990</v>
      </c>
      <c r="N4742" t="str">
        <f t="shared" si="377"/>
        <v/>
      </c>
      <c r="O4742" t="str">
        <f t="shared" si="378"/>
        <v/>
      </c>
      <c r="P4742" t="str">
        <f t="shared" si="379"/>
        <v>12_1990</v>
      </c>
    </row>
    <row r="4743" spans="1:16">
      <c r="A4743" s="35">
        <v>33231</v>
      </c>
      <c r="B4743" s="99">
        <v>518629</v>
      </c>
      <c r="C4743" s="100">
        <v>503785</v>
      </c>
      <c r="D4743" s="105">
        <v>533473</v>
      </c>
      <c r="E4743" s="106">
        <v>550000</v>
      </c>
      <c r="F4743" s="102">
        <v>560000</v>
      </c>
      <c r="H4743" s="107">
        <v>503784.84</v>
      </c>
      <c r="I4743" s="107">
        <v>533473.36</v>
      </c>
      <c r="J4743" s="107"/>
      <c r="K4743" s="107"/>
      <c r="L4743">
        <f t="shared" si="375"/>
        <v>12</v>
      </c>
      <c r="M4743">
        <f t="shared" si="376"/>
        <v>1990</v>
      </c>
      <c r="N4743">
        <f t="shared" si="377"/>
        <v>518629.1</v>
      </c>
      <c r="O4743" t="str">
        <f t="shared" si="378"/>
        <v/>
      </c>
      <c r="P4743" t="str">
        <f t="shared" si="379"/>
        <v>12_1990</v>
      </c>
    </row>
    <row r="4744" spans="1:16">
      <c r="A4744" s="35">
        <v>33232</v>
      </c>
      <c r="B4744" s="99"/>
      <c r="C4744" s="100"/>
      <c r="D4744" s="101"/>
      <c r="E4744" s="99"/>
      <c r="F4744" s="102"/>
      <c r="H4744" s="107"/>
      <c r="I4744" s="107"/>
      <c r="J4744" s="107"/>
      <c r="K4744" s="107"/>
      <c r="L4744">
        <f t="shared" si="375"/>
        <v>12</v>
      </c>
      <c r="M4744">
        <f t="shared" si="376"/>
        <v>1990</v>
      </c>
      <c r="N4744" t="str">
        <f t="shared" si="377"/>
        <v/>
      </c>
      <c r="O4744" t="str">
        <f t="shared" si="378"/>
        <v/>
      </c>
      <c r="P4744" t="str">
        <f t="shared" si="379"/>
        <v>12_1990</v>
      </c>
    </row>
    <row r="4745" spans="1:16">
      <c r="A4745" s="35">
        <v>33233</v>
      </c>
      <c r="B4745" s="99">
        <v>512952</v>
      </c>
      <c r="C4745" s="100">
        <v>503529</v>
      </c>
      <c r="D4745" s="101">
        <v>522375</v>
      </c>
      <c r="E4745" s="99">
        <v>540000</v>
      </c>
      <c r="F4745" s="102">
        <v>550000</v>
      </c>
      <c r="H4745" s="107">
        <v>503528.75</v>
      </c>
      <c r="I4745" s="107">
        <v>522375.43</v>
      </c>
      <c r="J4745" s="107"/>
      <c r="K4745" s="107"/>
      <c r="L4745">
        <f t="shared" si="375"/>
        <v>12</v>
      </c>
      <c r="M4745">
        <f t="shared" si="376"/>
        <v>1990</v>
      </c>
      <c r="N4745">
        <f t="shared" si="377"/>
        <v>512952.08999999997</v>
      </c>
      <c r="O4745" t="str">
        <f t="shared" si="378"/>
        <v/>
      </c>
      <c r="P4745" t="str">
        <f t="shared" si="379"/>
        <v>12_1990</v>
      </c>
    </row>
    <row r="4746" spans="1:16">
      <c r="A4746" s="35">
        <v>33234</v>
      </c>
      <c r="B4746" s="99">
        <v>516923</v>
      </c>
      <c r="C4746" s="100">
        <v>505711</v>
      </c>
      <c r="D4746" s="100">
        <v>528135</v>
      </c>
      <c r="E4746" s="98">
        <v>530000</v>
      </c>
      <c r="F4746" s="102">
        <v>540000</v>
      </c>
      <c r="H4746" s="107">
        <v>505710.47</v>
      </c>
      <c r="I4746" s="107">
        <v>528134.66</v>
      </c>
      <c r="J4746" s="107"/>
      <c r="K4746" s="107"/>
      <c r="L4746">
        <f t="shared" si="375"/>
        <v>12</v>
      </c>
      <c r="M4746">
        <f t="shared" si="376"/>
        <v>1990</v>
      </c>
      <c r="N4746">
        <f t="shared" si="377"/>
        <v>516922.565</v>
      </c>
      <c r="O4746" t="str">
        <f t="shared" si="378"/>
        <v/>
      </c>
      <c r="P4746" t="str">
        <f t="shared" si="379"/>
        <v>12_1990</v>
      </c>
    </row>
    <row r="4747" spans="1:16">
      <c r="A4747" s="35">
        <v>33235</v>
      </c>
      <c r="B4747" s="99">
        <v>512952</v>
      </c>
      <c r="C4747" s="100">
        <v>503529</v>
      </c>
      <c r="D4747" s="100">
        <v>522375</v>
      </c>
      <c r="E4747" s="98">
        <v>535000</v>
      </c>
      <c r="F4747" s="102">
        <v>545000</v>
      </c>
      <c r="L4747">
        <f t="shared" si="375"/>
        <v>12</v>
      </c>
      <c r="M4747">
        <f t="shared" si="376"/>
        <v>1990</v>
      </c>
      <c r="N4747" t="str">
        <f t="shared" si="377"/>
        <v/>
      </c>
      <c r="O4747" t="str">
        <f t="shared" si="378"/>
        <v/>
      </c>
      <c r="P4747" t="str">
        <f t="shared" si="379"/>
        <v>12_1990</v>
      </c>
    </row>
    <row r="4748" spans="1:16">
      <c r="A4748" s="35">
        <v>33236</v>
      </c>
      <c r="B4748" s="99"/>
      <c r="C4748" s="100"/>
      <c r="D4748" s="101"/>
      <c r="E4748" s="99"/>
      <c r="F4748" s="102"/>
      <c r="L4748">
        <f t="shared" si="375"/>
        <v>12</v>
      </c>
      <c r="M4748">
        <f t="shared" si="376"/>
        <v>1990</v>
      </c>
      <c r="N4748" t="str">
        <f t="shared" si="377"/>
        <v/>
      </c>
      <c r="O4748" t="str">
        <f t="shared" si="378"/>
        <v/>
      </c>
      <c r="P4748" t="str">
        <f t="shared" si="379"/>
        <v>12_1990</v>
      </c>
    </row>
    <row r="4749" spans="1:16">
      <c r="A4749" s="35">
        <v>33237</v>
      </c>
      <c r="B4749" s="99"/>
      <c r="C4749" s="100"/>
      <c r="D4749" s="101"/>
      <c r="E4749" s="99"/>
      <c r="F4749" s="102"/>
      <c r="L4749">
        <f t="shared" si="375"/>
        <v>12</v>
      </c>
      <c r="M4749">
        <f t="shared" si="376"/>
        <v>1990</v>
      </c>
      <c r="N4749" t="str">
        <f t="shared" si="377"/>
        <v/>
      </c>
      <c r="O4749" t="str">
        <f t="shared" si="378"/>
        <v/>
      </c>
      <c r="P4749" t="str">
        <f t="shared" si="379"/>
        <v>12_1990</v>
      </c>
    </row>
    <row r="4750" spans="1:16">
      <c r="A4750" s="35">
        <v>33238</v>
      </c>
      <c r="B4750" s="99">
        <v>512952</v>
      </c>
      <c r="C4750" s="100">
        <v>503529</v>
      </c>
      <c r="D4750" s="101">
        <v>522375</v>
      </c>
      <c r="E4750" s="99">
        <v>535000</v>
      </c>
      <c r="F4750" s="102">
        <v>545000</v>
      </c>
      <c r="L4750">
        <f t="shared" si="375"/>
        <v>12</v>
      </c>
      <c r="M4750">
        <f t="shared" si="376"/>
        <v>1990</v>
      </c>
      <c r="N4750" t="str">
        <f t="shared" si="377"/>
        <v/>
      </c>
      <c r="O4750" t="str">
        <f t="shared" si="378"/>
        <v/>
      </c>
      <c r="P4750" t="str">
        <f t="shared" si="379"/>
        <v>12_1990</v>
      </c>
    </row>
    <row r="4751" spans="1:16">
      <c r="A4751" s="35">
        <v>33239</v>
      </c>
      <c r="B4751" s="99"/>
      <c r="C4751" s="99"/>
      <c r="D4751" s="99"/>
      <c r="E4751" s="99"/>
      <c r="F4751" s="99"/>
      <c r="L4751">
        <f t="shared" si="375"/>
        <v>1</v>
      </c>
      <c r="M4751">
        <f t="shared" si="376"/>
        <v>1991</v>
      </c>
      <c r="N4751" t="str">
        <f t="shared" si="377"/>
        <v/>
      </c>
      <c r="O4751" t="str">
        <f t="shared" si="378"/>
        <v/>
      </c>
      <c r="P4751" t="str">
        <f t="shared" si="379"/>
        <v>1_1991</v>
      </c>
    </row>
    <row r="4752" spans="1:16">
      <c r="A4752" s="35">
        <v>33240</v>
      </c>
      <c r="B4752" s="114"/>
      <c r="C4752" s="30"/>
      <c r="D4752" s="115"/>
      <c r="E4752" s="116"/>
      <c r="F4752" s="31"/>
      <c r="L4752">
        <f t="shared" si="375"/>
        <v>1</v>
      </c>
      <c r="M4752">
        <f t="shared" si="376"/>
        <v>1991</v>
      </c>
      <c r="N4752" t="str">
        <f t="shared" si="377"/>
        <v/>
      </c>
      <c r="O4752" t="str">
        <f t="shared" si="378"/>
        <v/>
      </c>
      <c r="P4752" t="str">
        <f t="shared" si="379"/>
        <v>1_1991</v>
      </c>
    </row>
    <row r="4753" spans="1:16">
      <c r="A4753" s="35">
        <v>33241</v>
      </c>
      <c r="B4753" s="114"/>
      <c r="C4753" s="117">
        <v>0.52</v>
      </c>
      <c r="D4753" s="115">
        <v>0.54</v>
      </c>
      <c r="E4753" s="116">
        <v>0.55000000000000004</v>
      </c>
      <c r="F4753" s="118">
        <v>0.56999999999999995</v>
      </c>
      <c r="L4753">
        <f t="shared" si="375"/>
        <v>1</v>
      </c>
      <c r="M4753">
        <f t="shared" si="376"/>
        <v>1991</v>
      </c>
      <c r="N4753" t="str">
        <f t="shared" si="377"/>
        <v/>
      </c>
      <c r="O4753" t="str">
        <f t="shared" si="378"/>
        <v/>
      </c>
      <c r="P4753" t="str">
        <f t="shared" si="379"/>
        <v>1_1991</v>
      </c>
    </row>
    <row r="4754" spans="1:16">
      <c r="A4754" s="35">
        <v>33242</v>
      </c>
      <c r="B4754" s="114"/>
      <c r="C4754" s="117">
        <v>0.53</v>
      </c>
      <c r="D4754" s="115">
        <v>0.55000000000000004</v>
      </c>
      <c r="E4754" s="116">
        <v>0.54</v>
      </c>
      <c r="F4754" s="118">
        <v>0.56000000000000005</v>
      </c>
      <c r="L4754">
        <f t="shared" si="375"/>
        <v>1</v>
      </c>
      <c r="M4754">
        <f t="shared" si="376"/>
        <v>1991</v>
      </c>
      <c r="N4754" t="str">
        <f t="shared" si="377"/>
        <v/>
      </c>
      <c r="O4754" t="str">
        <f t="shared" si="378"/>
        <v/>
      </c>
      <c r="P4754" t="str">
        <f t="shared" si="379"/>
        <v>1_1991</v>
      </c>
    </row>
    <row r="4755" spans="1:16">
      <c r="A4755" s="35">
        <v>33243</v>
      </c>
      <c r="B4755" s="114"/>
      <c r="C4755" s="117"/>
      <c r="D4755" s="115"/>
      <c r="E4755" s="116"/>
      <c r="F4755" s="118"/>
      <c r="L4755">
        <f t="shared" si="375"/>
        <v>1</v>
      </c>
      <c r="M4755">
        <f t="shared" si="376"/>
        <v>1991</v>
      </c>
      <c r="N4755" t="str">
        <f t="shared" si="377"/>
        <v/>
      </c>
      <c r="O4755" t="str">
        <f t="shared" si="378"/>
        <v/>
      </c>
      <c r="P4755" t="str">
        <f t="shared" si="379"/>
        <v>1_1991</v>
      </c>
    </row>
    <row r="4756" spans="1:16">
      <c r="A4756" s="35">
        <v>33244</v>
      </c>
      <c r="B4756" s="114"/>
      <c r="C4756" s="117"/>
      <c r="D4756" s="115"/>
      <c r="E4756" s="116"/>
      <c r="F4756" s="118"/>
      <c r="L4756">
        <f t="shared" si="375"/>
        <v>1</v>
      </c>
      <c r="M4756">
        <f t="shared" si="376"/>
        <v>1991</v>
      </c>
      <c r="N4756" t="str">
        <f t="shared" si="377"/>
        <v/>
      </c>
      <c r="O4756" t="str">
        <f t="shared" si="378"/>
        <v/>
      </c>
      <c r="P4756" t="str">
        <f t="shared" si="379"/>
        <v>1_1991</v>
      </c>
    </row>
    <row r="4757" spans="1:16">
      <c r="A4757" s="35">
        <v>33245</v>
      </c>
      <c r="B4757" s="114"/>
      <c r="C4757" s="117">
        <v>0.53</v>
      </c>
      <c r="D4757" s="115">
        <v>0.55000000000000004</v>
      </c>
      <c r="E4757" s="116">
        <v>0.55000000000000004</v>
      </c>
      <c r="F4757" s="118">
        <v>0.56000000000000005</v>
      </c>
      <c r="L4757">
        <f t="shared" si="375"/>
        <v>1</v>
      </c>
      <c r="M4757">
        <f t="shared" si="376"/>
        <v>1991</v>
      </c>
      <c r="N4757" t="str">
        <f t="shared" si="377"/>
        <v/>
      </c>
      <c r="O4757" t="str">
        <f t="shared" si="378"/>
        <v/>
      </c>
      <c r="P4757" t="str">
        <f t="shared" si="379"/>
        <v>1_1991</v>
      </c>
    </row>
    <row r="4758" spans="1:16">
      <c r="A4758" s="35">
        <v>33246</v>
      </c>
      <c r="B4758" s="114"/>
      <c r="C4758" s="117">
        <v>0.54</v>
      </c>
      <c r="D4758" s="115">
        <v>0.56000000000000005</v>
      </c>
      <c r="E4758" s="116">
        <v>0.55000000000000004</v>
      </c>
      <c r="F4758" s="118">
        <v>0.56000000000000005</v>
      </c>
      <c r="L4758">
        <f t="shared" si="375"/>
        <v>1</v>
      </c>
      <c r="M4758">
        <f t="shared" si="376"/>
        <v>1991</v>
      </c>
      <c r="N4758" t="str">
        <f t="shared" si="377"/>
        <v/>
      </c>
      <c r="O4758" t="str">
        <f t="shared" si="378"/>
        <v/>
      </c>
      <c r="P4758" t="str">
        <f t="shared" si="379"/>
        <v>1_1991</v>
      </c>
    </row>
    <row r="4759" spans="1:16">
      <c r="A4759" s="35">
        <v>33247</v>
      </c>
      <c r="B4759" s="114"/>
      <c r="C4759" s="117">
        <v>0.54</v>
      </c>
      <c r="D4759" s="115">
        <v>0.56000000000000005</v>
      </c>
      <c r="E4759" s="116">
        <v>0.55000000000000004</v>
      </c>
      <c r="F4759" s="118">
        <v>0.56000000000000005</v>
      </c>
      <c r="L4759">
        <f t="shared" si="375"/>
        <v>1</v>
      </c>
      <c r="M4759">
        <f t="shared" si="376"/>
        <v>1991</v>
      </c>
      <c r="N4759" t="str">
        <f t="shared" si="377"/>
        <v/>
      </c>
      <c r="O4759" t="str">
        <f t="shared" si="378"/>
        <v/>
      </c>
      <c r="P4759" t="str">
        <f t="shared" si="379"/>
        <v>1_1991</v>
      </c>
    </row>
    <row r="4760" spans="1:16">
      <c r="A4760" s="35">
        <v>33248</v>
      </c>
      <c r="B4760" s="114"/>
      <c r="C4760" s="117">
        <v>0.55000000000000004</v>
      </c>
      <c r="D4760" s="115">
        <v>0.56000000000000005</v>
      </c>
      <c r="E4760" s="116">
        <v>0.56000000000000005</v>
      </c>
      <c r="F4760" s="118">
        <v>0.57999999999999996</v>
      </c>
      <c r="L4760">
        <f t="shared" si="375"/>
        <v>1</v>
      </c>
      <c r="M4760">
        <f t="shared" si="376"/>
        <v>1991</v>
      </c>
      <c r="N4760" t="str">
        <f t="shared" si="377"/>
        <v/>
      </c>
      <c r="O4760" t="str">
        <f t="shared" si="378"/>
        <v/>
      </c>
      <c r="P4760" t="str">
        <f t="shared" si="379"/>
        <v>1_1991</v>
      </c>
    </row>
    <row r="4761" spans="1:16">
      <c r="A4761" s="35">
        <v>33249</v>
      </c>
      <c r="B4761" s="114"/>
      <c r="C4761" s="117">
        <v>0.55000000000000004</v>
      </c>
      <c r="D4761" s="115">
        <v>0.56000000000000005</v>
      </c>
      <c r="E4761" s="116">
        <v>0.56999999999999995</v>
      </c>
      <c r="F4761" s="118">
        <v>0.57999999999999996</v>
      </c>
      <c r="L4761">
        <f t="shared" si="375"/>
        <v>1</v>
      </c>
      <c r="M4761">
        <f t="shared" si="376"/>
        <v>1991</v>
      </c>
      <c r="N4761" t="str">
        <f t="shared" si="377"/>
        <v/>
      </c>
      <c r="O4761" t="str">
        <f t="shared" si="378"/>
        <v/>
      </c>
      <c r="P4761" t="str">
        <f t="shared" si="379"/>
        <v>1_1991</v>
      </c>
    </row>
    <row r="4762" spans="1:16">
      <c r="A4762" s="35">
        <v>33250</v>
      </c>
      <c r="B4762" s="114"/>
      <c r="C4762" s="117"/>
      <c r="D4762" s="115"/>
      <c r="E4762" s="116"/>
      <c r="F4762" s="118"/>
      <c r="L4762">
        <f t="shared" si="375"/>
        <v>1</v>
      </c>
      <c r="M4762">
        <f t="shared" si="376"/>
        <v>1991</v>
      </c>
      <c r="N4762" t="str">
        <f t="shared" si="377"/>
        <v/>
      </c>
      <c r="O4762" t="str">
        <f t="shared" si="378"/>
        <v/>
      </c>
      <c r="P4762" t="str">
        <f t="shared" si="379"/>
        <v>1_1991</v>
      </c>
    </row>
    <row r="4763" spans="1:16">
      <c r="A4763" s="35">
        <v>33251</v>
      </c>
      <c r="B4763" s="114"/>
      <c r="C4763" s="117"/>
      <c r="D4763" s="115"/>
      <c r="E4763" s="116"/>
      <c r="F4763" s="118"/>
      <c r="L4763">
        <f t="shared" si="375"/>
        <v>1</v>
      </c>
      <c r="M4763">
        <f t="shared" si="376"/>
        <v>1991</v>
      </c>
      <c r="N4763" t="str">
        <f t="shared" si="377"/>
        <v/>
      </c>
      <c r="O4763" t="str">
        <f t="shared" si="378"/>
        <v/>
      </c>
      <c r="P4763" t="str">
        <f t="shared" si="379"/>
        <v>1_1991</v>
      </c>
    </row>
    <row r="4764" spans="1:16">
      <c r="A4764" s="35">
        <v>33252</v>
      </c>
      <c r="B4764" s="114"/>
      <c r="C4764" s="117">
        <v>0.54</v>
      </c>
      <c r="D4764" s="115">
        <v>0.56000000000000005</v>
      </c>
      <c r="E4764" s="116">
        <v>0.55000000000000004</v>
      </c>
      <c r="F4764" s="118">
        <v>0.56000000000000005</v>
      </c>
      <c r="L4764">
        <f t="shared" si="375"/>
        <v>1</v>
      </c>
      <c r="M4764">
        <f t="shared" si="376"/>
        <v>1991</v>
      </c>
      <c r="N4764" t="str">
        <f t="shared" si="377"/>
        <v/>
      </c>
      <c r="O4764" t="str">
        <f t="shared" si="378"/>
        <v/>
      </c>
      <c r="P4764" t="str">
        <f t="shared" si="379"/>
        <v>1_1991</v>
      </c>
    </row>
    <row r="4765" spans="1:16">
      <c r="A4765" s="35">
        <v>33253</v>
      </c>
      <c r="B4765" s="114"/>
      <c r="C4765" s="117">
        <v>0.54</v>
      </c>
      <c r="D4765" s="115">
        <v>0.56000000000000005</v>
      </c>
      <c r="E4765" s="116">
        <v>0.55000000000000004</v>
      </c>
      <c r="F4765" s="118">
        <v>0.56000000000000005</v>
      </c>
      <c r="L4765">
        <f t="shared" si="375"/>
        <v>1</v>
      </c>
      <c r="M4765">
        <f t="shared" si="376"/>
        <v>1991</v>
      </c>
      <c r="N4765" t="str">
        <f t="shared" si="377"/>
        <v/>
      </c>
      <c r="O4765" t="str">
        <f t="shared" si="378"/>
        <v/>
      </c>
      <c r="P4765" t="str">
        <f t="shared" si="379"/>
        <v>1_1991</v>
      </c>
    </row>
    <row r="4766" spans="1:16">
      <c r="A4766" s="35">
        <v>33254</v>
      </c>
      <c r="B4766" s="114"/>
      <c r="C4766" s="117">
        <v>0.54</v>
      </c>
      <c r="D4766" s="115">
        <v>0.55000000000000004</v>
      </c>
      <c r="E4766" s="116">
        <v>0.54</v>
      </c>
      <c r="F4766" s="118">
        <v>0.55000000000000004</v>
      </c>
      <c r="L4766">
        <f t="shared" si="375"/>
        <v>1</v>
      </c>
      <c r="M4766">
        <f t="shared" si="376"/>
        <v>1991</v>
      </c>
      <c r="N4766" t="str">
        <f t="shared" si="377"/>
        <v/>
      </c>
      <c r="O4766" t="str">
        <f t="shared" si="378"/>
        <v/>
      </c>
      <c r="P4766" t="str">
        <f t="shared" si="379"/>
        <v>1_1991</v>
      </c>
    </row>
    <row r="4767" spans="1:16">
      <c r="A4767" s="35">
        <v>33255</v>
      </c>
      <c r="B4767" s="114"/>
      <c r="C4767" s="117">
        <v>0.54</v>
      </c>
      <c r="D4767" s="115">
        <v>0.55000000000000004</v>
      </c>
      <c r="E4767" s="116">
        <v>0.54</v>
      </c>
      <c r="F4767" s="118">
        <v>0.55000000000000004</v>
      </c>
      <c r="L4767">
        <f t="shared" si="375"/>
        <v>1</v>
      </c>
      <c r="M4767">
        <f t="shared" si="376"/>
        <v>1991</v>
      </c>
      <c r="N4767" t="str">
        <f t="shared" si="377"/>
        <v/>
      </c>
      <c r="O4767" t="str">
        <f t="shared" si="378"/>
        <v/>
      </c>
      <c r="P4767" t="str">
        <f t="shared" si="379"/>
        <v>1_1991</v>
      </c>
    </row>
    <row r="4768" spans="1:16">
      <c r="A4768" s="35">
        <v>33256</v>
      </c>
      <c r="B4768" s="114"/>
      <c r="C4768" s="117"/>
      <c r="D4768" s="115"/>
      <c r="E4768" s="116"/>
      <c r="F4768" s="118"/>
      <c r="L4768">
        <f t="shared" si="375"/>
        <v>1</v>
      </c>
      <c r="M4768">
        <f t="shared" si="376"/>
        <v>1991</v>
      </c>
      <c r="N4768" t="str">
        <f t="shared" si="377"/>
        <v/>
      </c>
      <c r="O4768" t="str">
        <f t="shared" si="378"/>
        <v/>
      </c>
      <c r="P4768" t="str">
        <f t="shared" si="379"/>
        <v>1_1991</v>
      </c>
    </row>
    <row r="4769" spans="1:16">
      <c r="A4769" s="35">
        <v>33257</v>
      </c>
      <c r="B4769" s="114"/>
      <c r="C4769" s="117"/>
      <c r="D4769" s="115"/>
      <c r="E4769" s="116"/>
      <c r="F4769" s="118"/>
      <c r="L4769">
        <f t="shared" si="375"/>
        <v>1</v>
      </c>
      <c r="M4769">
        <f t="shared" si="376"/>
        <v>1991</v>
      </c>
      <c r="N4769" t="str">
        <f t="shared" si="377"/>
        <v/>
      </c>
      <c r="O4769" t="str">
        <f t="shared" si="378"/>
        <v/>
      </c>
      <c r="P4769" t="str">
        <f t="shared" si="379"/>
        <v>1_1991</v>
      </c>
    </row>
    <row r="4770" spans="1:16">
      <c r="A4770" s="35">
        <v>33258</v>
      </c>
      <c r="B4770" s="114"/>
      <c r="C4770" s="119"/>
      <c r="D4770" s="115"/>
      <c r="E4770" s="116"/>
      <c r="F4770" s="79"/>
      <c r="L4770">
        <f t="shared" si="375"/>
        <v>1</v>
      </c>
      <c r="M4770">
        <f t="shared" si="376"/>
        <v>1991</v>
      </c>
      <c r="N4770" t="str">
        <f t="shared" si="377"/>
        <v/>
      </c>
      <c r="O4770" t="str">
        <f t="shared" si="378"/>
        <v/>
      </c>
      <c r="P4770" t="str">
        <f t="shared" si="379"/>
        <v>1_1991</v>
      </c>
    </row>
    <row r="4771" spans="1:16">
      <c r="A4771" s="35">
        <v>33259</v>
      </c>
      <c r="B4771" s="114"/>
      <c r="C4771" s="117">
        <v>0.52</v>
      </c>
      <c r="D4771" s="115">
        <v>0.54</v>
      </c>
      <c r="E4771" s="116">
        <v>0.53</v>
      </c>
      <c r="F4771" s="118">
        <v>0.54</v>
      </c>
      <c r="L4771">
        <f t="shared" si="375"/>
        <v>1</v>
      </c>
      <c r="M4771">
        <f t="shared" si="376"/>
        <v>1991</v>
      </c>
      <c r="N4771" t="str">
        <f t="shared" si="377"/>
        <v/>
      </c>
      <c r="O4771" t="str">
        <f t="shared" si="378"/>
        <v/>
      </c>
      <c r="P4771" t="str">
        <f t="shared" si="379"/>
        <v>1_1991</v>
      </c>
    </row>
    <row r="4772" spans="1:16">
      <c r="A4772" s="35">
        <v>33260</v>
      </c>
      <c r="B4772" s="114"/>
      <c r="C4772" s="117">
        <v>0.51</v>
      </c>
      <c r="D4772" s="115">
        <v>0.53</v>
      </c>
      <c r="E4772" s="116">
        <v>0.53</v>
      </c>
      <c r="F4772" s="118">
        <v>0.54</v>
      </c>
      <c r="L4772">
        <f t="shared" si="375"/>
        <v>1</v>
      </c>
      <c r="M4772">
        <f t="shared" si="376"/>
        <v>1991</v>
      </c>
      <c r="N4772" t="str">
        <f t="shared" si="377"/>
        <v/>
      </c>
      <c r="O4772" t="str">
        <f t="shared" si="378"/>
        <v/>
      </c>
      <c r="P4772" t="str">
        <f t="shared" si="379"/>
        <v>1_1991</v>
      </c>
    </row>
    <row r="4773" spans="1:16">
      <c r="A4773" s="35">
        <v>33261</v>
      </c>
      <c r="B4773" s="114"/>
      <c r="C4773" s="117">
        <v>0.51</v>
      </c>
      <c r="D4773" s="115">
        <v>0.52</v>
      </c>
      <c r="E4773" s="116">
        <v>0.52</v>
      </c>
      <c r="F4773" s="118">
        <v>0.53</v>
      </c>
      <c r="L4773">
        <f t="shared" si="375"/>
        <v>1</v>
      </c>
      <c r="M4773">
        <f t="shared" si="376"/>
        <v>1991</v>
      </c>
      <c r="N4773" t="str">
        <f t="shared" si="377"/>
        <v/>
      </c>
      <c r="O4773" t="str">
        <f t="shared" si="378"/>
        <v/>
      </c>
      <c r="P4773" t="str">
        <f t="shared" si="379"/>
        <v>1_1991</v>
      </c>
    </row>
    <row r="4774" spans="1:16">
      <c r="A4774" s="35">
        <v>33262</v>
      </c>
      <c r="B4774" s="114"/>
      <c r="C4774" s="117">
        <v>0.5</v>
      </c>
      <c r="D4774" s="115">
        <v>0.51</v>
      </c>
      <c r="E4774" s="116">
        <v>0.51</v>
      </c>
      <c r="F4774" s="118">
        <v>0.52</v>
      </c>
      <c r="L4774">
        <f t="shared" si="375"/>
        <v>1</v>
      </c>
      <c r="M4774">
        <f t="shared" si="376"/>
        <v>1991</v>
      </c>
      <c r="N4774" t="str">
        <f t="shared" si="377"/>
        <v/>
      </c>
      <c r="O4774" t="str">
        <f t="shared" si="378"/>
        <v/>
      </c>
      <c r="P4774" t="str">
        <f t="shared" si="379"/>
        <v>1_1991</v>
      </c>
    </row>
    <row r="4775" spans="1:16">
      <c r="A4775" s="35">
        <v>33263</v>
      </c>
      <c r="B4775" s="114"/>
      <c r="C4775" s="117">
        <v>0.5</v>
      </c>
      <c r="D4775" s="115">
        <v>0.52</v>
      </c>
      <c r="E4775" s="116">
        <v>0.51</v>
      </c>
      <c r="F4775" s="118">
        <v>0.52</v>
      </c>
      <c r="L4775">
        <f t="shared" si="375"/>
        <v>1</v>
      </c>
      <c r="M4775">
        <f t="shared" si="376"/>
        <v>1991</v>
      </c>
      <c r="N4775" t="str">
        <f t="shared" si="377"/>
        <v/>
      </c>
      <c r="O4775" t="str">
        <f t="shared" si="378"/>
        <v/>
      </c>
      <c r="P4775" t="str">
        <f t="shared" si="379"/>
        <v>1_1991</v>
      </c>
    </row>
    <row r="4776" spans="1:16">
      <c r="A4776" s="35">
        <v>33264</v>
      </c>
      <c r="B4776" s="114"/>
      <c r="C4776" s="117"/>
      <c r="D4776" s="115"/>
      <c r="E4776" s="116"/>
      <c r="F4776" s="118"/>
      <c r="L4776">
        <f t="shared" si="375"/>
        <v>1</v>
      </c>
      <c r="M4776">
        <f t="shared" si="376"/>
        <v>1991</v>
      </c>
      <c r="N4776" t="str">
        <f t="shared" si="377"/>
        <v/>
      </c>
      <c r="O4776" t="str">
        <f t="shared" si="378"/>
        <v/>
      </c>
      <c r="P4776" t="str">
        <f t="shared" si="379"/>
        <v>1_1991</v>
      </c>
    </row>
    <row r="4777" spans="1:16">
      <c r="A4777" s="35">
        <v>33265</v>
      </c>
      <c r="B4777" s="114"/>
      <c r="C4777" s="117"/>
      <c r="D4777" s="115"/>
      <c r="E4777" s="116"/>
      <c r="F4777" s="118"/>
      <c r="L4777">
        <f t="shared" si="375"/>
        <v>1</v>
      </c>
      <c r="M4777">
        <f t="shared" si="376"/>
        <v>1991</v>
      </c>
      <c r="N4777" t="str">
        <f t="shared" si="377"/>
        <v/>
      </c>
      <c r="O4777" t="str">
        <f t="shared" si="378"/>
        <v/>
      </c>
      <c r="P4777" t="str">
        <f t="shared" si="379"/>
        <v>1_1991</v>
      </c>
    </row>
    <row r="4778" spans="1:16">
      <c r="A4778" s="35">
        <v>33266</v>
      </c>
      <c r="B4778" s="114"/>
      <c r="C4778" s="117">
        <v>0.5</v>
      </c>
      <c r="D4778" s="115">
        <v>0.51</v>
      </c>
      <c r="E4778" s="116">
        <v>0.51</v>
      </c>
      <c r="F4778" s="118">
        <v>0.52</v>
      </c>
      <c r="L4778">
        <f t="shared" si="375"/>
        <v>1</v>
      </c>
      <c r="M4778">
        <f t="shared" si="376"/>
        <v>1991</v>
      </c>
      <c r="N4778" t="str">
        <f t="shared" si="377"/>
        <v/>
      </c>
      <c r="O4778" t="str">
        <f t="shared" si="378"/>
        <v/>
      </c>
      <c r="P4778" t="str">
        <f t="shared" si="379"/>
        <v>1_1991</v>
      </c>
    </row>
    <row r="4779" spans="1:16">
      <c r="A4779" s="35">
        <v>33267</v>
      </c>
      <c r="B4779" s="114"/>
      <c r="C4779" s="117">
        <v>0.5</v>
      </c>
      <c r="D4779" s="115">
        <v>0.51</v>
      </c>
      <c r="E4779" s="116">
        <v>0.5</v>
      </c>
      <c r="F4779" s="118">
        <v>0.52</v>
      </c>
      <c r="L4779">
        <f t="shared" si="375"/>
        <v>1</v>
      </c>
      <c r="M4779">
        <f t="shared" si="376"/>
        <v>1991</v>
      </c>
      <c r="N4779" t="str">
        <f t="shared" si="377"/>
        <v/>
      </c>
      <c r="O4779" t="str">
        <f t="shared" si="378"/>
        <v/>
      </c>
      <c r="P4779" t="str">
        <f t="shared" si="379"/>
        <v>1_1991</v>
      </c>
    </row>
    <row r="4780" spans="1:16">
      <c r="A4780" s="35">
        <v>33268</v>
      </c>
      <c r="B4780" s="114"/>
      <c r="C4780" s="117">
        <v>0.51</v>
      </c>
      <c r="D4780" s="115">
        <v>0.52</v>
      </c>
      <c r="E4780" s="116">
        <v>0.53</v>
      </c>
      <c r="F4780" s="118">
        <v>0.55000000000000004</v>
      </c>
      <c r="L4780">
        <f t="shared" si="375"/>
        <v>1</v>
      </c>
      <c r="M4780">
        <f t="shared" si="376"/>
        <v>1991</v>
      </c>
      <c r="N4780" t="str">
        <f t="shared" si="377"/>
        <v/>
      </c>
      <c r="O4780" t="str">
        <f t="shared" si="378"/>
        <v/>
      </c>
      <c r="P4780" t="str">
        <f t="shared" si="379"/>
        <v>1_1991</v>
      </c>
    </row>
    <row r="4781" spans="1:16">
      <c r="A4781" s="35">
        <v>33269</v>
      </c>
      <c r="B4781" s="120"/>
      <c r="C4781" s="117">
        <v>0.52</v>
      </c>
      <c r="D4781" s="115">
        <v>0.53</v>
      </c>
      <c r="E4781" s="116">
        <v>0.54</v>
      </c>
      <c r="F4781" s="118">
        <v>0.57999999999999996</v>
      </c>
      <c r="L4781">
        <f t="shared" si="375"/>
        <v>1</v>
      </c>
      <c r="M4781">
        <f t="shared" si="376"/>
        <v>1991</v>
      </c>
      <c r="N4781" t="str">
        <f t="shared" si="377"/>
        <v/>
      </c>
      <c r="O4781" t="str">
        <f t="shared" si="378"/>
        <v/>
      </c>
      <c r="P4781" t="str">
        <f t="shared" si="379"/>
        <v>1_1991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63"/>
  <sheetViews>
    <sheetView workbookViewId="0"/>
  </sheetViews>
  <sheetFormatPr defaultColWidth="9.109375" defaultRowHeight="14.4"/>
  <sheetData>
    <row r="1" spans="1:3">
      <c r="A1" t="s">
        <v>433</v>
      </c>
      <c r="B1" t="s">
        <v>300</v>
      </c>
    </row>
    <row r="3" spans="1:3">
      <c r="B3" t="s">
        <v>282</v>
      </c>
      <c r="C3" t="s">
        <v>299</v>
      </c>
    </row>
    <row r="4" spans="1:3">
      <c r="A4" t="s">
        <v>283</v>
      </c>
      <c r="B4" s="2">
        <f>+'Data for Figure 15'!V8</f>
        <v>33</v>
      </c>
      <c r="C4" s="2"/>
    </row>
    <row r="5" spans="1:3">
      <c r="A5" t="s">
        <v>284</v>
      </c>
      <c r="B5" s="2">
        <f>+'Data for Figure 15'!V9</f>
        <v>33</v>
      </c>
      <c r="C5" s="2">
        <f>+'Data for Figure 15'!W9</f>
        <v>135.64000000000001</v>
      </c>
    </row>
    <row r="6" spans="1:3">
      <c r="A6" s="122" t="s">
        <v>306</v>
      </c>
      <c r="B6" s="2">
        <f>+'Data for Figure 15'!V10</f>
        <v>33</v>
      </c>
      <c r="C6" s="2">
        <f>+'Data for Figure 15'!W10</f>
        <v>168.95000000000002</v>
      </c>
    </row>
    <row r="7" spans="1:3">
      <c r="A7" t="s">
        <v>285</v>
      </c>
      <c r="B7" s="2">
        <f>+'Data for Figure 15'!V11</f>
        <v>33</v>
      </c>
      <c r="C7" s="2">
        <f>+'Data for Figure 15'!W11</f>
        <v>164.3955</v>
      </c>
    </row>
    <row r="8" spans="1:3">
      <c r="A8" t="s">
        <v>286</v>
      </c>
      <c r="B8" s="2">
        <f>+'Data for Figure 15'!V12</f>
        <v>33</v>
      </c>
      <c r="C8" s="2">
        <f>+'Data for Figure 15'!W12</f>
        <v>184.98947368421051</v>
      </c>
    </row>
    <row r="9" spans="1:3">
      <c r="A9" t="s">
        <v>287</v>
      </c>
      <c r="B9" s="2">
        <f>+'Data for Figure 15'!V13</f>
        <v>33</v>
      </c>
      <c r="C9" s="2">
        <f>+'Data for Figure 15'!W13</f>
        <v>222.7177272727273</v>
      </c>
    </row>
    <row r="10" spans="1:3">
      <c r="A10" t="s">
        <v>288</v>
      </c>
      <c r="B10" s="2">
        <f>+'Data for Figure 15'!V14</f>
        <v>217.45</v>
      </c>
      <c r="C10" s="2">
        <f>+'Data for Figure 15'!W14</f>
        <v>342.51659090909101</v>
      </c>
    </row>
    <row r="11" spans="1:3">
      <c r="A11" t="s">
        <v>289</v>
      </c>
      <c r="B11" s="2">
        <f>+'Data for Figure 15'!V15</f>
        <v>250</v>
      </c>
      <c r="C11" s="2">
        <f>+'Data for Figure 15'!W15</f>
        <v>487.45976190476188</v>
      </c>
    </row>
    <row r="12" spans="1:3">
      <c r="A12" t="s">
        <v>290</v>
      </c>
      <c r="B12" s="2">
        <f>+'Data for Figure 15'!V16</f>
        <v>312.5</v>
      </c>
      <c r="C12" s="2">
        <f>+'Data for Figure 15'!W16</f>
        <v>562.81619047619051</v>
      </c>
    </row>
    <row r="13" spans="1:3">
      <c r="A13" t="s">
        <v>291</v>
      </c>
      <c r="B13" s="2">
        <f>+'Data for Figure 15'!V17</f>
        <v>500</v>
      </c>
      <c r="C13" s="2">
        <f>+'Data for Figure 15'!W17</f>
        <v>1090.8072499999998</v>
      </c>
    </row>
    <row r="14" spans="1:3">
      <c r="A14" t="s">
        <v>292</v>
      </c>
      <c r="B14" s="2">
        <f>+'Data for Figure 15'!V18</f>
        <v>654.5454545454545</v>
      </c>
      <c r="C14" s="2">
        <f>+'Data for Figure 15'!W18</f>
        <v>1871.3159090909087</v>
      </c>
    </row>
    <row r="15" spans="1:3">
      <c r="A15" t="s">
        <v>293</v>
      </c>
      <c r="B15" s="2">
        <f>+'Data for Figure 15'!V19</f>
        <v>920</v>
      </c>
      <c r="C15" s="2">
        <f>+'Data for Figure 15'!W19</f>
        <v>1421.5717500000001</v>
      </c>
    </row>
    <row r="16" spans="1:3">
      <c r="A16" t="s">
        <v>294</v>
      </c>
      <c r="B16" s="2">
        <f>+'Data for Figure 15'!V20</f>
        <v>1200</v>
      </c>
      <c r="C16" s="2">
        <f>+'Data for Figure 15'!W20</f>
        <v>1311.5297826086958</v>
      </c>
    </row>
    <row r="17" spans="1:3">
      <c r="A17" t="s">
        <v>295</v>
      </c>
      <c r="B17" s="2">
        <f>+'Data for Figure 15'!V21</f>
        <v>1536</v>
      </c>
      <c r="C17" s="2">
        <f>+'Data for Figure 15'!W21</f>
        <v>1738.1375</v>
      </c>
    </row>
    <row r="18" spans="1:3">
      <c r="A18" s="122" t="s">
        <v>307</v>
      </c>
      <c r="B18" s="2">
        <f>+'Data for Figure 15'!V22</f>
        <v>1946.8181818181818</v>
      </c>
      <c r="C18" s="2">
        <f>+'Data for Figure 15'!W22</f>
        <v>2778.0254545454545</v>
      </c>
    </row>
    <row r="19" spans="1:3">
      <c r="A19" t="s">
        <v>296</v>
      </c>
      <c r="B19" s="2">
        <f>+'Data for Figure 15'!V23</f>
        <v>2166.4195000000004</v>
      </c>
      <c r="C19" s="2">
        <f>+'Data for Figure 15'!W23</f>
        <v>3165.7827500000008</v>
      </c>
    </row>
    <row r="20" spans="1:3">
      <c r="A20" t="s">
        <v>297</v>
      </c>
      <c r="B20" s="2">
        <f>+'Data for Figure 15'!V24</f>
        <v>2670.6629999999996</v>
      </c>
      <c r="C20" s="2">
        <f>+'Data for Figure 15'!W24</f>
        <v>2947.1239999999993</v>
      </c>
    </row>
    <row r="21" spans="1:3">
      <c r="A21" t="s">
        <v>298</v>
      </c>
      <c r="B21" s="2">
        <f>+'Data for Figure 15'!V25</f>
        <v>3268.2886363636367</v>
      </c>
      <c r="C21" s="2">
        <f>+'Data for Figure 15'!W25</f>
        <v>3341.8538636363646</v>
      </c>
    </row>
    <row r="22" spans="1:3">
      <c r="B22" s="2"/>
      <c r="C22" s="2"/>
    </row>
    <row r="23" spans="1:3">
      <c r="B23" s="2"/>
      <c r="C23" s="2"/>
    </row>
    <row r="24" spans="1:3">
      <c r="B24" s="2"/>
      <c r="C24" s="2"/>
    </row>
    <row r="25" spans="1:3">
      <c r="B25" s="2"/>
      <c r="C25" s="2"/>
    </row>
    <row r="26" spans="1:3">
      <c r="B26" s="2"/>
      <c r="C26" s="2"/>
    </row>
    <row r="27" spans="1:3">
      <c r="B27" s="2"/>
      <c r="C27" s="2"/>
    </row>
    <row r="28" spans="1:3">
      <c r="B28" s="2"/>
      <c r="C28" s="2"/>
    </row>
    <row r="29" spans="1:3">
      <c r="B29" s="2"/>
      <c r="C29" s="2"/>
    </row>
    <row r="30" spans="1:3">
      <c r="B30" s="2"/>
      <c r="C30" s="2"/>
    </row>
    <row r="31" spans="1:3">
      <c r="B31" s="2"/>
      <c r="C31" s="2"/>
    </row>
    <row r="32" spans="1:3">
      <c r="B32" s="2"/>
      <c r="C32" s="2"/>
    </row>
    <row r="33" spans="2:3">
      <c r="B33" s="2"/>
      <c r="C33" s="2"/>
    </row>
    <row r="34" spans="2:3">
      <c r="B34" s="2"/>
      <c r="C34" s="2"/>
    </row>
    <row r="35" spans="2:3">
      <c r="B35" s="2"/>
      <c r="C35" s="2"/>
    </row>
    <row r="36" spans="2:3">
      <c r="B36" s="2"/>
      <c r="C36" s="2"/>
    </row>
    <row r="37" spans="2:3">
      <c r="B37" s="2"/>
      <c r="C37" s="2"/>
    </row>
    <row r="38" spans="2:3">
      <c r="B38" s="2"/>
      <c r="C38" s="2"/>
    </row>
    <row r="39" spans="2:3">
      <c r="B39" s="2"/>
      <c r="C39" s="2"/>
    </row>
    <row r="40" spans="2:3">
      <c r="B40" s="2"/>
      <c r="C40" s="2"/>
    </row>
    <row r="41" spans="2:3">
      <c r="B41" s="2"/>
      <c r="C41" s="2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61"/>
  <sheetViews>
    <sheetView workbookViewId="0"/>
  </sheetViews>
  <sheetFormatPr defaultColWidth="9.109375" defaultRowHeight="14.4"/>
  <sheetData>
    <row r="1" spans="1:3">
      <c r="A1" t="s">
        <v>144</v>
      </c>
      <c r="B1" t="s">
        <v>305</v>
      </c>
    </row>
    <row r="4" spans="1:3">
      <c r="A4" t="s">
        <v>308</v>
      </c>
      <c r="B4" s="2">
        <f>+'Data for figure 16-17'!D14</f>
        <v>12.773029000000147</v>
      </c>
      <c r="C4" s="27"/>
    </row>
    <row r="5" spans="1:3">
      <c r="A5" t="s">
        <v>309</v>
      </c>
      <c r="B5" s="2">
        <f>+'Data for figure 16-17'!D15</f>
        <v>11.830111000000265</v>
      </c>
      <c r="C5" s="27"/>
    </row>
    <row r="6" spans="1:3">
      <c r="A6" t="s">
        <v>283</v>
      </c>
      <c r="B6" s="2">
        <f>+'Data for figure 16-17'!D16</f>
        <v>22.599544999999743</v>
      </c>
      <c r="C6" s="27"/>
    </row>
    <row r="7" spans="1:3">
      <c r="A7" t="s">
        <v>284</v>
      </c>
      <c r="B7" s="2">
        <f>+'Data for figure 16-17'!D17</f>
        <v>17.915869999999966</v>
      </c>
      <c r="C7" s="27"/>
    </row>
    <row r="8" spans="1:3">
      <c r="A8" t="s">
        <v>306</v>
      </c>
      <c r="B8" s="2">
        <f>+'Data for figure 16-17'!D18</f>
        <v>8.51307900000009</v>
      </c>
      <c r="C8" s="27"/>
    </row>
    <row r="9" spans="1:3">
      <c r="A9" t="s">
        <v>285</v>
      </c>
      <c r="B9" s="2">
        <f>+'Data for figure 16-17'!D19</f>
        <v>8.812951999999985</v>
      </c>
      <c r="C9" s="27"/>
    </row>
    <row r="10" spans="1:3">
      <c r="A10" t="s">
        <v>286</v>
      </c>
      <c r="B10" s="2">
        <f>+'Data for figure 16-17'!D20</f>
        <v>30.904144000000077</v>
      </c>
      <c r="C10" s="27"/>
    </row>
    <row r="11" spans="1:3">
      <c r="A11" t="s">
        <v>287</v>
      </c>
      <c r="B11" s="2">
        <f>+'Data for figure 16-17'!D21</f>
        <v>21.70602499999994</v>
      </c>
      <c r="C11" s="27"/>
    </row>
    <row r="12" spans="1:3">
      <c r="A12" t="s">
        <v>288</v>
      </c>
      <c r="B12" s="2">
        <f>+'Data for figure 16-17'!D22</f>
        <v>114.11993599999994</v>
      </c>
      <c r="C12" s="27"/>
    </row>
    <row r="13" spans="1:3">
      <c r="A13" t="s">
        <v>289</v>
      </c>
      <c r="B13" s="2">
        <f>+'Data for figure 16-17'!D23</f>
        <v>40.601269999999865</v>
      </c>
      <c r="C13" s="27"/>
    </row>
    <row r="14" spans="1:3">
      <c r="A14" t="s">
        <v>290</v>
      </c>
      <c r="B14" s="2">
        <f>+'Data for figure 16-17'!D24</f>
        <v>24.405940999999999</v>
      </c>
      <c r="C14" s="27"/>
    </row>
    <row r="15" spans="1:3">
      <c r="A15" t="s">
        <v>291</v>
      </c>
      <c r="B15" s="2">
        <f>+'Data for figure 16-17'!D25</f>
        <v>41.867883000000241</v>
      </c>
      <c r="C15" s="27"/>
    </row>
    <row r="16" spans="1:3">
      <c r="A16" t="s">
        <v>292</v>
      </c>
      <c r="B16" s="2">
        <f>+'Data for figure 16-17'!D26</f>
        <v>47.32409678055545</v>
      </c>
      <c r="C16" s="27"/>
    </row>
    <row r="17" spans="1:3">
      <c r="A17" t="s">
        <v>293</v>
      </c>
      <c r="B17" s="2">
        <f>+'Data for figure 16-17'!D27</f>
        <v>42.491867282031137</v>
      </c>
      <c r="C17" s="27"/>
    </row>
    <row r="18" spans="1:3">
      <c r="A18" t="s">
        <v>294</v>
      </c>
      <c r="B18" s="2">
        <f>+'Data for figure 16-17'!D28</f>
        <v>41.991880367182773</v>
      </c>
      <c r="C18" s="27"/>
    </row>
    <row r="19" spans="1:3">
      <c r="A19" t="s">
        <v>295</v>
      </c>
      <c r="B19" s="2">
        <f>+'Data for figure 16-17'!D29</f>
        <v>48.635251936050274</v>
      </c>
      <c r="C19" s="27"/>
    </row>
    <row r="20" spans="1:3">
      <c r="A20" t="s">
        <v>307</v>
      </c>
      <c r="B20" s="2">
        <f>+'Data for figure 16-17'!D30</f>
        <v>28.612385469288281</v>
      </c>
      <c r="C20" s="27"/>
    </row>
    <row r="21" spans="1:3">
      <c r="A21" t="s">
        <v>296</v>
      </c>
      <c r="B21" s="2">
        <f>+'Data for figure 16-17'!D31</f>
        <v>23.051273376816738</v>
      </c>
      <c r="C21" s="27"/>
    </row>
    <row r="22" spans="1:3">
      <c r="A22" t="s">
        <v>297</v>
      </c>
      <c r="B22" s="2">
        <f>+'Data for figure 16-17'!D32</f>
        <v>24.581386047038499</v>
      </c>
      <c r="C22" s="27"/>
    </row>
    <row r="23" spans="1:3">
      <c r="A23" t="s">
        <v>298</v>
      </c>
      <c r="B23" s="2">
        <f>+'Data for figure 16-17'!D33</f>
        <v>25.063135947263415</v>
      </c>
      <c r="C23" s="27"/>
    </row>
    <row r="24" spans="1:3">
      <c r="A24" t="s">
        <v>310</v>
      </c>
      <c r="B24" s="2">
        <f>+'Data for figure 16-17'!D34</f>
        <v>26.8600411649774</v>
      </c>
      <c r="C24" s="27"/>
    </row>
    <row r="25" spans="1:3">
      <c r="A25" t="s">
        <v>311</v>
      </c>
      <c r="B25" s="2">
        <f>+'Data for figure 16-17'!D35</f>
        <v>23.251103828338348</v>
      </c>
      <c r="C25" s="27"/>
    </row>
    <row r="26" spans="1:3">
      <c r="A26" t="s">
        <v>312</v>
      </c>
      <c r="B26" s="2">
        <f>+'Data for figure 16-17'!D36</f>
        <v>25.839951651418435</v>
      </c>
      <c r="C26" s="27"/>
    </row>
    <row r="27" spans="1:3">
      <c r="A27" t="s">
        <v>313</v>
      </c>
      <c r="B27" s="2">
        <f>+'Data for figure 16-17'!D37</f>
        <v>33.751983441131841</v>
      </c>
      <c r="C27" s="27"/>
    </row>
    <row r="28" spans="1:3">
      <c r="A28" t="s">
        <v>314</v>
      </c>
      <c r="B28" s="2">
        <f>+'Data for figure 16-17'!D38</f>
        <v>29.847587252397112</v>
      </c>
      <c r="C28" s="27"/>
    </row>
    <row r="29" spans="1:3">
      <c r="A29" t="s">
        <v>315</v>
      </c>
      <c r="B29" s="2">
        <f>+'Data for figure 16-17'!D39</f>
        <v>30.529919361952462</v>
      </c>
      <c r="C29" s="27"/>
    </row>
    <row r="30" spans="1:3">
      <c r="A30" t="s">
        <v>316</v>
      </c>
      <c r="B30" s="2">
        <f>+'Data for figure 16-17'!D40</f>
        <v>32.646708570227247</v>
      </c>
      <c r="C30" s="27"/>
    </row>
    <row r="31" spans="1:3">
      <c r="A31" t="s">
        <v>317</v>
      </c>
      <c r="B31" s="2">
        <f>+'Data for figure 16-17'!D41</f>
        <v>37.298578360375132</v>
      </c>
      <c r="C31" s="27"/>
    </row>
    <row r="32" spans="1:3">
      <c r="A32" t="s">
        <v>318</v>
      </c>
      <c r="B32" s="2">
        <f>+'Data for figure 16-17'!D42</f>
        <v>32.788810719857594</v>
      </c>
      <c r="C32" s="27"/>
    </row>
    <row r="33" spans="1:3">
      <c r="A33" t="s">
        <v>319</v>
      </c>
      <c r="B33" s="2">
        <f>+'Data for figure 16-17'!D43</f>
        <v>42.583910716837138</v>
      </c>
      <c r="C33" s="27"/>
    </row>
    <row r="34" spans="1:3">
      <c r="A34" t="s">
        <v>320</v>
      </c>
      <c r="B34" s="2">
        <f>+'Data for figure 16-17'!D44</f>
        <v>63.232451078206296</v>
      </c>
      <c r="C34" s="27"/>
    </row>
    <row r="35" spans="1:3">
      <c r="A35" t="s">
        <v>321</v>
      </c>
      <c r="B35" s="2">
        <f>+'Data for figure 16-17'!D45</f>
        <v>396.98330066100249</v>
      </c>
      <c r="C35" s="27"/>
    </row>
    <row r="36" spans="1:3">
      <c r="A36" t="s">
        <v>322</v>
      </c>
      <c r="B36" s="2">
        <f>+'Data for figure 16-17'!D46</f>
        <v>13.770363155865661</v>
      </c>
      <c r="C36" s="27"/>
    </row>
    <row r="37" spans="1:3">
      <c r="A37" t="s">
        <v>323</v>
      </c>
      <c r="B37" s="2">
        <f>+'Data for figure 16-17'!D47</f>
        <v>9.6153155351947674</v>
      </c>
      <c r="C37" s="27"/>
    </row>
    <row r="38" spans="1:3">
      <c r="A38" t="s">
        <v>324</v>
      </c>
      <c r="B38" s="2">
        <f>+'Data for figure 16-17'!D48</f>
        <v>5.9310404309576237</v>
      </c>
      <c r="C38" s="27"/>
    </row>
    <row r="39" spans="1:3">
      <c r="A39" t="s">
        <v>325</v>
      </c>
      <c r="B39" s="2">
        <f>+'Data for figure 16-17'!D49</f>
        <v>23.728978149533965</v>
      </c>
      <c r="C39" s="27"/>
    </row>
    <row r="40" spans="1:3">
      <c r="B40" s="2"/>
      <c r="C40" s="2"/>
    </row>
    <row r="41" spans="1:3">
      <c r="B41" s="2"/>
      <c r="C41" s="2"/>
    </row>
    <row r="42" spans="1:3">
      <c r="B42" s="2"/>
      <c r="C42" s="2"/>
    </row>
    <row r="43" spans="1:3">
      <c r="B43" s="2"/>
      <c r="C43" s="2"/>
    </row>
    <row r="44" spans="1:3">
      <c r="B44" s="2"/>
      <c r="C44" s="2"/>
    </row>
    <row r="45" spans="1:3">
      <c r="B45" s="2"/>
      <c r="C45" s="2"/>
    </row>
    <row r="46" spans="1:3">
      <c r="B46" s="2"/>
      <c r="C46" s="2"/>
    </row>
    <row r="47" spans="1:3">
      <c r="B47" s="2"/>
      <c r="C47" s="2"/>
    </row>
    <row r="48" spans="1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62"/>
  <sheetViews>
    <sheetView workbookViewId="0"/>
  </sheetViews>
  <sheetFormatPr defaultColWidth="9.109375" defaultRowHeight="14.4"/>
  <sheetData>
    <row r="1" spans="1:4">
      <c r="A1" t="s">
        <v>144</v>
      </c>
      <c r="B1" t="s">
        <v>305</v>
      </c>
    </row>
    <row r="3" spans="1:4">
      <c r="B3" t="s">
        <v>385</v>
      </c>
      <c r="C3" t="s">
        <v>386</v>
      </c>
      <c r="D3" t="s">
        <v>265</v>
      </c>
    </row>
    <row r="4" spans="1:4">
      <c r="A4" s="27" t="s">
        <v>326</v>
      </c>
      <c r="B4" s="26">
        <f>+'Data for figure 16-17'!B54</f>
        <v>2.8044972985352912</v>
      </c>
      <c r="C4" s="26">
        <f>+'Data for figure 16-17'!C159</f>
        <v>10.03469650304174</v>
      </c>
      <c r="D4" s="26">
        <f>+'Data for figure 16-17'!D46</f>
        <v>13.770363155865661</v>
      </c>
    </row>
    <row r="5" spans="1:4">
      <c r="A5" s="27" t="s">
        <v>327</v>
      </c>
      <c r="B5" s="26">
        <f>+'Data for figure 16-17'!B55</f>
        <v>3.1237420049142539</v>
      </c>
      <c r="C5" s="26">
        <f>+'Data for figure 16-17'!C160</f>
        <v>7.5642161204791281</v>
      </c>
      <c r="D5" s="26">
        <f>+'Data for figure 16-17'!D47</f>
        <v>9.6153155351947674</v>
      </c>
    </row>
    <row r="6" spans="1:4">
      <c r="A6" s="27" t="s">
        <v>328</v>
      </c>
      <c r="B6" s="26">
        <f>+'Data for figure 16-17'!B56</f>
        <v>2.5910177770350096</v>
      </c>
      <c r="C6" s="26">
        <f>+'Data for figure 16-17'!C161</f>
        <v>10.210803689050007</v>
      </c>
      <c r="D6" s="26">
        <f>+'Data for figure 16-17'!D48</f>
        <v>5.9310404309576237</v>
      </c>
    </row>
    <row r="7" spans="1:4">
      <c r="A7" s="27" t="s">
        <v>329</v>
      </c>
      <c r="B7" s="26">
        <f>+'Data for figure 16-17'!B57</f>
        <v>1.3008841999850196</v>
      </c>
      <c r="C7" s="26">
        <f>+'Data for figure 16-17'!C162</f>
        <v>5.1404662283425218</v>
      </c>
      <c r="D7" s="26">
        <f>+'Data for figure 16-17'!D49</f>
        <v>23.728978149533965</v>
      </c>
    </row>
    <row r="8" spans="1:4">
      <c r="A8" s="27" t="s">
        <v>330</v>
      </c>
      <c r="B8" s="26">
        <f>+'Data for figure 16-17'!B58</f>
        <v>1.7664492156316491</v>
      </c>
      <c r="C8" s="26">
        <f>+'Data for figure 16-17'!C163</f>
        <v>5.3155201819142794</v>
      </c>
      <c r="D8" s="26">
        <f>+'Data for figure 16-17'!D50</f>
        <v>17.830318390441757</v>
      </c>
    </row>
    <row r="9" spans="1:4">
      <c r="A9" s="27" t="s">
        <v>331</v>
      </c>
      <c r="B9" s="26">
        <f>+'Data for figure 16-17'!B59</f>
        <v>1.350800811847952</v>
      </c>
      <c r="C9" s="26">
        <f>+'Data for figure 16-17'!C164</f>
        <v>2.3724696356315356</v>
      </c>
      <c r="D9" s="26">
        <f>+'Data for figure 16-17'!D51</f>
        <v>9.4221503955798092</v>
      </c>
    </row>
    <row r="10" spans="1:4">
      <c r="A10" s="27" t="s">
        <v>332</v>
      </c>
      <c r="B10" s="26">
        <f>+'Data for figure 16-17'!B60</f>
        <v>0.38892501450700223</v>
      </c>
      <c r="C10" s="26">
        <f>+'Data for figure 16-17'!C165</f>
        <v>1.3604366052305528</v>
      </c>
      <c r="D10" s="26">
        <f>+'Data for figure 16-17'!D52</f>
        <v>7.7001400606953485</v>
      </c>
    </row>
    <row r="11" spans="1:4">
      <c r="A11" s="27" t="s">
        <v>333</v>
      </c>
      <c r="B11" s="26">
        <f>+'Data for figure 16-17'!B61</f>
        <v>0.6492197400946198</v>
      </c>
      <c r="C11" s="26">
        <f>+'Data for figure 16-17'!C166</f>
        <v>3.6805826505512229</v>
      </c>
      <c r="D11" s="26">
        <f>+'Data for figure 16-17'!D53</f>
        <v>5.8400110190162779</v>
      </c>
    </row>
    <row r="12" spans="1:4">
      <c r="A12" s="27" t="s">
        <v>334</v>
      </c>
      <c r="B12" s="26">
        <f>+'Data for figure 16-17'!B62</f>
        <v>3.0426464183723967</v>
      </c>
      <c r="C12" s="26">
        <f>+'Data for figure 16-17'!C167</f>
        <v>2.6969392875054732</v>
      </c>
      <c r="D12" s="26">
        <f>+'Data for figure 16-17'!D54</f>
        <v>7.6388456979664454</v>
      </c>
    </row>
    <row r="13" spans="1:4">
      <c r="A13" s="27" t="s">
        <v>335</v>
      </c>
      <c r="B13" s="26">
        <f>+'Data for figure 16-17'!B63</f>
        <v>2.1540484189045861</v>
      </c>
      <c r="C13" s="26">
        <f>+'Data for figure 16-17'!C168</f>
        <v>2.1619640893989933</v>
      </c>
      <c r="D13" s="26">
        <f>+'Data for figure 16-17'!D55</f>
        <v>9.260025566565556</v>
      </c>
    </row>
    <row r="14" spans="1:4">
      <c r="A14" s="27" t="s">
        <v>336</v>
      </c>
      <c r="B14" s="26">
        <f>+'Data for figure 16-17'!B64</f>
        <v>2.0996001350692239</v>
      </c>
      <c r="C14" s="26">
        <f>+'Data for figure 16-17'!C169</f>
        <v>2.4629363940793958</v>
      </c>
      <c r="D14" s="26">
        <f>+'Data for figure 16-17'!D56</f>
        <v>9.0570109085358332</v>
      </c>
    </row>
    <row r="15" spans="1:4">
      <c r="A15" s="27" t="s">
        <v>337</v>
      </c>
      <c r="B15" s="26">
        <f>+'Data for figure 16-17'!B65</f>
        <v>1.2867501111022861</v>
      </c>
      <c r="C15" s="26">
        <f>+'Data for figure 16-17'!C170</f>
        <v>6.9661610268400453</v>
      </c>
      <c r="D15" s="26">
        <f>+'Data for figure 16-17'!D57</f>
        <v>7.2400014625377374</v>
      </c>
    </row>
    <row r="16" spans="1:4">
      <c r="A16" s="27" t="s">
        <v>338</v>
      </c>
      <c r="B16" s="26">
        <f>+'Data for figure 16-17'!B66</f>
        <v>0.67305893655873472</v>
      </c>
      <c r="C16" s="26">
        <f>+'Data for figure 16-17'!C171</f>
        <v>2.9126213592159722</v>
      </c>
      <c r="D16" s="26">
        <f>+'Data for figure 16-17'!D58</f>
        <v>5.5601346493859394</v>
      </c>
    </row>
    <row r="17" spans="1:4">
      <c r="A17" s="27" t="s">
        <v>339</v>
      </c>
      <c r="B17" s="26">
        <f>+'Data for figure 16-17'!B67</f>
        <v>0.78408947559085451</v>
      </c>
      <c r="C17" s="26">
        <f>+'Data for figure 16-17'!C172</f>
        <v>2.1941912232396055</v>
      </c>
      <c r="D17" s="26">
        <f>+'Data for figure 16-17'!D59</f>
        <v>3.9519615104543604</v>
      </c>
    </row>
    <row r="18" spans="1:4">
      <c r="A18" s="27" t="s">
        <v>340</v>
      </c>
      <c r="B18" s="26">
        <f>+'Data for figure 16-17'!B68</f>
        <v>1.7288038915520554</v>
      </c>
      <c r="C18" s="26">
        <f>+'Data for figure 16-17'!C173</f>
        <v>1.7218130899226747</v>
      </c>
      <c r="D18" s="26">
        <f>+'Data for figure 16-17'!D60</f>
        <v>3.9600251020662114</v>
      </c>
    </row>
    <row r="19" spans="1:4">
      <c r="A19" s="27" t="s">
        <v>341</v>
      </c>
      <c r="B19" s="26">
        <f>+'Data for figure 16-17'!B69</f>
        <v>1.49664329081034</v>
      </c>
      <c r="C19" s="26">
        <f>+'Data for figure 16-17'!C174</f>
        <v>0.16314877128877914</v>
      </c>
      <c r="D19" s="26">
        <f>+'Data for figure 16-17'!D61</f>
        <v>3.7396353498391655</v>
      </c>
    </row>
    <row r="20" spans="1:4">
      <c r="A20" s="27" t="s">
        <v>342</v>
      </c>
      <c r="B20" s="26">
        <f>+'Data for figure 16-17'!B70</f>
        <v>1.0337421382807577</v>
      </c>
      <c r="C20" s="26">
        <f>+'Data for figure 16-17'!C175</f>
        <v>0.47846889952152249</v>
      </c>
      <c r="D20" s="26">
        <f>+'Data for figure 16-17'!D62</f>
        <v>3.5400285323137437</v>
      </c>
    </row>
    <row r="21" spans="1:4">
      <c r="A21" s="27" t="s">
        <v>343</v>
      </c>
      <c r="B21" s="26">
        <f>+'Data for figure 16-17'!B71</f>
        <v>1.2659000942325749</v>
      </c>
      <c r="C21" s="26">
        <f>+'Data for figure 16-17'!C176</f>
        <v>0.24316109422304333</v>
      </c>
      <c r="D21" s="26">
        <f>+'Data for figure 16-17'!D63</f>
        <v>4.7400681071200657</v>
      </c>
    </row>
    <row r="22" spans="1:4">
      <c r="A22" s="27" t="s">
        <v>344</v>
      </c>
      <c r="B22" s="26">
        <f>+'Data for figure 16-17'!B72</f>
        <v>0.46095149811018477</v>
      </c>
      <c r="C22" s="26">
        <f>+'Data for figure 16-17'!C177</f>
        <v>0.43460683242610987</v>
      </c>
      <c r="D22" s="26">
        <f>+'Data for figure 16-17'!D64</f>
        <v>7.4437266033172911</v>
      </c>
    </row>
    <row r="23" spans="1:4">
      <c r="A23" s="27" t="s">
        <v>345</v>
      </c>
      <c r="B23" s="26">
        <f>+'Data for figure 16-17'!B73</f>
        <v>0.28369722984533663</v>
      </c>
      <c r="C23" s="26">
        <f>+'Data for figure 16-17'!C178</f>
        <v>2.0428700815076972</v>
      </c>
      <c r="D23" s="26">
        <f>+'Data for figure 16-17'!D65</f>
        <v>3.1729698764784375</v>
      </c>
    </row>
    <row r="24" spans="1:4">
      <c r="A24" s="27" t="s">
        <v>346</v>
      </c>
      <c r="B24" s="26">
        <f>+'Data for figure 16-17'!B74</f>
        <v>0.83237448154833693</v>
      </c>
      <c r="C24" s="26">
        <f>+'Data for figure 16-17'!C179</f>
        <v>1.1735700197306853</v>
      </c>
      <c r="D24" s="26">
        <f>+'Data for figure 16-17'!D66</f>
        <v>3.4378223728488866</v>
      </c>
    </row>
    <row r="25" spans="1:4">
      <c r="A25" s="27" t="s">
        <v>347</v>
      </c>
      <c r="B25" s="26">
        <f>+'Data for figure 16-17'!B75</f>
        <v>0.73044072572849839</v>
      </c>
      <c r="C25" s="26">
        <f>+'Data for figure 16-17'!C180</f>
        <v>1.598596354422277</v>
      </c>
      <c r="D25" s="26">
        <f>+'Data for figure 16-17'!D67</f>
        <v>3.5868808283048503</v>
      </c>
    </row>
    <row r="26" spans="1:4">
      <c r="A26" s="27" t="s">
        <v>348</v>
      </c>
      <c r="B26" s="26">
        <f>+'Data for figure 16-17'!B76</f>
        <v>0.7518524818139749</v>
      </c>
      <c r="C26" s="26">
        <f>+'Data for figure 16-17'!C181</f>
        <v>0.67159167226500394</v>
      </c>
      <c r="D26" s="26">
        <f>+'Data for figure 16-17'!D68</f>
        <v>3.4771234884251045</v>
      </c>
    </row>
    <row r="27" spans="1:4">
      <c r="A27" s="27" t="s">
        <v>349</v>
      </c>
      <c r="B27" s="26">
        <f>+'Data for figure 16-17'!B77</f>
        <v>1.0453281865731245</v>
      </c>
      <c r="C27" s="26">
        <f>+'Data for figure 16-17'!C182</f>
        <v>1.8050128657126407</v>
      </c>
      <c r="D27" s="26">
        <f>+'Data for figure 16-17'!D69</f>
        <v>2.8264335490445269</v>
      </c>
    </row>
    <row r="28" spans="1:4">
      <c r="A28" s="27" t="s">
        <v>350</v>
      </c>
      <c r="B28" s="26">
        <f>+'Data for figure 16-17'!B78</f>
        <v>1.2865611175223224</v>
      </c>
      <c r="C28" s="26">
        <f>+'Data for figure 16-17'!C183</f>
        <v>1.0671759155251204</v>
      </c>
      <c r="D28" s="26">
        <f>+'Data for figure 16-17'!D70</f>
        <v>2.6197439518211851</v>
      </c>
    </row>
    <row r="29" spans="1:4">
      <c r="A29" s="27" t="s">
        <v>351</v>
      </c>
      <c r="B29" s="26">
        <f>+'Data for figure 16-17'!B79</f>
        <v>0.71930692334039037</v>
      </c>
      <c r="C29" s="26">
        <f>+'Data for figure 16-17'!C184</f>
        <v>1.1225964210326511</v>
      </c>
      <c r="D29" s="26">
        <f>+'Data for figure 16-17'!D71</f>
        <v>3.6381973821201452</v>
      </c>
    </row>
    <row r="30" spans="1:4">
      <c r="A30" s="27" t="s">
        <v>352</v>
      </c>
      <c r="B30" s="26">
        <f>+'Data for figure 16-17'!B80</f>
        <v>0.32169370237322692</v>
      </c>
      <c r="C30" s="26">
        <f>+'Data for figure 16-17'!C185</f>
        <v>1.4957499816804498</v>
      </c>
      <c r="D30" s="26">
        <f>+'Data for figure 16-17'!D72</f>
        <v>3.5400095930043562</v>
      </c>
    </row>
    <row r="31" spans="1:4">
      <c r="A31" s="27" t="s">
        <v>353</v>
      </c>
      <c r="B31" s="26">
        <f>+'Data for figure 16-17'!B81</f>
        <v>1.6035334750963415E-2</v>
      </c>
      <c r="C31" s="26">
        <f>+'Data for figure 16-17'!C186</f>
        <v>0.48912994432146473</v>
      </c>
      <c r="D31" s="26">
        <f>+'Data for figure 16-17'!D73</f>
        <v>3.8490773382355847</v>
      </c>
    </row>
    <row r="32" spans="1:4">
      <c r="A32" s="27" t="s">
        <v>354</v>
      </c>
      <c r="B32" s="26">
        <f>+'Data for figure 16-17'!B82</f>
        <v>0.82408406156224689</v>
      </c>
      <c r="C32" s="26">
        <f>+'Data for figure 16-17'!C187</f>
        <v>0.38167596159155437</v>
      </c>
      <c r="D32" s="26">
        <f>+'Data for figure 16-17'!D74</f>
        <v>4.8458922539843519</v>
      </c>
    </row>
    <row r="33" spans="1:4">
      <c r="A33" s="27" t="s">
        <v>355</v>
      </c>
      <c r="B33" s="26">
        <f>+'Data for figure 16-17'!B83</f>
        <v>0.56528407098175304</v>
      </c>
      <c r="C33" s="26">
        <f>+'Data for figure 16-17'!C188</f>
        <v>-6.6203836239453473E-2</v>
      </c>
      <c r="D33" s="26">
        <f>+'Data for figure 16-17'!D75</f>
        <v>2.9336283245144035</v>
      </c>
    </row>
    <row r="34" spans="1:4">
      <c r="A34" s="27" t="s">
        <v>356</v>
      </c>
      <c r="B34" s="26">
        <f>+'Data for figure 16-17'!B84</f>
        <v>5.7165985821172605E-2</v>
      </c>
      <c r="C34" s="26">
        <f>+'Data for figure 16-17'!C189</f>
        <v>0.43687668976455374</v>
      </c>
      <c r="D34" s="26">
        <f>+'Data for figure 16-17'!D76</f>
        <v>4.2364445057101019</v>
      </c>
    </row>
    <row r="35" spans="1:4">
      <c r="A35" s="27" t="s">
        <v>357</v>
      </c>
      <c r="B35" s="26">
        <f>+'Data for figure 16-17'!B85</f>
        <v>-1.312551991764499E-2</v>
      </c>
      <c r="C35" s="26">
        <f>+'Data for figure 16-17'!C190</f>
        <v>0.57670024066456271</v>
      </c>
      <c r="D35" s="26">
        <f>+'Data for figure 16-17'!D77</f>
        <v>4.4271227128509727</v>
      </c>
    </row>
    <row r="36" spans="1:4">
      <c r="A36" s="27" t="s">
        <v>358</v>
      </c>
      <c r="B36" s="26">
        <f>+'Data for figure 16-17'!B86</f>
        <v>0.10069341697305223</v>
      </c>
      <c r="C36" s="26">
        <f>+'Data for figure 16-17'!C191</f>
        <v>0.6451784432401686</v>
      </c>
      <c r="D36" s="26">
        <f>+'Data for figure 16-17'!D78</f>
        <v>3.0327624003529952</v>
      </c>
    </row>
    <row r="37" spans="1:4">
      <c r="A37" s="27" t="s">
        <v>359</v>
      </c>
      <c r="B37" s="26">
        <f>+'Data for figure 16-17'!B87</f>
        <v>-3.5307025286646088E-3</v>
      </c>
      <c r="C37" s="26">
        <f>+'Data for figure 16-17'!C192</f>
        <v>0.69475630695312596</v>
      </c>
      <c r="D37" s="26">
        <f>+'Data for figure 16-17'!D79</f>
        <v>1.8170286087208609</v>
      </c>
    </row>
    <row r="38" spans="1:4">
      <c r="A38" s="27" t="s">
        <v>360</v>
      </c>
      <c r="B38" s="26">
        <f>+'Data for figure 16-17'!B88</f>
        <v>0.13939091695802652</v>
      </c>
      <c r="C38" s="26">
        <f>+'Data for figure 16-17'!C193</f>
        <v>0.34366965738941158</v>
      </c>
      <c r="D38" s="26">
        <f>+'Data for figure 16-17'!D80</f>
        <v>2.7391872292292119</v>
      </c>
    </row>
    <row r="39" spans="1:4">
      <c r="A39" s="27" t="s">
        <v>361</v>
      </c>
      <c r="B39" s="26">
        <f>+'Data for figure 16-17'!B89</f>
        <v>0.2434193553756181</v>
      </c>
      <c r="C39" s="26">
        <f>+'Data for figure 16-17'!C194</f>
        <v>2.4863395121398568</v>
      </c>
      <c r="D39" s="26">
        <f>+'Data for figure 16-17'!D81</f>
        <v>2.533859706416286</v>
      </c>
    </row>
    <row r="40" spans="1:4">
      <c r="A40" s="27" t="s">
        <v>362</v>
      </c>
      <c r="B40" s="26">
        <f>+'Data for figure 16-17'!B90</f>
        <v>0.34660102693524486</v>
      </c>
      <c r="C40" s="26">
        <f>+'Data for figure 16-17'!C195</f>
        <v>0.76445578231314482</v>
      </c>
      <c r="D40" s="26">
        <f>+'Data for figure 16-17'!D82</f>
        <v>1.6208027467408792</v>
      </c>
    </row>
    <row r="41" spans="1:4">
      <c r="A41" s="27" t="s">
        <v>363</v>
      </c>
      <c r="B41" s="26">
        <f>+'Data for figure 16-17'!B91</f>
        <v>0.38698729897888029</v>
      </c>
      <c r="C41" s="26">
        <f>+'Data for figure 16-17'!C196</f>
        <v>0.56371783727822145</v>
      </c>
      <c r="D41" s="26">
        <f>+'Data for figure 16-17'!D83</f>
        <v>1.5080682378961319</v>
      </c>
    </row>
    <row r="42" spans="1:4">
      <c r="A42" s="27" t="s">
        <v>364</v>
      </c>
      <c r="B42" s="26">
        <f>+'Data for figure 16-17'!B92</f>
        <v>0.9232372771852404</v>
      </c>
      <c r="C42" s="26">
        <f>+'Data for figure 16-17'!C197</f>
        <v>0.97258469207370801</v>
      </c>
      <c r="D42" s="26">
        <f>+'Data for figure 16-17'!D84</f>
        <v>1.6040455329237924</v>
      </c>
    </row>
    <row r="43" spans="1:4">
      <c r="A43" s="27" t="s">
        <v>365</v>
      </c>
      <c r="B43" s="26">
        <f>+'Data for figure 16-17'!B93</f>
        <v>0.20631698291120326</v>
      </c>
      <c r="C43" s="26">
        <f>+'Data for figure 16-17'!C198</f>
        <v>0.17701909811940197</v>
      </c>
      <c r="D43" s="26">
        <f>+'Data for figure 16-17'!D85</f>
        <v>2.5123133791033592</v>
      </c>
    </row>
    <row r="44" spans="1:4">
      <c r="A44" s="27" t="s">
        <v>366</v>
      </c>
      <c r="B44" s="26">
        <f>+'Data for figure 16-17'!B94</f>
        <v>0.68441301103123742</v>
      </c>
      <c r="C44" s="26">
        <f>+'Data for figure 16-17'!C199</f>
        <v>-0.20823136081180582</v>
      </c>
      <c r="D44" s="26">
        <f>+'Data for figure 16-17'!D86</f>
        <v>1.8370237057995453</v>
      </c>
    </row>
    <row r="45" spans="1:4">
      <c r="A45" s="27" t="s">
        <v>367</v>
      </c>
      <c r="B45" s="26">
        <f>+'Data for figure 16-17'!B95</f>
        <v>0.32044489551195099</v>
      </c>
      <c r="C45" s="26">
        <f>+'Data for figure 16-17'!C200</f>
        <v>3.3253524881948771E-2</v>
      </c>
      <c r="D45" s="26">
        <f>+'Data for figure 16-17'!D87</f>
        <v>1.8206927488026547</v>
      </c>
    </row>
    <row r="46" spans="1:4">
      <c r="A46" s="27" t="s">
        <v>368</v>
      </c>
      <c r="B46" s="26">
        <f>+'Data for figure 16-17'!B96</f>
        <v>0.22608957809633345</v>
      </c>
      <c r="C46" s="26">
        <f>+'Data for figure 16-17'!C201</f>
        <v>6.1498570569606947E-2</v>
      </c>
      <c r="D46" s="26">
        <f>+'Data for figure 16-17'!D88</f>
        <v>2.3244308444003936</v>
      </c>
    </row>
    <row r="47" spans="1:4">
      <c r="A47" s="27" t="s">
        <v>369</v>
      </c>
      <c r="B47" s="26">
        <f>+'Data for figure 16-17'!B97</f>
        <v>0.21746641249689169</v>
      </c>
      <c r="C47" s="26">
        <f>+'Data for figure 16-17'!C202</f>
        <v>0.79068454012436451</v>
      </c>
      <c r="D47" s="26">
        <f>+'Data for figure 16-17'!D89</f>
        <v>1.5449469658600501</v>
      </c>
    </row>
    <row r="48" spans="1:4">
      <c r="A48" s="27" t="s">
        <v>370</v>
      </c>
      <c r="B48" s="26">
        <f>+'Data for figure 16-17'!B98</f>
        <v>1.2459746839724062</v>
      </c>
      <c r="C48" s="26">
        <f>+'Data for figure 16-17'!C203</f>
        <v>2.4721063944799226E-3</v>
      </c>
      <c r="D48" s="26">
        <f>+'Data for figure 16-17'!D90</f>
        <v>0.71574325631207358</v>
      </c>
    </row>
    <row r="49" spans="1:4">
      <c r="A49" s="27" t="s">
        <v>371</v>
      </c>
      <c r="B49" s="26">
        <f>+'Data for figure 16-17'!B99</f>
        <v>-2.7348974162899609E-3</v>
      </c>
      <c r="C49" s="26">
        <f>+'Data for figure 16-17'!C204</f>
        <v>0.33372611387196827</v>
      </c>
      <c r="D49" s="26">
        <f>+'Data for figure 16-17'!D91</f>
        <v>1.1405972649550122</v>
      </c>
    </row>
    <row r="50" spans="1:4">
      <c r="A50" s="27" t="s">
        <v>372</v>
      </c>
      <c r="B50" s="26">
        <f>+'Data for figure 16-17'!B100</f>
        <v>-0.44928703867439523</v>
      </c>
      <c r="C50" s="26">
        <f>+'Data for figure 16-17'!C205</f>
        <v>-4.1063714464528722E-2</v>
      </c>
      <c r="D50" s="26">
        <f>+'Data for figure 16-17'!D92</f>
        <v>0.88990053655866319</v>
      </c>
    </row>
    <row r="51" spans="1:4">
      <c r="A51" s="27" t="s">
        <v>373</v>
      </c>
      <c r="B51" s="26">
        <f>+'Data for figure 16-17'!B101</f>
        <v>0.45733366524818297</v>
      </c>
      <c r="C51" s="26">
        <f>+'Data for figure 16-17'!C206</f>
        <v>0.40998422505522658</v>
      </c>
      <c r="D51" s="26">
        <f>+'Data for figure 16-17'!D93</f>
        <v>1.5329299799928586</v>
      </c>
    </row>
    <row r="52" spans="1:4">
      <c r="A52" s="27" t="s">
        <v>374</v>
      </c>
      <c r="B52" s="26">
        <f>+'Data for figure 16-17'!B102</f>
        <v>2.1022534403281057E-2</v>
      </c>
      <c r="C52" s="26">
        <f>+'Data for figure 16-17'!C207</f>
        <v>0.68569932329782812</v>
      </c>
      <c r="D52" s="26">
        <f>+'Data for figure 16-17'!D94</f>
        <v>0.51514201730236131</v>
      </c>
    </row>
    <row r="53" spans="1:4">
      <c r="A53" s="27" t="s">
        <v>375</v>
      </c>
      <c r="B53" s="26">
        <f>+'Data for figure 16-17'!B103</f>
        <v>-0.20594414023488161</v>
      </c>
      <c r="C53" s="26">
        <f>+'Data for figure 16-17'!C208</f>
        <v>0.69890856488454833</v>
      </c>
      <c r="D53" s="26">
        <f>+'Data for figure 16-17'!D95</f>
        <v>0.28672632107666907</v>
      </c>
    </row>
    <row r="54" spans="1:4">
      <c r="A54" s="27" t="s">
        <v>376</v>
      </c>
      <c r="B54" s="26">
        <f>+'Data for figure 16-17'!B104</f>
        <v>0.40571082217619736</v>
      </c>
      <c r="C54" s="26">
        <f>+'Data for figure 16-17'!C209</f>
        <v>0.6528984980883612</v>
      </c>
      <c r="D54" s="26">
        <f>+'Data for figure 16-17'!D96</f>
        <v>1.2207913616554045</v>
      </c>
    </row>
    <row r="55" spans="1:4">
      <c r="A55" s="27" t="s">
        <v>377</v>
      </c>
      <c r="B55" s="26">
        <f>+'Data for figure 16-17'!B105</f>
        <v>-0.24234288956713756</v>
      </c>
      <c r="C55" s="26">
        <f>+'Data for figure 16-17'!C210</f>
        <v>-0.47547266633463092</v>
      </c>
      <c r="D55" s="26">
        <f>+'Data for figure 16-17'!D97</f>
        <v>0.5872653129802563</v>
      </c>
    </row>
    <row r="56" spans="1:4">
      <c r="A56" s="27" t="s">
        <v>378</v>
      </c>
      <c r="B56" s="26">
        <f>+'Data for figure 16-17'!B106</f>
        <v>0.16443927148077631</v>
      </c>
      <c r="C56" s="26">
        <f>+'Data for figure 16-17'!C211</f>
        <v>-0.30775427995993754</v>
      </c>
      <c r="D56" s="26">
        <f>+'Data for figure 16-17'!D98</f>
        <v>0.37218895964432619</v>
      </c>
    </row>
    <row r="57" spans="1:4">
      <c r="A57" s="27" t="s">
        <v>379</v>
      </c>
      <c r="B57" s="26">
        <f>+'Data for figure 16-17'!B107</f>
        <v>0.3399711937579486</v>
      </c>
      <c r="C57" s="26">
        <f>+'Data for figure 16-17'!C212</f>
        <v>-0.61579240845650585</v>
      </c>
      <c r="D57" s="26">
        <f>+'Data for figure 16-17'!D99</f>
        <v>1.1362908206972167</v>
      </c>
    </row>
    <row r="58" spans="1:4">
      <c r="A58" s="27" t="s">
        <v>380</v>
      </c>
      <c r="B58" s="26">
        <f>+'Data for figure 16-17'!B108</f>
        <v>-0.22841424129760313</v>
      </c>
      <c r="C58" s="26">
        <f>+'Data for figure 16-17'!C213</f>
        <v>2.6833413287619123E-2</v>
      </c>
      <c r="D58" s="26">
        <f>+'Data for figure 16-17'!D100</f>
        <v>1.3720200827966211</v>
      </c>
    </row>
    <row r="59" spans="1:4">
      <c r="A59" s="27" t="s">
        <v>381</v>
      </c>
      <c r="B59" s="26">
        <f>+'Data for figure 16-17'!B109</f>
        <v>0.10134957147684975</v>
      </c>
      <c r="C59" s="26">
        <f>+'Data for figure 16-17'!C214</f>
        <v>0.22924220007480844</v>
      </c>
      <c r="D59" s="26">
        <f>+'Data for figure 16-17'!D101</f>
        <v>0.98456836850142615</v>
      </c>
    </row>
    <row r="60" spans="1:4">
      <c r="A60" s="27" t="s">
        <v>382</v>
      </c>
      <c r="B60" s="26">
        <f>+'Data for figure 16-17'!B110</f>
        <v>0.29978835287611805</v>
      </c>
      <c r="C60" s="26">
        <f>+'Data for figure 16-17'!C215</f>
        <v>0.28062548664273823</v>
      </c>
      <c r="D60" s="26">
        <f>+'Data for figure 16-17'!D102</f>
        <v>0.83470937966725334</v>
      </c>
    </row>
    <row r="61" spans="1:4">
      <c r="A61" s="27" t="s">
        <v>383</v>
      </c>
      <c r="B61" s="26">
        <f>+'Data for figure 16-17'!B111</f>
        <v>-0.32496320104929977</v>
      </c>
      <c r="C61" s="26">
        <f>+'Data for figure 16-17'!C216</f>
        <v>0.41895148896793355</v>
      </c>
      <c r="D61" s="26">
        <f>+'Data for figure 16-17'!D103</f>
        <v>0.80871399675033206</v>
      </c>
    </row>
    <row r="62" spans="1:4">
      <c r="A62" s="27" t="s">
        <v>384</v>
      </c>
      <c r="B62" s="26">
        <f>+'Data for figure 16-17'!B112</f>
        <v>-0.53949383255778027</v>
      </c>
      <c r="C62" s="26">
        <f>+'Data for figure 16-17'!C217</f>
        <v>-6.4432989686913356E-2</v>
      </c>
      <c r="D62" s="26">
        <f>+'Data for figure 16-17'!D104</f>
        <v>0.57015365314905253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51"/>
  <sheetViews>
    <sheetView workbookViewId="0"/>
  </sheetViews>
  <sheetFormatPr defaultColWidth="9.109375" defaultRowHeight="14.4"/>
  <sheetData>
    <row r="1" spans="1:3">
      <c r="A1" t="s">
        <v>144</v>
      </c>
      <c r="B1" t="s">
        <v>402</v>
      </c>
    </row>
    <row r="3" spans="1:3">
      <c r="B3" t="s">
        <v>387</v>
      </c>
      <c r="C3" t="s">
        <v>388</v>
      </c>
    </row>
    <row r="4" spans="1:3">
      <c r="A4" t="s">
        <v>156</v>
      </c>
      <c r="B4">
        <f>+'Data figure 19'!E3*100</f>
        <v>20.098158004808131</v>
      </c>
      <c r="C4">
        <f>+'Data figure 18'!O3*100</f>
        <v>20.098158004808131</v>
      </c>
    </row>
    <row r="5" spans="1:3">
      <c r="A5" t="s">
        <v>157</v>
      </c>
      <c r="B5">
        <f>+'Data figure 19'!E4*100</f>
        <v>20.805399512627382</v>
      </c>
      <c r="C5">
        <f>+'Data figure 18'!O4*100</f>
        <v>20.962891165381897</v>
      </c>
    </row>
    <row r="6" spans="1:3">
      <c r="A6" t="s">
        <v>158</v>
      </c>
      <c r="B6">
        <f>+'Data figure 19'!E5*100</f>
        <v>22.330628378386542</v>
      </c>
      <c r="C6">
        <f>+'Data figure 18'!O5*100</f>
        <v>20.151556393324235</v>
      </c>
    </row>
    <row r="7" spans="1:3">
      <c r="A7" t="s">
        <v>159</v>
      </c>
      <c r="B7">
        <f>+'Data figure 19'!E6*100</f>
        <v>25.765916327891869</v>
      </c>
      <c r="C7">
        <f>+'Data figure 18'!O6*100</f>
        <v>22.674845127902</v>
      </c>
    </row>
    <row r="8" spans="1:3">
      <c r="A8" t="s">
        <v>160</v>
      </c>
      <c r="B8">
        <f>+'Data figure 19'!E7*100</f>
        <v>28.677165069530126</v>
      </c>
      <c r="C8">
        <f>+'Data figure 18'!O7*100</f>
        <v>25.801864769922407</v>
      </c>
    </row>
    <row r="9" spans="1:3">
      <c r="A9" t="s">
        <v>161</v>
      </c>
      <c r="B9">
        <f>+'Data figure 19'!E8*100</f>
        <v>33.327336586301989</v>
      </c>
      <c r="C9">
        <f>+'Data figure 18'!O8*100</f>
        <v>33.997431779033533</v>
      </c>
    </row>
    <row r="10" spans="1:3">
      <c r="A10" t="s">
        <v>162</v>
      </c>
      <c r="B10">
        <f>+'Data figure 19'!E9*100</f>
        <v>37.787206110269835</v>
      </c>
      <c r="C10">
        <f>+'Data figure 18'!O9*100</f>
        <v>44.136607818274207</v>
      </c>
    </row>
    <row r="11" spans="1:3">
      <c r="A11" t="s">
        <v>163</v>
      </c>
      <c r="B11">
        <f>+'Data figure 19'!E10*100</f>
        <v>46.228548749770958</v>
      </c>
      <c r="C11">
        <f>+'Data figure 18'!O10*100</f>
        <v>59.527340267100236</v>
      </c>
    </row>
    <row r="12" spans="1:3">
      <c r="A12" t="s">
        <v>164</v>
      </c>
      <c r="B12">
        <f>+'Data figure 19'!E11*100</f>
        <v>54.514474539191262</v>
      </c>
      <c r="C12">
        <f>+'Data figure 18'!O11*100</f>
        <v>79.180921475007906</v>
      </c>
    </row>
    <row r="13" spans="1:3">
      <c r="A13" t="s">
        <v>165</v>
      </c>
      <c r="B13">
        <f>+'Data figure 19'!E12*100</f>
        <v>42.223253896319711</v>
      </c>
      <c r="C13">
        <f>+'Data figure 18'!O12*100</f>
        <v>60.97567244724511</v>
      </c>
    </row>
    <row r="14" spans="1:3">
      <c r="A14" t="s">
        <v>166</v>
      </c>
      <c r="B14">
        <f>+'Data figure 19'!E13*100</f>
        <v>34.16529057136907</v>
      </c>
      <c r="C14">
        <f>+'Data figure 18'!O13*100</f>
        <v>54.445206964733281</v>
      </c>
    </row>
    <row r="15" spans="1:3">
      <c r="A15" t="s">
        <v>167</v>
      </c>
      <c r="B15">
        <f>+'Data figure 19'!E14*100</f>
        <v>31.03356345340908</v>
      </c>
      <c r="C15">
        <f>+'Data figure 18'!O14*100</f>
        <v>55.394374877440498</v>
      </c>
    </row>
    <row r="16" spans="1:3">
      <c r="A16" t="s">
        <v>168</v>
      </c>
      <c r="B16">
        <f>+'Data figure 19'!E15*100</f>
        <v>32.812022142334342</v>
      </c>
      <c r="C16">
        <f>+'Data figure 18'!O15*100</f>
        <v>68.003574350001387</v>
      </c>
    </row>
    <row r="17" spans="1:3">
      <c r="A17" t="s">
        <v>169</v>
      </c>
      <c r="B17">
        <f>+'Data figure 19'!E16*100</f>
        <v>47.032171539548422</v>
      </c>
      <c r="C17">
        <f>+'Data figure 18'!O16*100</f>
        <v>97.094062811723575</v>
      </c>
    </row>
    <row r="18" spans="1:3">
      <c r="A18" t="s">
        <v>170</v>
      </c>
      <c r="B18">
        <f>+'Data figure 19'!E17*100</f>
        <v>50.936711137349555</v>
      </c>
      <c r="C18">
        <f>+'Data figure 18'!O17*100</f>
        <v>123.94924504901151</v>
      </c>
    </row>
    <row r="19" spans="1:3">
      <c r="A19" t="s">
        <v>171</v>
      </c>
      <c r="B19">
        <f>+'Data figure 19'!E18*100</f>
        <v>66.489891300203467</v>
      </c>
      <c r="C19">
        <f>+'Data figure 18'!O18*100</f>
        <v>218.34308233556018</v>
      </c>
    </row>
    <row r="20" spans="1:3">
      <c r="A20" t="s">
        <v>172</v>
      </c>
      <c r="B20">
        <f>+'Data figure 19'!E19*100</f>
        <v>59.396495077487785</v>
      </c>
      <c r="C20">
        <f>+'Data figure 18'!O19*100</f>
        <v>97.570458072511371</v>
      </c>
    </row>
    <row r="21" spans="1:3">
      <c r="A21" t="s">
        <v>173</v>
      </c>
      <c r="B21">
        <f>+'Data figure 19'!E20*100</f>
        <v>65.197858417701411</v>
      </c>
      <c r="C21">
        <f>+'Data figure 18'!O20*100</f>
        <v>98.817769999244703</v>
      </c>
    </row>
    <row r="22" spans="1:3">
      <c r="A22" t="s">
        <v>174</v>
      </c>
      <c r="B22">
        <f>+'Data figure 19'!E21*100</f>
        <v>95.939609550760139</v>
      </c>
      <c r="C22">
        <f>+'Data figure 18'!O21*100</f>
        <v>225.45074678181925</v>
      </c>
    </row>
    <row r="23" spans="1:3">
      <c r="A23" t="s">
        <v>175</v>
      </c>
      <c r="B23">
        <f>+'Data figure 19'!E22*100</f>
        <v>64.457902068995139</v>
      </c>
      <c r="C23">
        <f>+'Data figure 18'!O22*100</f>
        <v>-205.28379313321602</v>
      </c>
    </row>
    <row r="24" spans="1:3">
      <c r="A24" t="s">
        <v>176</v>
      </c>
      <c r="B24">
        <f>+'Data figure 19'!E23*100</f>
        <v>58.026483992585931</v>
      </c>
      <c r="C24">
        <f>+'Data figure 18'!O23*100</f>
        <v>-74.682864440426215</v>
      </c>
    </row>
    <row r="25" spans="1:3">
      <c r="A25" t="s">
        <v>177</v>
      </c>
      <c r="B25">
        <f>+'Data figure 19'!E24*100</f>
        <v>46.103663540077783</v>
      </c>
      <c r="C25">
        <f>+'Data figure 18'!O24*100</f>
        <v>-46.841571606999445</v>
      </c>
    </row>
    <row r="26" spans="1:3">
      <c r="A26" t="s">
        <v>178</v>
      </c>
      <c r="B26">
        <f>+'Data figure 19'!E25*100</f>
        <v>44.45085064176677</v>
      </c>
      <c r="C26">
        <f>+'Data figure 18'!O25*100</f>
        <v>-42.680121497421212</v>
      </c>
    </row>
    <row r="27" spans="1:3">
      <c r="A27" t="s">
        <v>179</v>
      </c>
      <c r="B27">
        <f>+'Data figure 19'!E26*100</f>
        <v>45.923555477463459</v>
      </c>
      <c r="C27">
        <f>+'Data figure 18'!O26*100</f>
        <v>-48.523695445836204</v>
      </c>
    </row>
    <row r="28" spans="1:3">
      <c r="A28" t="s">
        <v>180</v>
      </c>
      <c r="B28">
        <f>+'Data figure 19'!E27*100</f>
        <v>38.534665571259154</v>
      </c>
      <c r="C28">
        <f>+'Data figure 18'!O27*100</f>
        <v>-37.322137221559089</v>
      </c>
    </row>
    <row r="29" spans="1:3">
      <c r="A29" t="s">
        <v>181</v>
      </c>
      <c r="B29">
        <f>+'Data figure 19'!E28*100</f>
        <v>33.987898599079507</v>
      </c>
      <c r="C29">
        <f>+'Data figure 18'!O28*100</f>
        <v>-30.053475034874822</v>
      </c>
    </row>
    <row r="30" spans="1:3">
      <c r="A30" t="s">
        <v>182</v>
      </c>
      <c r="B30">
        <f>+'Data figure 19'!E29*100</f>
        <v>33.515377867180781</v>
      </c>
      <c r="C30">
        <f>+'Data figure 18'!O29*100</f>
        <v>-30.159459157540034</v>
      </c>
    </row>
    <row r="31" spans="1:3">
      <c r="A31" t="s">
        <v>183</v>
      </c>
      <c r="B31">
        <f>+'Data figure 19'!E30*100</f>
        <v>27.037948967706694</v>
      </c>
      <c r="C31">
        <f>+'Data figure 18'!O30*100</f>
        <v>-32.464942411264985</v>
      </c>
    </row>
    <row r="32" spans="1:3">
      <c r="A32" t="s">
        <v>184</v>
      </c>
      <c r="B32">
        <f>+'Data figure 19'!E31*100</f>
        <v>29.935096511932301</v>
      </c>
      <c r="C32">
        <f>+'Data figure 18'!O31*100</f>
        <v>-34.2392124846576</v>
      </c>
    </row>
    <row r="33" spans="1:3">
      <c r="A33" t="s">
        <v>185</v>
      </c>
      <c r="B33">
        <f>+'Data figure 19'!E32*100</f>
        <v>35.710433017573365</v>
      </c>
      <c r="C33">
        <f>+'Data figure 18'!O32*100</f>
        <v>-39.145942520340235</v>
      </c>
    </row>
    <row r="34" spans="1:3">
      <c r="A34" t="s">
        <v>186</v>
      </c>
      <c r="B34">
        <f>+'Data figure 19'!E33*100</f>
        <v>34.476415087187121</v>
      </c>
      <c r="C34">
        <f>+'Data figure 18'!O33*100</f>
        <v>-37.376444585646553</v>
      </c>
    </row>
    <row r="35" spans="1:3">
      <c r="A35" t="s">
        <v>187</v>
      </c>
      <c r="B35">
        <f>+'Data figure 19'!E34*100</f>
        <v>34.840078008939443</v>
      </c>
      <c r="C35">
        <f>+'Data figure 18'!O34*100</f>
        <v>-36.221531939472833</v>
      </c>
    </row>
    <row r="36" spans="1:3">
      <c r="A36" t="s">
        <v>188</v>
      </c>
      <c r="B36">
        <f>+'Data figure 19'!E35*100</f>
        <v>35.285561923870681</v>
      </c>
      <c r="C36">
        <f>+'Data figure 18'!O35*100</f>
        <v>-35.18831532107108</v>
      </c>
    </row>
    <row r="37" spans="1:3">
      <c r="A37" t="s">
        <v>189</v>
      </c>
      <c r="B37">
        <f>+'Data figure 19'!E36*100</f>
        <v>35.339771623526836</v>
      </c>
      <c r="C37">
        <f>+'Data figure 18'!O36*100</f>
        <v>-32.727688653149514</v>
      </c>
    </row>
    <row r="38" spans="1:3">
      <c r="A38" t="s">
        <v>190</v>
      </c>
      <c r="B38">
        <f>+'Data figure 19'!E37*100</f>
        <v>33.065164456480119</v>
      </c>
      <c r="C38">
        <f>+'Data figure 18'!O37*100</f>
        <v>-29.874949700841697</v>
      </c>
    </row>
    <row r="39" spans="1:3">
      <c r="A39" t="s">
        <v>191</v>
      </c>
      <c r="B39">
        <f>+'Data figure 19'!E38*100</f>
        <v>30.003142966714236</v>
      </c>
      <c r="C39">
        <f>+'Data figure 18'!O38*100</f>
        <v>-29.409120880847006</v>
      </c>
    </row>
    <row r="40" spans="1:3">
      <c r="A40" t="s">
        <v>192</v>
      </c>
      <c r="B40">
        <f>+'Data figure 19'!E39*100</f>
        <v>25.721712442538202</v>
      </c>
      <c r="C40">
        <f>+'Data figure 18'!O39*100</f>
        <v>-30.36521598500461</v>
      </c>
    </row>
    <row r="41" spans="1:3">
      <c r="A41" t="s">
        <v>193</v>
      </c>
      <c r="B41">
        <f>+'Data figure 19'!E40*100</f>
        <v>23.849566896749874</v>
      </c>
      <c r="C41">
        <f>+'Data figure 18'!O40*100</f>
        <v>-33.030318213737729</v>
      </c>
    </row>
    <row r="42" spans="1:3">
      <c r="A42" t="s">
        <v>194</v>
      </c>
      <c r="B42">
        <f>+'Data figure 19'!E41*100</f>
        <v>19.832723740401882</v>
      </c>
      <c r="C42">
        <f>+'Data figure 18'!O41*100</f>
        <v>-34.957758972065669</v>
      </c>
    </row>
    <row r="43" spans="1:3">
      <c r="A43" t="s">
        <v>195</v>
      </c>
      <c r="B43">
        <f>+'Data figure 19'!E42*100</f>
        <v>21.537816013712412</v>
      </c>
      <c r="C43">
        <f>+'Data figure 18'!O42*100</f>
        <v>-34.287668240702033</v>
      </c>
    </row>
    <row r="44" spans="1:3">
      <c r="A44" t="s">
        <v>196</v>
      </c>
      <c r="B44">
        <f>+'Data figure 19'!E43*100</f>
        <v>19.266187477861831</v>
      </c>
      <c r="C44">
        <f>+'Data figure 18'!O43*100</f>
        <v>-33.233858372306436</v>
      </c>
    </row>
    <row r="45" spans="1:3">
      <c r="A45" t="s">
        <v>197</v>
      </c>
      <c r="B45">
        <f>+'Data figure 19'!E44*100</f>
        <v>17.832998042127702</v>
      </c>
      <c r="C45">
        <f>+'Data figure 18'!O44*100</f>
        <v>-35.42401880927104</v>
      </c>
    </row>
    <row r="46" spans="1:3">
      <c r="A46" t="s">
        <v>198</v>
      </c>
      <c r="B46">
        <f>+'Data figure 19'!E45*100</f>
        <v>16.901204329836574</v>
      </c>
      <c r="C46">
        <f>+'Data figure 18'!O45*100</f>
        <v>-39.135908042430692</v>
      </c>
    </row>
    <row r="47" spans="1:3">
      <c r="A47" t="s">
        <v>199</v>
      </c>
      <c r="B47">
        <f>+'Data figure 19'!E46*100</f>
        <v>16.381228305361397</v>
      </c>
      <c r="C47">
        <f>+'Data figure 18'!O46*100</f>
        <v>-40.442438307845492</v>
      </c>
    </row>
    <row r="48" spans="1:3">
      <c r="A48" t="s">
        <v>200</v>
      </c>
      <c r="B48">
        <f>+'Data figure 19'!E47*100</f>
        <v>17.413395898989858</v>
      </c>
      <c r="C48">
        <f>+'Data figure 18'!O47*100</f>
        <v>-41.451098423565313</v>
      </c>
    </row>
    <row r="49" spans="1:3">
      <c r="A49" t="s">
        <v>201</v>
      </c>
      <c r="B49">
        <f>+'Data figure 19'!E48*100</f>
        <v>20.08296339626613</v>
      </c>
      <c r="C49">
        <f>+'Data figure 18'!O48*100</f>
        <v>-41.349425161287762</v>
      </c>
    </row>
    <row r="50" spans="1:3">
      <c r="A50" t="s">
        <v>202</v>
      </c>
      <c r="B50">
        <f>+'Data figure 19'!E49*100</f>
        <v>21.308820010324254</v>
      </c>
      <c r="C50">
        <f>+'Data figure 18'!O49*100</f>
        <v>-40.308043554447394</v>
      </c>
    </row>
    <row r="51" spans="1:3">
      <c r="A51" t="s">
        <v>204</v>
      </c>
      <c r="B51">
        <f>+'Data figure 19'!E50*100</f>
        <v>22.91010432103257</v>
      </c>
      <c r="C51">
        <f>+'Data figure 18'!O50*100</f>
        <v>-36.32411978983037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Z60"/>
  <sheetViews>
    <sheetView workbookViewId="0">
      <pane xSplit="1" topLeftCell="B1" activePane="topRight" state="frozen"/>
      <selection pane="topRight" activeCell="E3" sqref="E3"/>
    </sheetView>
  </sheetViews>
  <sheetFormatPr defaultColWidth="9.109375" defaultRowHeight="14.4"/>
  <sheetData>
    <row r="2" spans="1:26">
      <c r="B2" t="s">
        <v>233</v>
      </c>
      <c r="C2" t="s">
        <v>234</v>
      </c>
      <c r="D2" t="s">
        <v>235</v>
      </c>
      <c r="E2" t="s">
        <v>231</v>
      </c>
      <c r="F2" t="s">
        <v>230</v>
      </c>
      <c r="G2" t="s">
        <v>236</v>
      </c>
      <c r="H2" t="s">
        <v>237</v>
      </c>
      <c r="I2" t="s">
        <v>243</v>
      </c>
      <c r="J2" t="s">
        <v>238</v>
      </c>
      <c r="K2" t="s">
        <v>239</v>
      </c>
      <c r="L2" t="s">
        <v>244</v>
      </c>
      <c r="M2" t="s">
        <v>240</v>
      </c>
      <c r="N2" t="s">
        <v>241</v>
      </c>
      <c r="O2" t="s">
        <v>242</v>
      </c>
      <c r="P2" t="s">
        <v>232</v>
      </c>
      <c r="Q2" t="s">
        <v>252</v>
      </c>
      <c r="R2" t="s">
        <v>253</v>
      </c>
      <c r="S2" t="s">
        <v>391</v>
      </c>
      <c r="T2" t="s">
        <v>392</v>
      </c>
      <c r="U2" t="s">
        <v>393</v>
      </c>
      <c r="V2" t="s">
        <v>390</v>
      </c>
      <c r="W2" t="s">
        <v>29</v>
      </c>
      <c r="X2" t="s">
        <v>131</v>
      </c>
      <c r="Y2" t="s">
        <v>394</v>
      </c>
      <c r="Z2" t="s">
        <v>389</v>
      </c>
    </row>
    <row r="3" spans="1:26">
      <c r="A3" t="s">
        <v>146</v>
      </c>
      <c r="B3">
        <f>+Peru!ED3</f>
        <v>4.82426312049581E-2</v>
      </c>
      <c r="C3">
        <f>-Peru!V3/100</f>
        <v>2.9798831487818102E-3</v>
      </c>
      <c r="E3">
        <f>+Peru!EC3*(Peru!EA3-Peru!EA2)</f>
        <v>-1.399618489596006E-2</v>
      </c>
      <c r="I3">
        <f>+SUM(Peru!$AB$2:AB3)</f>
        <v>0</v>
      </c>
      <c r="J3" s="2">
        <f>+I3/Peru!F3</f>
        <v>0</v>
      </c>
      <c r="L3">
        <f>+Peru!EL3</f>
        <v>0</v>
      </c>
      <c r="N3">
        <f>+C3+K3-L3</f>
        <v>2.9798831487818102E-3</v>
      </c>
      <c r="O3">
        <f>-K3+L3</f>
        <v>0</v>
      </c>
      <c r="P3">
        <f>+Peru!EN3</f>
        <v>1.6136467421826398E-2</v>
      </c>
      <c r="R3">
        <f>+C3</f>
        <v>2.9798831487818102E-3</v>
      </c>
      <c r="S3">
        <f>+C3</f>
        <v>2.9798831487818102E-3</v>
      </c>
      <c r="T3">
        <f>+Peru!EF3</f>
        <v>-2.4195202514320402E-3</v>
      </c>
      <c r="U3">
        <f>+Peru!EN3</f>
        <v>1.6136467421826398E-2</v>
      </c>
      <c r="V3">
        <f>+S3-T3-U3</f>
        <v>-1.0737064021612548E-2</v>
      </c>
      <c r="W3" t="str">
        <f>+Peru!AE3</f>
        <v>NA</v>
      </c>
      <c r="X3">
        <f>+Peru!EC3</f>
        <v>2.9675704524819002</v>
      </c>
      <c r="Y3">
        <f>+Peru!EA3</f>
        <v>1.6256608554856999E-2</v>
      </c>
      <c r="Z3" s="1"/>
    </row>
    <row r="4" spans="1:26">
      <c r="A4" t="s">
        <v>147</v>
      </c>
      <c r="B4">
        <f>+Peru!ED4</f>
        <v>4.3017808856741398E-2</v>
      </c>
      <c r="C4">
        <f>-Peru!V4/100</f>
        <v>1.1144330736094199E-2</v>
      </c>
      <c r="E4">
        <f>+Peru!EC4*(Peru!EA4-Peru!EA3)</f>
        <v>-3.9209637116535785E-3</v>
      </c>
      <c r="H4" s="25"/>
      <c r="I4">
        <f>+SUM(Peru!$AB$2:AB4)</f>
        <v>0</v>
      </c>
      <c r="J4" s="2">
        <f>+I4/Peru!F4</f>
        <v>0</v>
      </c>
      <c r="L4">
        <f>+Peru!EL4</f>
        <v>0</v>
      </c>
      <c r="N4">
        <f t="shared" ref="N4:N59" si="0">+C4+K4-L4</f>
        <v>1.1144330736094199E-2</v>
      </c>
      <c r="O4">
        <f t="shared" ref="O4:O59" si="1">-K4+L4</f>
        <v>0</v>
      </c>
      <c r="P4">
        <f>+Peru!EN4</f>
        <v>9.7120928087162505E-3</v>
      </c>
      <c r="R4">
        <f t="shared" ref="R4:R59" si="2">+C4</f>
        <v>1.1144330736094199E-2</v>
      </c>
      <c r="S4">
        <f t="shared" ref="S4:S60" si="3">+C4</f>
        <v>1.1144330736094199E-2</v>
      </c>
      <c r="T4">
        <f>+Peru!EF4</f>
        <v>5.6355554489589399E-3</v>
      </c>
      <c r="U4">
        <f>+Peru!EN4</f>
        <v>9.7120928087162505E-3</v>
      </c>
      <c r="V4">
        <f t="shared" ref="V4:V60" si="4">+S4-T4-U4</f>
        <v>-4.2033175215809918E-3</v>
      </c>
      <c r="W4" t="str">
        <f>+Peru!AE4</f>
        <v>NA</v>
      </c>
      <c r="X4">
        <f>+Peru!EC4</f>
        <v>2.88736561565119</v>
      </c>
      <c r="Y4">
        <f>+Peru!EA4</f>
        <v>1.4898635844231199E-2</v>
      </c>
    </row>
    <row r="5" spans="1:26">
      <c r="A5" t="s">
        <v>148</v>
      </c>
      <c r="B5">
        <f>+Peru!ED5</f>
        <v>4.31817213647041E-2</v>
      </c>
      <c r="C5">
        <f>-Peru!V5/100</f>
        <v>1.1053437423009399E-2</v>
      </c>
      <c r="E5">
        <f>+Peru!EC5*(Peru!EA5-Peru!EA4)</f>
        <v>1.7920487057666748E-3</v>
      </c>
      <c r="H5" s="25"/>
      <c r="I5">
        <f>+SUM(Peru!$AB$2:AB5)</f>
        <v>0</v>
      </c>
      <c r="J5" s="2">
        <f>+I5/Peru!F5</f>
        <v>0</v>
      </c>
      <c r="L5">
        <f>+Peru!EL5</f>
        <v>0</v>
      </c>
      <c r="N5">
        <f t="shared" si="0"/>
        <v>1.1053437423009399E-2</v>
      </c>
      <c r="O5">
        <f t="shared" si="1"/>
        <v>0</v>
      </c>
      <c r="P5">
        <f>+Peru!EN5</f>
        <v>1.3385799752308299E-2</v>
      </c>
      <c r="R5">
        <f t="shared" si="2"/>
        <v>1.1053437423009399E-2</v>
      </c>
      <c r="S5">
        <f t="shared" si="3"/>
        <v>1.1053437423009399E-2</v>
      </c>
      <c r="T5">
        <f>+Peru!EF5</f>
        <v>-4.1065178198444003E-3</v>
      </c>
      <c r="U5">
        <f>+Peru!EN5</f>
        <v>1.3385799752308299E-2</v>
      </c>
      <c r="V5">
        <f t="shared" si="4"/>
        <v>1.7741554905454995E-3</v>
      </c>
      <c r="W5" t="str">
        <f>+Peru!AE5</f>
        <v>NA</v>
      </c>
      <c r="X5">
        <f>+Peru!EC5</f>
        <v>2.7780847247812699</v>
      </c>
      <c r="Y5">
        <f>+Peru!EA5</f>
        <v>1.5543702097891901E-2</v>
      </c>
    </row>
    <row r="6" spans="1:26">
      <c r="A6" t="s">
        <v>149</v>
      </c>
      <c r="B6">
        <f>+Peru!ED6</f>
        <v>5.0238175055751698E-2</v>
      </c>
      <c r="C6">
        <f>-Peru!V6/100</f>
        <v>1.9565028115653402E-2</v>
      </c>
      <c r="E6">
        <f>+Peru!EC6*(Peru!EA6-Peru!EA5)</f>
        <v>8.2931738340601135E-3</v>
      </c>
      <c r="H6" s="25"/>
      <c r="I6">
        <f>+SUM(Peru!$AB$2:AB6)</f>
        <v>0</v>
      </c>
      <c r="J6" s="2">
        <f>+I6/Peru!F6</f>
        <v>0</v>
      </c>
      <c r="L6">
        <f>+Peru!EL6</f>
        <v>0</v>
      </c>
      <c r="N6">
        <f t="shared" si="0"/>
        <v>1.9565028115653402E-2</v>
      </c>
      <c r="O6">
        <f t="shared" si="1"/>
        <v>0</v>
      </c>
      <c r="P6">
        <f>+Peru!EN6</f>
        <v>7.5614103995287297E-3</v>
      </c>
      <c r="R6">
        <f t="shared" si="2"/>
        <v>1.9565028115653402E-2</v>
      </c>
      <c r="S6">
        <f t="shared" si="3"/>
        <v>1.9565028115653402E-2</v>
      </c>
      <c r="T6">
        <f>+Peru!EF6</f>
        <v>4.6297192666329701E-3</v>
      </c>
      <c r="U6">
        <f>+Peru!EN6</f>
        <v>7.5614103995287297E-3</v>
      </c>
      <c r="V6">
        <f t="shared" si="4"/>
        <v>7.3738984494917019E-3</v>
      </c>
      <c r="W6" t="str">
        <f>+Peru!AE6</f>
        <v>NA</v>
      </c>
      <c r="X6">
        <f>+Peru!EC6</f>
        <v>2.6985206585618</v>
      </c>
      <c r="Y6">
        <f>+Peru!EA6</f>
        <v>1.86169317979306E-2</v>
      </c>
    </row>
    <row r="7" spans="1:26">
      <c r="A7" t="s">
        <v>150</v>
      </c>
      <c r="B7">
        <f>+Peru!ED7</f>
        <v>5.5201283573696198E-2</v>
      </c>
      <c r="C7">
        <f>-Peru!V7/100</f>
        <v>3.0436849133903699E-2</v>
      </c>
      <c r="E7">
        <f>+Peru!EC7*(Peru!EA7-Peru!EA6)</f>
        <v>9.8748011282933194E-3</v>
      </c>
      <c r="H7" s="25"/>
      <c r="I7">
        <f>+SUM(Peru!$AB$2:AB7)</f>
        <v>0</v>
      </c>
      <c r="J7" s="2">
        <f>+I7/Peru!F7</f>
        <v>0</v>
      </c>
      <c r="L7">
        <f>+Peru!EL7</f>
        <v>0</v>
      </c>
      <c r="N7">
        <f t="shared" si="0"/>
        <v>3.0436849133903699E-2</v>
      </c>
      <c r="O7">
        <f t="shared" si="1"/>
        <v>0</v>
      </c>
      <c r="P7">
        <f>+Peru!EN7</f>
        <v>1.6185553611558198E-2</v>
      </c>
      <c r="R7">
        <f t="shared" si="2"/>
        <v>3.0436849133903699E-2</v>
      </c>
      <c r="S7">
        <f t="shared" si="3"/>
        <v>3.0436849133903699E-2</v>
      </c>
      <c r="T7">
        <f>+Peru!EF7</f>
        <v>2.1616900960755E-3</v>
      </c>
      <c r="U7">
        <f>+Peru!EN7</f>
        <v>1.6185553611558198E-2</v>
      </c>
      <c r="V7">
        <f t="shared" si="4"/>
        <v>1.2089605426270002E-2</v>
      </c>
      <c r="W7" t="str">
        <f>+Peru!AE7</f>
        <v>NA</v>
      </c>
      <c r="X7">
        <f>+Peru!EC7</f>
        <v>2.43469133031047</v>
      </c>
      <c r="Y7">
        <f>+Peru!EA7</f>
        <v>2.2672805741932402E-2</v>
      </c>
    </row>
    <row r="8" spans="1:26">
      <c r="A8" t="s">
        <v>151</v>
      </c>
      <c r="B8">
        <f>+Peru!ED8</f>
        <v>6.2864866723704199E-2</v>
      </c>
      <c r="C8">
        <f>-Peru!V8/100</f>
        <v>7.1198473820187805E-2</v>
      </c>
      <c r="E8">
        <f>+Peru!EC8*(Peru!EA8-Peru!EA7)</f>
        <v>1.3013711984191267E-2</v>
      </c>
      <c r="H8" s="25"/>
      <c r="I8">
        <f>+SUM(Peru!$AB$2:AB8)</f>
        <v>0</v>
      </c>
      <c r="J8" s="2">
        <f>+I8/Peru!F8</f>
        <v>0</v>
      </c>
      <c r="L8">
        <f>+Peru!EL8</f>
        <v>0</v>
      </c>
      <c r="N8">
        <f t="shared" si="0"/>
        <v>7.1198473820187805E-2</v>
      </c>
      <c r="O8">
        <f t="shared" si="1"/>
        <v>0</v>
      </c>
      <c r="P8">
        <f>+Peru!EN8</f>
        <v>1.5976937835678402E-2</v>
      </c>
      <c r="R8">
        <f t="shared" si="2"/>
        <v>7.1198473820187805E-2</v>
      </c>
      <c r="S8">
        <f t="shared" si="3"/>
        <v>7.1198473820187805E-2</v>
      </c>
      <c r="T8">
        <f>+Peru!EF8</f>
        <v>-3.9662243428673803E-3</v>
      </c>
      <c r="U8">
        <f>+Peru!EN8</f>
        <v>1.5976937835678402E-2</v>
      </c>
      <c r="V8">
        <f t="shared" si="4"/>
        <v>5.9187760327376784E-2</v>
      </c>
      <c r="W8" t="str">
        <f>+Peru!AE8</f>
        <v>NA</v>
      </c>
      <c r="X8">
        <f>+Peru!EC8</f>
        <v>2.1987201454875702</v>
      </c>
      <c r="Y8">
        <f>+Peru!EA8</f>
        <v>2.8591572625884999E-2</v>
      </c>
    </row>
    <row r="9" spans="1:26">
      <c r="A9" t="s">
        <v>152</v>
      </c>
      <c r="B9">
        <f>+Peru!ED9</f>
        <v>7.1154853788779102E-2</v>
      </c>
      <c r="C9">
        <f>-Peru!V9/100</f>
        <v>8.3450643621165096E-2</v>
      </c>
      <c r="E9">
        <f>+Peru!EC9*(Peru!EA9-Peru!EA8)</f>
        <v>1.3013957868982276E-2</v>
      </c>
      <c r="H9" s="25"/>
      <c r="I9">
        <f>+SUM(Peru!$AB$2:AB9)</f>
        <v>0</v>
      </c>
      <c r="J9" s="2">
        <f>+I9/Peru!F9</f>
        <v>0</v>
      </c>
      <c r="L9">
        <f>+Peru!EL9</f>
        <v>0</v>
      </c>
      <c r="N9">
        <f t="shared" si="0"/>
        <v>8.3450643621165096E-2</v>
      </c>
      <c r="O9">
        <f t="shared" si="1"/>
        <v>0</v>
      </c>
      <c r="P9">
        <f>+Peru!EN9</f>
        <v>1.6533868434167001E-2</v>
      </c>
      <c r="R9">
        <f t="shared" si="2"/>
        <v>8.3450643621165096E-2</v>
      </c>
      <c r="S9">
        <f t="shared" si="3"/>
        <v>8.3450643621165096E-2</v>
      </c>
      <c r="T9">
        <f>+Peru!EF9</f>
        <v>-1.01295522524452E-2</v>
      </c>
      <c r="U9">
        <f>+Peru!EN9</f>
        <v>1.6533868434167001E-2</v>
      </c>
      <c r="V9">
        <f t="shared" si="4"/>
        <v>7.7046327439443299E-2</v>
      </c>
      <c r="W9" t="str">
        <f>+Peru!AE9</f>
        <v>NA</v>
      </c>
      <c r="X9">
        <f>+Peru!EC9</f>
        <v>2.0334976561296201</v>
      </c>
      <c r="Y9">
        <f>+Peru!EA9</f>
        <v>3.4991362578803802E-2</v>
      </c>
    </row>
    <row r="10" spans="1:26">
      <c r="A10" t="s">
        <v>153</v>
      </c>
      <c r="B10">
        <f>+Peru!ED10</f>
        <v>0.110049545319875</v>
      </c>
      <c r="C10">
        <f>-Peru!V10/100</f>
        <v>0.105658094710915</v>
      </c>
      <c r="E10">
        <f>+Peru!EC10*(Peru!EA10-Peru!EA9)</f>
        <v>1.2381002100557601E-2</v>
      </c>
      <c r="H10" s="25"/>
      <c r="I10">
        <f>+SUM(Peru!$AB$2:AB10)</f>
        <v>0</v>
      </c>
      <c r="J10" s="2">
        <f>+I10/Peru!F10</f>
        <v>0</v>
      </c>
      <c r="L10">
        <f>+Peru!EL10</f>
        <v>0</v>
      </c>
      <c r="N10">
        <f t="shared" si="0"/>
        <v>0.105658094710915</v>
      </c>
      <c r="O10">
        <f t="shared" si="1"/>
        <v>0</v>
      </c>
      <c r="P10">
        <f>+Peru!EN10</f>
        <v>9.4404785647503198E-3</v>
      </c>
      <c r="R10">
        <f t="shared" si="2"/>
        <v>0.105658094710915</v>
      </c>
      <c r="S10">
        <f t="shared" si="3"/>
        <v>0.105658094710915</v>
      </c>
      <c r="T10">
        <f>+Peru!EF10</f>
        <v>-1.82996198456126E-3</v>
      </c>
      <c r="U10">
        <f>+Peru!EN10</f>
        <v>9.4404785647503198E-3</v>
      </c>
      <c r="V10">
        <f t="shared" si="4"/>
        <v>9.804757813072594E-2</v>
      </c>
      <c r="W10" t="str">
        <f>+Peru!AE10</f>
        <v>NA</v>
      </c>
      <c r="X10">
        <f>+Peru!EC10</f>
        <v>2.79121863286572</v>
      </c>
      <c r="Y10">
        <f>+Peru!EA10</f>
        <v>3.9427060289751702E-2</v>
      </c>
    </row>
    <row r="11" spans="1:26">
      <c r="A11" t="s">
        <v>154</v>
      </c>
      <c r="B11">
        <f>+Peru!ED11</f>
        <v>0.10547222732851</v>
      </c>
      <c r="C11">
        <f>-Peru!V11/100</f>
        <v>5.8674345645322298E-2</v>
      </c>
      <c r="E11">
        <f>+Peru!EC11*(Peru!EA11-Peru!EA10)</f>
        <v>8.8348380736696722E-3</v>
      </c>
      <c r="H11" s="25"/>
      <c r="I11">
        <f>+SUM(Peru!$AB$2:AB11)</f>
        <v>0</v>
      </c>
      <c r="J11" s="2">
        <f>+I11/Peru!F11</f>
        <v>0</v>
      </c>
      <c r="L11">
        <f>+Peru!EL11</f>
        <v>0</v>
      </c>
      <c r="N11">
        <f t="shared" si="0"/>
        <v>5.8674345645322298E-2</v>
      </c>
      <c r="O11">
        <f t="shared" si="1"/>
        <v>0</v>
      </c>
      <c r="P11">
        <f>+Peru!EN11</f>
        <v>1.35234270079651E-2</v>
      </c>
      <c r="R11">
        <f t="shared" si="2"/>
        <v>5.8674345645322298E-2</v>
      </c>
      <c r="S11">
        <f t="shared" si="3"/>
        <v>5.8674345645322298E-2</v>
      </c>
      <c r="T11">
        <f>+Peru!EF11</f>
        <v>-9.2571180644339807E-3</v>
      </c>
      <c r="U11">
        <f>+Peru!EN11</f>
        <v>1.35234270079651E-2</v>
      </c>
      <c r="V11">
        <f t="shared" si="4"/>
        <v>5.4408036701791181E-2</v>
      </c>
      <c r="W11" t="str">
        <f>+Peru!AE11</f>
        <v>NA</v>
      </c>
      <c r="X11">
        <f>+Peru!EC11</f>
        <v>2.4510422168086201</v>
      </c>
      <c r="Y11">
        <f>+Peru!EA11</f>
        <v>4.3031583301669903E-2</v>
      </c>
    </row>
    <row r="12" spans="1:26">
      <c r="A12" t="s">
        <v>155</v>
      </c>
      <c r="B12">
        <f>+Peru!ED12</f>
        <v>0.111154747336226</v>
      </c>
      <c r="C12">
        <f>-Peru!V12/100</f>
        <v>1.4043048983059601E-2</v>
      </c>
      <c r="E12">
        <f>+Peru!EC12*(Peru!EA12-Peru!EA11)</f>
        <v>8.4384312524943134E-3</v>
      </c>
      <c r="H12" s="25"/>
      <c r="I12">
        <f>+SUM(Peru!$AB$2:AB12)</f>
        <v>0</v>
      </c>
      <c r="J12" s="2">
        <f>+I12/Peru!F12</f>
        <v>0</v>
      </c>
      <c r="L12">
        <f>+Peru!EL12</f>
        <v>0</v>
      </c>
      <c r="N12">
        <f t="shared" si="0"/>
        <v>1.4043048983059601E-2</v>
      </c>
      <c r="O12">
        <f t="shared" si="1"/>
        <v>0</v>
      </c>
      <c r="P12">
        <f>+Peru!EN12</f>
        <v>8.1726264099750597E-3</v>
      </c>
      <c r="R12">
        <f t="shared" si="2"/>
        <v>1.4043048983059601E-2</v>
      </c>
      <c r="S12">
        <f t="shared" si="3"/>
        <v>1.4043048983059601E-2</v>
      </c>
      <c r="T12">
        <f>+Peru!EF12</f>
        <v>1.3420718066027299E-3</v>
      </c>
      <c r="U12">
        <f>+Peru!EN12</f>
        <v>8.1726264099750597E-3</v>
      </c>
      <c r="V12">
        <f t="shared" si="4"/>
        <v>4.5283507664818125E-3</v>
      </c>
      <c r="W12" t="str">
        <f>+Peru!AE12</f>
        <v>NA</v>
      </c>
      <c r="X12">
        <f>+Peru!EC12</f>
        <v>2.3869982975910098</v>
      </c>
      <c r="Y12">
        <f>+Peru!EA12</f>
        <v>4.6566747637987398E-2</v>
      </c>
    </row>
    <row r="13" spans="1:26">
      <c r="A13" t="s">
        <v>156</v>
      </c>
      <c r="B13">
        <f>+Peru!ED13</f>
        <v>0.101040130775534</v>
      </c>
      <c r="C13">
        <f>-Peru!V13/100</f>
        <v>8.5840930711247095E-3</v>
      </c>
      <c r="E13">
        <f>+Peru!EC13*(Peru!EA13-Peru!EA12)</f>
        <v>-7.8535095476949101E-3</v>
      </c>
      <c r="F13">
        <f>+'Data for Figure 6-9'!E13+'Data for Figure 6-9'!D13+Peru!EF13+Peru!EN13</f>
        <v>2.5375237824400793E-2</v>
      </c>
      <c r="G13">
        <f>-F13+C13</f>
        <v>-1.6791144753276081E-2</v>
      </c>
      <c r="H13" s="25"/>
      <c r="I13">
        <f>+SUM(Peru!$AB$2:AB13)</f>
        <v>0</v>
      </c>
      <c r="J13" s="2">
        <f>+I13/Peru!F13</f>
        <v>0</v>
      </c>
      <c r="L13">
        <f>+Peru!EL13</f>
        <v>0</v>
      </c>
      <c r="N13">
        <f t="shared" si="0"/>
        <v>8.5840930711247095E-3</v>
      </c>
      <c r="O13">
        <f t="shared" si="1"/>
        <v>0</v>
      </c>
      <c r="P13">
        <f>+Peru!EN13</f>
        <v>8.0555033199274997E-3</v>
      </c>
      <c r="R13">
        <f t="shared" si="2"/>
        <v>8.5840930711247095E-3</v>
      </c>
      <c r="S13">
        <f t="shared" si="3"/>
        <v>8.5840930711247095E-3</v>
      </c>
      <c r="T13">
        <f>+Peru!EF13</f>
        <v>2.5173244052168201E-2</v>
      </c>
      <c r="U13">
        <f>+Peru!EN13</f>
        <v>8.0555033199274997E-3</v>
      </c>
      <c r="V13">
        <f t="shared" si="4"/>
        <v>-2.4644654300970993E-2</v>
      </c>
      <c r="W13">
        <f>+Peru!AE13</f>
        <v>5.9185860186150699E-5</v>
      </c>
      <c r="X13">
        <f>+Peru!EC13</f>
        <v>2.3384420395809902</v>
      </c>
      <c r="Y13">
        <f>+Peru!EA13</f>
        <v>4.3208310946051202E-2</v>
      </c>
      <c r="Z13">
        <f t="shared" ref="Z13:Z60" si="5">+W13+V13</f>
        <v>-2.4585468440784842E-2</v>
      </c>
    </row>
    <row r="14" spans="1:26">
      <c r="A14" t="s">
        <v>157</v>
      </c>
      <c r="B14">
        <f>+Peru!ED14</f>
        <v>9.6967754461959696E-2</v>
      </c>
      <c r="C14">
        <f>-Peru!V14/100</f>
        <v>1.48069792048792E-2</v>
      </c>
      <c r="D14">
        <f>+Peru!EB14-Peru!EB13</f>
        <v>1.1144791391766301E-2</v>
      </c>
      <c r="E14">
        <f>+Peru!EC14*(Peru!EA14-Peru!EA13)</f>
        <v>-3.3407912666267563E-3</v>
      </c>
      <c r="F14">
        <f>+'Data for Figure 6-9'!E14+'Data for Figure 6-9'!D14+Peru!EF14+Peru!EN14</f>
        <v>1.3232062677334075E-2</v>
      </c>
      <c r="G14">
        <f t="shared" ref="G14:G59" si="6">-F14+C14</f>
        <v>1.5749165275451248E-3</v>
      </c>
      <c r="H14" s="25"/>
      <c r="I14">
        <f>+SUM(Peru!$AB$2:AB14)</f>
        <v>0</v>
      </c>
      <c r="J14" s="2">
        <f>+I14/Peru!F14</f>
        <v>0</v>
      </c>
      <c r="L14">
        <f>+Peru!EL14</f>
        <v>0</v>
      </c>
      <c r="N14">
        <f t="shared" si="0"/>
        <v>1.48069792048792E-2</v>
      </c>
      <c r="O14">
        <f t="shared" si="1"/>
        <v>0</v>
      </c>
      <c r="P14">
        <f>+Peru!EN14</f>
        <v>9.1897987116849808E-3</v>
      </c>
      <c r="Q14">
        <f>+Peru!EH14+Peru!EI14</f>
        <v>1.3232062677333539E-2</v>
      </c>
      <c r="R14">
        <f t="shared" si="2"/>
        <v>1.48069792048792E-2</v>
      </c>
      <c r="S14">
        <f t="shared" si="3"/>
        <v>1.48069792048792E-2</v>
      </c>
      <c r="T14">
        <f>+Peru!EF14</f>
        <v>-3.7617361594904498E-3</v>
      </c>
      <c r="U14">
        <f>+Peru!EN14</f>
        <v>9.1897987116849808E-3</v>
      </c>
      <c r="V14">
        <f t="shared" si="4"/>
        <v>9.3789166526846678E-3</v>
      </c>
      <c r="W14">
        <f>+Peru!AE14</f>
        <v>6.6896881372449502E-5</v>
      </c>
      <c r="X14">
        <f>+Peru!EC14</f>
        <v>2.3215104578799499</v>
      </c>
      <c r="Y14">
        <f>+Peru!EA14</f>
        <v>4.1769251623579903E-2</v>
      </c>
      <c r="Z14">
        <f t="shared" si="5"/>
        <v>9.4458135340571171E-3</v>
      </c>
    </row>
    <row r="15" spans="1:26">
      <c r="A15" t="s">
        <v>158</v>
      </c>
      <c r="B15">
        <f>+Peru!ED15</f>
        <v>9.7257325353581697E-2</v>
      </c>
      <c r="C15">
        <f>-Peru!V15/100</f>
        <v>2.9481807061863499E-2</v>
      </c>
      <c r="D15">
        <f>+Peru!EB15-Peru!EB14</f>
        <v>1.4962717765969996E-2</v>
      </c>
      <c r="E15">
        <f>+Peru!EC15*(Peru!EA15-Peru!EA14)</f>
        <v>4.8300660144659337E-3</v>
      </c>
      <c r="F15">
        <f>+'Data for Figure 6-9'!E15+'Data for Figure 6-9'!D15+Peru!EF15+Peru!EN15</f>
        <v>4.6767340388357927E-2</v>
      </c>
      <c r="G15">
        <f t="shared" si="6"/>
        <v>-1.7285533326494427E-2</v>
      </c>
      <c r="H15" s="25"/>
      <c r="I15">
        <f>+SUM(Peru!$AB$2:AB15)</f>
        <v>0</v>
      </c>
      <c r="J15" s="2">
        <f>+I15/Peru!F15</f>
        <v>0</v>
      </c>
      <c r="L15">
        <f>+Peru!EL15</f>
        <v>0</v>
      </c>
      <c r="N15">
        <f t="shared" si="0"/>
        <v>2.9481807061863499E-2</v>
      </c>
      <c r="O15">
        <f t="shared" si="1"/>
        <v>0</v>
      </c>
      <c r="P15">
        <f>+Peru!EN15</f>
        <v>1.0640340646801499E-2</v>
      </c>
      <c r="Q15">
        <f>+Peru!EH15+Peru!EI15</f>
        <v>4.6767340388358197E-2</v>
      </c>
      <c r="R15">
        <f t="shared" si="2"/>
        <v>2.9481807061863499E-2</v>
      </c>
      <c r="S15">
        <f t="shared" si="3"/>
        <v>2.9481807061863499E-2</v>
      </c>
      <c r="T15">
        <f>+Peru!EF15</f>
        <v>1.6334215961120498E-2</v>
      </c>
      <c r="U15">
        <f>+Peru!EN15</f>
        <v>1.0640340646801499E-2</v>
      </c>
      <c r="V15">
        <f t="shared" si="4"/>
        <v>2.5072504539415015E-3</v>
      </c>
      <c r="W15">
        <f>+Peru!AE15</f>
        <v>7.8679869325594797E-5</v>
      </c>
      <c r="X15">
        <f>+Peru!EC15</f>
        <v>2.2128062090281202</v>
      </c>
      <c r="Y15">
        <f>+Peru!EA15</f>
        <v>4.39520302124864E-2</v>
      </c>
      <c r="Z15">
        <f t="shared" si="5"/>
        <v>2.5859303232670964E-3</v>
      </c>
    </row>
    <row r="16" spans="1:26">
      <c r="A16" t="s">
        <v>159</v>
      </c>
      <c r="B16">
        <f>+Peru!ED16</f>
        <v>0.106002725726997</v>
      </c>
      <c r="C16">
        <f>-Peru!V16/100</f>
        <v>4.6343155747427506E-2</v>
      </c>
      <c r="D16">
        <f>+Peru!EB16-Peru!EB15</f>
        <v>2.5607479121638022E-2</v>
      </c>
      <c r="E16">
        <f>+Peru!EC16*(Peru!EA16-Peru!EA15)</f>
        <v>1.6052338775739937E-2</v>
      </c>
      <c r="F16">
        <f>+'Data for Figure 6-9'!E16+'Data for Figure 6-9'!D16+Peru!EF16+Peru!EN16</f>
        <v>4.817903858356036E-2</v>
      </c>
      <c r="G16">
        <f t="shared" si="6"/>
        <v>-1.8358828361328544E-3</v>
      </c>
      <c r="H16" s="25"/>
      <c r="I16">
        <f>+SUM(Peru!$AB$2:AB16)</f>
        <v>0</v>
      </c>
      <c r="J16" s="2">
        <f>+I16/Peru!F16</f>
        <v>0</v>
      </c>
      <c r="L16">
        <f>+Peru!EL16</f>
        <v>0</v>
      </c>
      <c r="N16">
        <f t="shared" si="0"/>
        <v>4.6343155747427506E-2</v>
      </c>
      <c r="O16">
        <f t="shared" si="1"/>
        <v>0</v>
      </c>
      <c r="P16">
        <f>+Peru!EN16</f>
        <v>2.0711246024922799E-2</v>
      </c>
      <c r="Q16">
        <f>+Peru!EH16+Peru!EI16</f>
        <v>4.8179038583560659E-2</v>
      </c>
      <c r="R16">
        <f t="shared" si="2"/>
        <v>4.6343155747427506E-2</v>
      </c>
      <c r="S16">
        <f t="shared" si="3"/>
        <v>4.6343155747427506E-2</v>
      </c>
      <c r="T16">
        <f>+Peru!EF16</f>
        <v>-1.4192025338740401E-2</v>
      </c>
      <c r="U16">
        <f>+Peru!EN16</f>
        <v>2.0711246024922799E-2</v>
      </c>
      <c r="V16">
        <f t="shared" si="4"/>
        <v>3.9823935061245111E-2</v>
      </c>
      <c r="W16">
        <f>+Peru!AE16</f>
        <v>1.09795906282648E-4</v>
      </c>
      <c r="X16">
        <f>+Peru!EC16</f>
        <v>2.0465581798244799</v>
      </c>
      <c r="Y16">
        <f>+Peru!EA16</f>
        <v>5.1795608242169701E-2</v>
      </c>
      <c r="Z16">
        <f t="shared" si="5"/>
        <v>3.993373096752776E-2</v>
      </c>
    </row>
    <row r="17" spans="1:26">
      <c r="A17" t="s">
        <v>160</v>
      </c>
      <c r="B17">
        <f>+Peru!ED17</f>
        <v>0.12465907390082601</v>
      </c>
      <c r="C17">
        <f>-Peru!V17/100</f>
        <v>6.9806253322396802E-2</v>
      </c>
      <c r="D17">
        <f>+Peru!EB17-Peru!EB16</f>
        <v>1.0456139242552981E-2</v>
      </c>
      <c r="E17">
        <f>+Peru!EC17*(Peru!EA17-Peru!EA16)</f>
        <v>2.1215836390183554E-2</v>
      </c>
      <c r="F17">
        <f>+'Data for Figure 6-9'!E17+'Data for Figure 6-9'!D17+Peru!EF17+Peru!EN17</f>
        <v>6.5598297457503729E-2</v>
      </c>
      <c r="G17">
        <f t="shared" si="6"/>
        <v>4.2079558648930732E-3</v>
      </c>
      <c r="H17" s="25"/>
      <c r="I17">
        <f>+SUM(Peru!$AB$2:AB17)</f>
        <v>0</v>
      </c>
      <c r="J17" s="2">
        <f>+I17/Peru!F17</f>
        <v>0</v>
      </c>
      <c r="L17">
        <f>+Peru!EL17</f>
        <v>0</v>
      </c>
      <c r="N17">
        <f t="shared" si="0"/>
        <v>6.9806253322396802E-2</v>
      </c>
      <c r="O17">
        <f t="shared" si="1"/>
        <v>0</v>
      </c>
      <c r="P17">
        <f>+Peru!EN17</f>
        <v>1.9791584621067299E-2</v>
      </c>
      <c r="Q17">
        <f>+Peru!EH17+Peru!EI17</f>
        <v>6.5598297457503299E-2</v>
      </c>
      <c r="R17">
        <f t="shared" si="2"/>
        <v>6.9806253322396802E-2</v>
      </c>
      <c r="S17">
        <f t="shared" si="3"/>
        <v>6.9806253322396802E-2</v>
      </c>
      <c r="T17">
        <f>+Peru!EF17</f>
        <v>1.41347372036999E-2</v>
      </c>
      <c r="U17">
        <f>+Peru!EN17</f>
        <v>1.9791584621067299E-2</v>
      </c>
      <c r="V17">
        <f t="shared" si="4"/>
        <v>3.5879931497629608E-2</v>
      </c>
      <c r="W17">
        <f>+Peru!AE17</f>
        <v>1.55692173681527E-4</v>
      </c>
      <c r="X17">
        <f>+Peru!EC17</f>
        <v>1.99714302083287</v>
      </c>
      <c r="Y17">
        <f>+Peru!EA17</f>
        <v>6.2418701415204399E-2</v>
      </c>
      <c r="Z17">
        <f t="shared" si="5"/>
        <v>3.6035623671311134E-2</v>
      </c>
    </row>
    <row r="18" spans="1:26">
      <c r="A18" t="s">
        <v>161</v>
      </c>
      <c r="B18">
        <f>+Peru!ED18</f>
        <v>0.14639391569277399</v>
      </c>
      <c r="C18">
        <f>-Peru!V18/100</f>
        <v>9.7913030353969505E-2</v>
      </c>
      <c r="D18">
        <f>+Peru!EB18-Peru!EB17</f>
        <v>2.4766873375770992E-2</v>
      </c>
      <c r="E18">
        <f>+Peru!EC18*(Peru!EA18-Peru!EA17)</f>
        <v>2.7772290875878899E-2</v>
      </c>
      <c r="F18">
        <f>+'Data for Figure 6-9'!E18+'Data for Figure 6-9'!D18+Peru!EF18+Peru!EN18</f>
        <v>5.7647828837341097E-2</v>
      </c>
      <c r="G18">
        <f t="shared" si="6"/>
        <v>4.0265201516628407E-2</v>
      </c>
      <c r="H18" s="25"/>
      <c r="I18">
        <f>+SUM(Peru!$AB$2:AB18)</f>
        <v>0</v>
      </c>
      <c r="J18" s="2">
        <f>+I18/Peru!F18</f>
        <v>0</v>
      </c>
      <c r="L18">
        <f>+Peru!EL18</f>
        <v>0</v>
      </c>
      <c r="N18">
        <f t="shared" si="0"/>
        <v>9.7913030353969505E-2</v>
      </c>
      <c r="O18">
        <f t="shared" si="1"/>
        <v>0</v>
      </c>
      <c r="P18">
        <f>+Peru!EN18</f>
        <v>2.2801528730597601E-2</v>
      </c>
      <c r="Q18">
        <f>+Peru!EH18+Peru!EI18</f>
        <v>5.7647828837341847E-2</v>
      </c>
      <c r="R18">
        <f t="shared" si="2"/>
        <v>9.7913030353969505E-2</v>
      </c>
      <c r="S18">
        <f t="shared" si="3"/>
        <v>9.7913030353969505E-2</v>
      </c>
      <c r="T18">
        <f>+Peru!EF18</f>
        <v>-1.7692864144906398E-2</v>
      </c>
      <c r="U18">
        <f>+Peru!EN18</f>
        <v>2.2801528730597601E-2</v>
      </c>
      <c r="V18">
        <f t="shared" si="4"/>
        <v>9.2804365768278302E-2</v>
      </c>
      <c r="W18">
        <f>+Peru!AE18</f>
        <v>2.2712357862504E-4</v>
      </c>
      <c r="X18">
        <f>+Peru!EC18</f>
        <v>1.90041801779619</v>
      </c>
      <c r="Y18">
        <f>+Peru!EA18</f>
        <v>7.7032481444550202E-2</v>
      </c>
      <c r="Z18">
        <f t="shared" si="5"/>
        <v>9.3031489346903348E-2</v>
      </c>
    </row>
    <row r="19" spans="1:26">
      <c r="A19" t="s">
        <v>162</v>
      </c>
      <c r="B19">
        <f>+Peru!ED19</f>
        <v>0.17547613737998199</v>
      </c>
      <c r="C19">
        <f>-Peru!V19/100</f>
        <v>0.105384699327128</v>
      </c>
      <c r="D19">
        <f>+Peru!EB19-Peru!EB18</f>
        <v>1.5516473552470017E-2</v>
      </c>
      <c r="E19">
        <f>+Peru!EC19*(Peru!EA19-Peru!EA18)</f>
        <v>1.3105121817281877E-2</v>
      </c>
      <c r="F19">
        <f>+'Data for Figure 6-9'!E19+'Data for Figure 6-9'!D19+Peru!EF19+Peru!EN19</f>
        <v>6.3588198995887399E-2</v>
      </c>
      <c r="G19">
        <f t="shared" si="6"/>
        <v>4.1796500331240605E-2</v>
      </c>
      <c r="H19" s="25"/>
      <c r="I19">
        <f>+SUM(Peru!$AB$2:AB19)</f>
        <v>0</v>
      </c>
      <c r="J19" s="2">
        <f>+I19/Peru!F19</f>
        <v>0</v>
      </c>
      <c r="L19">
        <f>+Peru!EL19</f>
        <v>0</v>
      </c>
      <c r="N19">
        <f t="shared" si="0"/>
        <v>0.105384699327128</v>
      </c>
      <c r="O19">
        <f t="shared" si="1"/>
        <v>0</v>
      </c>
      <c r="P19">
        <f>+Peru!EN19</f>
        <v>2.4399653967568598E-2</v>
      </c>
      <c r="Q19">
        <f>+Peru!EH19+Peru!EI19</f>
        <v>6.3588198995887107E-2</v>
      </c>
      <c r="R19">
        <f t="shared" si="2"/>
        <v>0.105384699327128</v>
      </c>
      <c r="S19">
        <f t="shared" si="3"/>
        <v>0.105384699327128</v>
      </c>
      <c r="T19">
        <f>+Peru!EF19</f>
        <v>1.05669496585669E-2</v>
      </c>
      <c r="U19">
        <f>+Peru!EN19</f>
        <v>2.4399653967568598E-2</v>
      </c>
      <c r="V19">
        <f t="shared" si="4"/>
        <v>7.04180957009925E-2</v>
      </c>
      <c r="W19">
        <f>+Peru!AE19</f>
        <v>3.4518231373500898E-4</v>
      </c>
      <c r="X19">
        <f>+Peru!EC19</f>
        <v>2.1078253292356801</v>
      </c>
      <c r="Y19">
        <f>+Peru!EA19</f>
        <v>8.32498475780305E-2</v>
      </c>
      <c r="Z19">
        <f t="shared" si="5"/>
        <v>7.076327801472751E-2</v>
      </c>
    </row>
    <row r="20" spans="1:26">
      <c r="A20" t="s">
        <v>163</v>
      </c>
      <c r="B20">
        <f>+Peru!ED20</f>
        <v>0.23198058839632299</v>
      </c>
      <c r="C20">
        <f>-Peru!V20/100</f>
        <v>0.10166832873760701</v>
      </c>
      <c r="D20">
        <f>+Peru!EB20-Peru!EB19</f>
        <v>2.7908975378670986E-2</v>
      </c>
      <c r="E20">
        <f>+Peru!EC20*(Peru!EA20-Peru!EA19)</f>
        <v>2.7585983572170642E-2</v>
      </c>
      <c r="F20">
        <f>+'Data for Figure 6-9'!E20+'Data for Figure 6-9'!D20+Peru!EF20+Peru!EN20</f>
        <v>7.4453351318679334E-2</v>
      </c>
      <c r="G20">
        <f t="shared" si="6"/>
        <v>2.7214977418927672E-2</v>
      </c>
      <c r="H20" s="25"/>
      <c r="I20">
        <f>+SUM(Peru!$AB$2:AB20)</f>
        <v>0</v>
      </c>
      <c r="J20" s="2">
        <f>+I20/Peru!F20</f>
        <v>0</v>
      </c>
      <c r="L20">
        <f>+Peru!EL20</f>
        <v>0</v>
      </c>
      <c r="N20">
        <f t="shared" si="0"/>
        <v>0.10166832873760701</v>
      </c>
      <c r="O20">
        <f t="shared" si="1"/>
        <v>0</v>
      </c>
      <c r="P20">
        <f>+Peru!EN20</f>
        <v>2.9823174777031301E-2</v>
      </c>
      <c r="Q20">
        <f>+Peru!EH20+Peru!EI20</f>
        <v>7.44533513186795E-2</v>
      </c>
      <c r="R20">
        <f t="shared" si="2"/>
        <v>0.10166832873760701</v>
      </c>
      <c r="S20">
        <f t="shared" si="3"/>
        <v>0.10166832873760701</v>
      </c>
      <c r="T20">
        <f>+Peru!EF20</f>
        <v>-1.0864782409193601E-2</v>
      </c>
      <c r="U20">
        <f>+Peru!EN20</f>
        <v>2.9823174777031301E-2</v>
      </c>
      <c r="V20">
        <f t="shared" si="4"/>
        <v>8.270993636976931E-2</v>
      </c>
      <c r="W20">
        <f>+Peru!AE20</f>
        <v>5.85219040187528E-4</v>
      </c>
      <c r="X20">
        <f>+Peru!EC20</f>
        <v>2.4551949435411502</v>
      </c>
      <c r="Y20">
        <f>+Peru!EA20</f>
        <v>9.4485608569124399E-2</v>
      </c>
      <c r="Z20">
        <f t="shared" si="5"/>
        <v>8.3295155409956842E-2</v>
      </c>
    </row>
    <row r="21" spans="1:26">
      <c r="A21" t="s">
        <v>164</v>
      </c>
      <c r="B21">
        <f>+Peru!ED21</f>
        <v>0.32249834283315398</v>
      </c>
      <c r="C21">
        <f>-Peru!V21/100</f>
        <v>6.3570435681239892E-2</v>
      </c>
      <c r="D21">
        <f>+Peru!EB21-Peru!EB20</f>
        <v>-7.6584965426269858E-3</v>
      </c>
      <c r="E21">
        <f>+Peru!EC21*(Peru!EA21-Peru!EA20)</f>
        <v>3.874184347846648E-2</v>
      </c>
      <c r="F21">
        <f>+'Data for Figure 6-9'!E21+'Data for Figure 6-9'!D21+Peru!EF21+Peru!EN21</f>
        <v>6.1807141141623834E-2</v>
      </c>
      <c r="G21">
        <f t="shared" si="6"/>
        <v>1.7632945396160588E-3</v>
      </c>
      <c r="H21" s="25"/>
      <c r="I21">
        <f>+SUM(Peru!$AB$2:AB21)</f>
        <v>0</v>
      </c>
      <c r="J21" s="2">
        <f>+I21/Peru!F21</f>
        <v>0</v>
      </c>
      <c r="L21">
        <f>+Peru!EL21</f>
        <v>0</v>
      </c>
      <c r="N21">
        <f t="shared" si="0"/>
        <v>6.3570435681239892E-2</v>
      </c>
      <c r="O21">
        <f t="shared" si="1"/>
        <v>0</v>
      </c>
      <c r="P21">
        <f>+Peru!EN21</f>
        <v>3.61846649576485E-2</v>
      </c>
      <c r="Q21">
        <f>+Peru!EH21+Peru!EI21</f>
        <v>6.18071411416245E-2</v>
      </c>
      <c r="R21">
        <f t="shared" si="2"/>
        <v>6.3570435681239892E-2</v>
      </c>
      <c r="S21">
        <f t="shared" si="3"/>
        <v>6.3570435681239892E-2</v>
      </c>
      <c r="T21">
        <f>+Peru!EF21</f>
        <v>-5.46087075186416E-3</v>
      </c>
      <c r="U21">
        <f>+Peru!EN21</f>
        <v>3.61846649576485E-2</v>
      </c>
      <c r="V21">
        <f t="shared" si="4"/>
        <v>3.2846641475455553E-2</v>
      </c>
      <c r="W21">
        <f>+Peru!AE21</f>
        <v>1.13772547655771E-3</v>
      </c>
      <c r="X21">
        <f>+Peru!EC21</f>
        <v>3.00317163271583</v>
      </c>
      <c r="Y21">
        <f>+Peru!EA21</f>
        <v>0.107385918047418</v>
      </c>
      <c r="Z21">
        <f t="shared" si="5"/>
        <v>3.3984366952013262E-2</v>
      </c>
    </row>
    <row r="22" spans="1:26">
      <c r="A22" t="s">
        <v>165</v>
      </c>
      <c r="B22">
        <f>+Peru!ED22</f>
        <v>0.28109178149378899</v>
      </c>
      <c r="C22">
        <f>-Peru!V22/100</f>
        <v>1.0949856146800101E-2</v>
      </c>
      <c r="D22">
        <f>+Peru!EB22-Peru!EB21</f>
        <v>-8.1505645089351014E-2</v>
      </c>
      <c r="E22">
        <f>+Peru!EC22*(Peru!EA22-Peru!EA21)</f>
        <v>-8.9029403025845787E-3</v>
      </c>
      <c r="F22">
        <f>+'Data for Figure 6-9'!E22+'Data for Figure 6-9'!D22+Peru!EF22+Peru!EN22</f>
        <v>-3.9188082883799623E-2</v>
      </c>
      <c r="G22">
        <f t="shared" si="6"/>
        <v>5.0137939030599724E-2</v>
      </c>
      <c r="H22" s="25"/>
      <c r="I22">
        <f>+SUM(Peru!$AB$2:AB22)</f>
        <v>0</v>
      </c>
      <c r="J22" s="2">
        <f>+I22/Peru!F22</f>
        <v>0</v>
      </c>
      <c r="L22">
        <f>+Peru!EL22</f>
        <v>0</v>
      </c>
      <c r="N22">
        <f t="shared" si="0"/>
        <v>1.0949856146800101E-2</v>
      </c>
      <c r="O22">
        <f t="shared" si="1"/>
        <v>0</v>
      </c>
      <c r="P22">
        <f>+Peru!EN22</f>
        <v>4.2934643443724503E-2</v>
      </c>
      <c r="Q22">
        <f>+Peru!EH22+Peru!EI22</f>
        <v>-3.91880828838004E-2</v>
      </c>
      <c r="R22">
        <f t="shared" si="2"/>
        <v>1.0949856146800101E-2</v>
      </c>
      <c r="S22">
        <f t="shared" si="3"/>
        <v>1.0949856146800101E-2</v>
      </c>
      <c r="T22">
        <f>+Peru!EF22</f>
        <v>8.2858590644114705E-3</v>
      </c>
      <c r="U22">
        <f>+Peru!EN22</f>
        <v>4.2934643443724503E-2</v>
      </c>
      <c r="V22">
        <f t="shared" si="4"/>
        <v>-4.0270646361335871E-2</v>
      </c>
      <c r="W22">
        <f>+Peru!AE22</f>
        <v>1.67183171736542E-3</v>
      </c>
      <c r="X22">
        <f>+Peru!EC22</f>
        <v>2.7004911544204599</v>
      </c>
      <c r="Y22">
        <f>+Peru!EA22</f>
        <v>0.10408913246528</v>
      </c>
      <c r="Z22">
        <f t="shared" si="5"/>
        <v>-3.8598814643970449E-2</v>
      </c>
    </row>
    <row r="23" spans="1:26">
      <c r="A23" t="s">
        <v>166</v>
      </c>
      <c r="B23">
        <f>+Peru!ED23</f>
        <v>0.230296716190835</v>
      </c>
      <c r="C23">
        <f>-Peru!V23/100</f>
        <v>4.6413614556337503E-2</v>
      </c>
      <c r="D23">
        <f>+Peru!EB23-Peru!EB22</f>
        <v>-2.9784567946552987E-2</v>
      </c>
      <c r="E23">
        <f>+Peru!EC23*(Peru!EA23-Peru!EA22)</f>
        <v>-3.3892631463662067E-2</v>
      </c>
      <c r="F23">
        <f>+'Data for Figure 6-9'!E23+'Data for Figure 6-9'!D23+Peru!EF23+Peru!EN23</f>
        <v>-1.7875849556535511E-2</v>
      </c>
      <c r="G23">
        <f t="shared" si="6"/>
        <v>6.4289464112873007E-2</v>
      </c>
      <c r="H23" s="25"/>
      <c r="I23">
        <f>+SUM(Peru!$AB$2:AB23)</f>
        <v>0</v>
      </c>
      <c r="J23" s="2">
        <f>+I23/Peru!F23</f>
        <v>0</v>
      </c>
      <c r="L23">
        <f>+Peru!EL23</f>
        <v>0</v>
      </c>
      <c r="N23">
        <f t="shared" si="0"/>
        <v>4.6413614556337503E-2</v>
      </c>
      <c r="O23">
        <f t="shared" si="1"/>
        <v>0</v>
      </c>
      <c r="P23">
        <f>+Peru!EN23</f>
        <v>3.9530590406723402E-2</v>
      </c>
      <c r="Q23">
        <f>+Peru!EH23+Peru!EI23</f>
        <v>-1.7875849556535699E-2</v>
      </c>
      <c r="R23">
        <f t="shared" si="2"/>
        <v>4.6413614556337503E-2</v>
      </c>
      <c r="S23">
        <f t="shared" si="3"/>
        <v>4.6413614556337503E-2</v>
      </c>
      <c r="T23">
        <f>+Peru!EF23</f>
        <v>6.27075944695613E-3</v>
      </c>
      <c r="U23">
        <f>+Peru!EN23</f>
        <v>3.9530590406723402E-2</v>
      </c>
      <c r="V23">
        <f t="shared" si="4"/>
        <v>6.1226470265796779E-4</v>
      </c>
      <c r="W23">
        <f>+Peru!AE23</f>
        <v>2.3132698283144298E-3</v>
      </c>
      <c r="X23">
        <f>+Peru!EC23</f>
        <v>2.53810692237847</v>
      </c>
      <c r="Y23">
        <f>+Peru!EA23</f>
        <v>9.07356243191767E-2</v>
      </c>
      <c r="Z23">
        <f t="shared" si="5"/>
        <v>2.9255345309723976E-3</v>
      </c>
    </row>
    <row r="24" spans="1:26">
      <c r="A24" t="s">
        <v>167</v>
      </c>
      <c r="B24">
        <f>+Peru!ED24</f>
        <v>0.18921784265832201</v>
      </c>
      <c r="C24">
        <f>-Peru!V24/100</f>
        <v>8.0496307939807499E-2</v>
      </c>
      <c r="D24">
        <f>+Peru!EB24-Peru!EB23</f>
        <v>9.7616023529129986E-3</v>
      </c>
      <c r="E24">
        <f>+Peru!EC24*(Peru!EA24-Peru!EA23)</f>
        <v>-3.0546336052490842E-2</v>
      </c>
      <c r="F24">
        <f>+'Data for Figure 6-9'!E24+'Data for Figure 6-9'!D24+Peru!EF24+Peru!EN24</f>
        <v>7.6191239137712516E-3</v>
      </c>
      <c r="G24">
        <f t="shared" si="6"/>
        <v>7.287718402603624E-2</v>
      </c>
      <c r="H24" s="25"/>
      <c r="I24">
        <f>+SUM(Peru!$AB$2:AB24)</f>
        <v>0</v>
      </c>
      <c r="J24" s="2">
        <f>+I24/Peru!F24</f>
        <v>0</v>
      </c>
      <c r="L24">
        <f>+Peru!EL24</f>
        <v>0</v>
      </c>
      <c r="N24">
        <f t="shared" si="0"/>
        <v>8.0496307939807499E-2</v>
      </c>
      <c r="O24">
        <f t="shared" si="1"/>
        <v>0</v>
      </c>
      <c r="P24">
        <f>+Peru!EN24</f>
        <v>4.5686780552995999E-2</v>
      </c>
      <c r="Q24">
        <f>+Peru!EH24+Peru!EI24</f>
        <v>7.6191239137715985E-3</v>
      </c>
      <c r="R24">
        <f t="shared" si="2"/>
        <v>8.0496307939807499E-2</v>
      </c>
      <c r="S24">
        <f t="shared" si="3"/>
        <v>8.0496307939807499E-2</v>
      </c>
      <c r="T24">
        <f>+Peru!EF24</f>
        <v>-1.7282922939646901E-2</v>
      </c>
      <c r="U24">
        <f>+Peru!EN24</f>
        <v>4.5686780552995999E-2</v>
      </c>
      <c r="V24">
        <f t="shared" si="4"/>
        <v>5.2092450326458394E-2</v>
      </c>
      <c r="W24">
        <f>+Peru!AE24</f>
        <v>3.6468346932345E-3</v>
      </c>
      <c r="X24">
        <f>+Peru!EC24</f>
        <v>2.4220275152100998</v>
      </c>
      <c r="Y24">
        <f>+Peru!EA24</f>
        <v>7.8123737847754393E-2</v>
      </c>
      <c r="Z24">
        <f t="shared" si="5"/>
        <v>5.5739285019692893E-2</v>
      </c>
    </row>
    <row r="25" spans="1:26">
      <c r="A25" t="s">
        <v>168</v>
      </c>
      <c r="B25">
        <f>+Peru!ED25</f>
        <v>0.215212939702418</v>
      </c>
      <c r="C25">
        <f>-Peru!V25/100</f>
        <v>8.8886454742081011E-2</v>
      </c>
      <c r="D25">
        <f>+Peru!EB25-Peru!EB24</f>
        <v>-8.2105101548440029E-3</v>
      </c>
      <c r="E25">
        <f>+Peru!EC25*(Peru!EA25-Peru!EA24)</f>
        <v>1.5278512782814981E-2</v>
      </c>
      <c r="F25">
        <f>+'Data for Figure 6-9'!E25+'Data for Figure 6-9'!D25+Peru!EF25+Peru!EN25</f>
        <v>1.6193228019743478E-2</v>
      </c>
      <c r="G25">
        <f t="shared" si="6"/>
        <v>7.2693226722337537E-2</v>
      </c>
      <c r="H25" s="25"/>
      <c r="I25">
        <f>+SUM(Peru!$AB$2:AB25)</f>
        <v>0</v>
      </c>
      <c r="J25" s="2">
        <f>+I25/Peru!F25</f>
        <v>0</v>
      </c>
      <c r="L25">
        <f>+Peru!EL25</f>
        <v>0</v>
      </c>
      <c r="N25">
        <f t="shared" si="0"/>
        <v>8.8886454742081011E-2</v>
      </c>
      <c r="O25">
        <f t="shared" si="1"/>
        <v>0</v>
      </c>
      <c r="P25">
        <f>+Peru!EN25</f>
        <v>3.5247746352112801E-2</v>
      </c>
      <c r="Q25">
        <f>+Peru!EH25+Peru!EI25</f>
        <v>1.6193228019742951E-2</v>
      </c>
      <c r="R25">
        <f t="shared" si="2"/>
        <v>8.8886454742081011E-2</v>
      </c>
      <c r="S25">
        <f t="shared" si="3"/>
        <v>8.8886454742081011E-2</v>
      </c>
      <c r="T25">
        <f>+Peru!EF25</f>
        <v>-2.61225209603403E-2</v>
      </c>
      <c r="U25">
        <f>+Peru!EN25</f>
        <v>3.5247746352112801E-2</v>
      </c>
      <c r="V25">
        <f t="shared" si="4"/>
        <v>7.9761229350308521E-2</v>
      </c>
      <c r="W25">
        <f>+Peru!AE25</f>
        <v>6.5139346452834897E-3</v>
      </c>
      <c r="X25">
        <f>+Peru!EC25</f>
        <v>2.55920200988374</v>
      </c>
      <c r="Y25">
        <f>+Peru!EA25</f>
        <v>8.4093767850782195E-2</v>
      </c>
      <c r="Z25">
        <f t="shared" si="5"/>
        <v>8.6275163995592014E-2</v>
      </c>
    </row>
    <row r="26" spans="1:26">
      <c r="A26" t="s">
        <v>169</v>
      </c>
      <c r="B26">
        <f>+Peru!ED26</f>
        <v>0.34676872718186802</v>
      </c>
      <c r="C26">
        <f>-Peru!V26/100</f>
        <v>0.116286442382283</v>
      </c>
      <c r="D26">
        <f>+Peru!EB26-Peru!EB25</f>
        <v>1.0645706492692003E-2</v>
      </c>
      <c r="E26">
        <f>+Peru!EC26*(Peru!EA26-Peru!EA25)</f>
        <v>9.2491339337271175E-2</v>
      </c>
      <c r="F26">
        <f>+'Data for Figure 6-9'!E26+'Data for Figure 6-9'!D26+Peru!EF26+Peru!EN26</f>
        <v>0.13571633976449501</v>
      </c>
      <c r="G26">
        <f t="shared" si="6"/>
        <v>-1.9429897382212014E-2</v>
      </c>
      <c r="H26" s="25"/>
      <c r="I26">
        <f>+SUM(Peru!$AB$2:AB26)</f>
        <v>0</v>
      </c>
      <c r="J26" s="2">
        <f>+I26/Peru!F26</f>
        <v>0</v>
      </c>
      <c r="L26">
        <f>+Peru!EL26</f>
        <v>0</v>
      </c>
      <c r="N26">
        <f t="shared" si="0"/>
        <v>0.116286442382283</v>
      </c>
      <c r="O26">
        <f t="shared" si="1"/>
        <v>0</v>
      </c>
      <c r="P26">
        <f>+Peru!EN26</f>
        <v>2.87995986892714E-2</v>
      </c>
      <c r="Q26">
        <f>+Peru!EH26+Peru!EI26</f>
        <v>0.13571633976449579</v>
      </c>
      <c r="R26">
        <f t="shared" si="2"/>
        <v>0.116286442382283</v>
      </c>
      <c r="S26">
        <f t="shared" si="3"/>
        <v>0.116286442382283</v>
      </c>
      <c r="T26">
        <f>+Peru!EF26</f>
        <v>3.77969524526043E-3</v>
      </c>
      <c r="U26">
        <f>+Peru!EN26</f>
        <v>2.87995986892714E-2</v>
      </c>
      <c r="V26">
        <f t="shared" si="4"/>
        <v>8.3707148447751165E-2</v>
      </c>
      <c r="W26">
        <f>+Peru!AE26</f>
        <v>1.7729763481763701E-2</v>
      </c>
      <c r="X26">
        <f>+Peru!EC26</f>
        <v>3.02373641166598</v>
      </c>
      <c r="Y26">
        <f>+Peru!EA26</f>
        <v>0.114682194467741</v>
      </c>
      <c r="Z26">
        <f t="shared" si="5"/>
        <v>0.10143691192951487</v>
      </c>
    </row>
    <row r="27" spans="1:26">
      <c r="A27" t="s">
        <v>170</v>
      </c>
      <c r="B27">
        <f>+Peru!ED27</f>
        <v>0.37516841666718798</v>
      </c>
      <c r="C27">
        <f>-Peru!V27/100</f>
        <v>7.8672387362142202E-2</v>
      </c>
      <c r="D27">
        <f>+Peru!EB27-Peru!EB26</f>
        <v>1.0645706492691989E-2</v>
      </c>
      <c r="E27">
        <f>+Peru!EC27*(Peru!EA27-Peru!EA26)</f>
        <v>-6.5650304388764121E-3</v>
      </c>
      <c r="F27">
        <f>+'Data for Figure 6-9'!E27+'Data for Figure 6-9'!D27+Peru!EF27+Peru!EN27</f>
        <v>3.2459972361705836E-2</v>
      </c>
      <c r="G27">
        <f t="shared" si="6"/>
        <v>4.6212415000436366E-2</v>
      </c>
      <c r="H27" s="25"/>
      <c r="I27">
        <f>+SUM(Peru!$AB$2:AB27)</f>
        <v>0</v>
      </c>
      <c r="J27" s="2">
        <f>+I27/Peru!F27</f>
        <v>0</v>
      </c>
      <c r="L27">
        <f>+Peru!EL27</f>
        <v>0</v>
      </c>
      <c r="N27">
        <f t="shared" si="0"/>
        <v>7.8672387362142202E-2</v>
      </c>
      <c r="O27">
        <f t="shared" si="1"/>
        <v>0</v>
      </c>
      <c r="P27">
        <f>+Peru!EN27</f>
        <v>3.56143674163737E-2</v>
      </c>
      <c r="Q27">
        <f>+Peru!EH27+Peru!EI27</f>
        <v>3.2459972361706356E-2</v>
      </c>
      <c r="R27">
        <f t="shared" si="2"/>
        <v>7.8672387362142202E-2</v>
      </c>
      <c r="S27">
        <f t="shared" si="3"/>
        <v>7.8672387362142202E-2</v>
      </c>
      <c r="T27">
        <f>+Peru!EF27</f>
        <v>-7.2350711084834401E-3</v>
      </c>
      <c r="U27">
        <f>+Peru!EN27</f>
        <v>3.56143674163737E-2</v>
      </c>
      <c r="V27">
        <f t="shared" si="4"/>
        <v>5.0293091054251941E-2</v>
      </c>
      <c r="W27">
        <f>+Peru!AE27</f>
        <v>4.0350416074799299E-2</v>
      </c>
      <c r="X27">
        <f>+Peru!EC27</f>
        <v>3.3286200083435</v>
      </c>
      <c r="Y27">
        <f>+Peru!EA27</f>
        <v>0.112709896511705</v>
      </c>
      <c r="Z27">
        <f t="shared" si="5"/>
        <v>9.064350712905124E-2</v>
      </c>
    </row>
    <row r="28" spans="1:26">
      <c r="A28" t="s">
        <v>171</v>
      </c>
      <c r="B28">
        <f>+Peru!ED28</f>
        <v>0.55904766906852899</v>
      </c>
      <c r="C28">
        <f>-Peru!V28/100</f>
        <v>3.6964130295808702E-2</v>
      </c>
      <c r="D28">
        <f>+Peru!EB28-Peru!EB27</f>
        <v>-2.8347450772802985E-2</v>
      </c>
      <c r="E28">
        <f>+Peru!EC28*(Peru!EA28-Peru!EA27)</f>
        <v>5.7657392716042796E-2</v>
      </c>
      <c r="F28">
        <f>+'Data for Figure 6-9'!E28+'Data for Figure 6-9'!D28+Peru!EF28+Peru!EN28</f>
        <v>0.14471436822441991</v>
      </c>
      <c r="G28">
        <f t="shared" si="6"/>
        <v>-0.10775023792861121</v>
      </c>
      <c r="H28" s="25"/>
      <c r="I28">
        <f>+SUM(Peru!$AB$2:AB28)</f>
        <v>0</v>
      </c>
      <c r="J28" s="2">
        <f>+I28/Peru!F28</f>
        <v>0</v>
      </c>
      <c r="L28">
        <f>+Peru!EL28</f>
        <v>0</v>
      </c>
      <c r="N28">
        <f t="shared" si="0"/>
        <v>3.6964130295808702E-2</v>
      </c>
      <c r="O28">
        <f t="shared" si="1"/>
        <v>0</v>
      </c>
      <c r="P28">
        <f>+Peru!EN28</f>
        <v>3.7252156852061298E-2</v>
      </c>
      <c r="Q28">
        <f>+Peru!EH28+Peru!EI28</f>
        <v>0.14471436822441849</v>
      </c>
      <c r="R28">
        <f t="shared" si="2"/>
        <v>3.6964130295808702E-2</v>
      </c>
      <c r="S28">
        <f t="shared" si="3"/>
        <v>3.6964130295808702E-2</v>
      </c>
      <c r="T28">
        <f>+Peru!EF28</f>
        <v>7.8152269429118806E-2</v>
      </c>
      <c r="U28">
        <f>+Peru!EN28</f>
        <v>3.7252156852061298E-2</v>
      </c>
      <c r="V28">
        <f t="shared" si="4"/>
        <v>-7.8440295985371403E-2</v>
      </c>
      <c r="W28">
        <f>+Peru!AE28</f>
        <v>0.13807545539664401</v>
      </c>
      <c r="X28">
        <f>+Peru!EC28</f>
        <v>4.4485026769624998</v>
      </c>
      <c r="Y28">
        <f>+Peru!EA28</f>
        <v>0.125670975081947</v>
      </c>
      <c r="Z28">
        <f t="shared" si="5"/>
        <v>5.9635159411272606E-2</v>
      </c>
    </row>
    <row r="29" spans="1:26">
      <c r="A29" t="s">
        <v>172</v>
      </c>
      <c r="B29">
        <f>+Peru!ED29</f>
        <v>0.50129597682234395</v>
      </c>
      <c r="C29">
        <f>-Peru!V29/100</f>
        <v>7.7759323851715897E-2</v>
      </c>
      <c r="D29">
        <f>+Peru!EB29-Peru!EB28</f>
        <v>-1.3182269980971703E-2</v>
      </c>
      <c r="E29">
        <f>+Peru!EC29*(Peru!EA29-Peru!EA28)</f>
        <v>2.6735273888448974E-2</v>
      </c>
      <c r="F29">
        <f>+'Data for Figure 6-9'!E29+'Data for Figure 6-9'!D29+Peru!EF29+Peru!EN29</f>
        <v>6.4833331907356365E-2</v>
      </c>
      <c r="G29">
        <f t="shared" si="6"/>
        <v>1.2925991944359533E-2</v>
      </c>
      <c r="H29" s="25"/>
      <c r="I29">
        <f>+SUM(Peru!$AB$2:AB29)</f>
        <v>0</v>
      </c>
      <c r="J29" s="2">
        <f>+I29/Peru!F29</f>
        <v>0</v>
      </c>
      <c r="L29">
        <f>+Peru!EL29</f>
        <v>0</v>
      </c>
      <c r="N29">
        <f t="shared" si="0"/>
        <v>7.7759323851715897E-2</v>
      </c>
      <c r="O29">
        <f t="shared" si="1"/>
        <v>0</v>
      </c>
      <c r="P29">
        <f>+Peru!EN29</f>
        <v>6.2712643112623395E-2</v>
      </c>
      <c r="Q29">
        <f>+Peru!EH29+Peru!EI29</f>
        <v>6.483333190735649E-2</v>
      </c>
      <c r="R29">
        <f t="shared" si="2"/>
        <v>7.7759323851715897E-2</v>
      </c>
      <c r="S29">
        <f t="shared" si="3"/>
        <v>7.7759323851715897E-2</v>
      </c>
      <c r="T29">
        <f>+Peru!EF29</f>
        <v>-1.14323151127443E-2</v>
      </c>
      <c r="U29">
        <f>+Peru!EN29</f>
        <v>6.2712643112623395E-2</v>
      </c>
      <c r="V29">
        <f t="shared" si="4"/>
        <v>2.6478995851836801E-2</v>
      </c>
      <c r="W29">
        <f>+Peru!AE29</f>
        <v>0.21479003387051199</v>
      </c>
      <c r="X29">
        <f>+Peru!EC29</f>
        <v>3.77621565062613</v>
      </c>
      <c r="Y29">
        <f>+Peru!EA29</f>
        <v>0.132750886920143</v>
      </c>
      <c r="Z29">
        <f t="shared" si="5"/>
        <v>0.24126902972234879</v>
      </c>
    </row>
    <row r="30" spans="1:26">
      <c r="A30" t="s">
        <v>173</v>
      </c>
      <c r="B30">
        <f>+Peru!ED30</f>
        <v>0.52444020016534898</v>
      </c>
      <c r="C30">
        <f>-Peru!V30/100</f>
        <v>0.101493422444432</v>
      </c>
      <c r="D30">
        <f>+Peru!EB30-Peru!EB29</f>
        <v>3.4869410059130704E-2</v>
      </c>
      <c r="E30">
        <f>+Peru!EC30*(Peru!EA30-Peru!EA29)</f>
        <v>2.6448089392084598E-2</v>
      </c>
      <c r="F30">
        <f>+'Data for Figure 6-9'!E30+'Data for Figure 6-9'!D30+Peru!EF30+Peru!EN30</f>
        <v>0.12984333014086646</v>
      </c>
      <c r="G30">
        <f t="shared" si="6"/>
        <v>-2.8349907696434459E-2</v>
      </c>
      <c r="H30" s="25"/>
      <c r="I30">
        <f>+SUM(Peru!$AB$2:AB30)</f>
        <v>0</v>
      </c>
      <c r="J30" s="2">
        <f>+I30/Peru!F30</f>
        <v>0</v>
      </c>
      <c r="L30">
        <f>+Peru!EL30</f>
        <v>0</v>
      </c>
      <c r="N30">
        <f t="shared" si="0"/>
        <v>0.101493422444432</v>
      </c>
      <c r="O30">
        <f t="shared" si="1"/>
        <v>0</v>
      </c>
      <c r="P30">
        <f>+Peru!EN30</f>
        <v>6.4007097136629498E-2</v>
      </c>
      <c r="Q30">
        <f>+Peru!EH30+Peru!EI30</f>
        <v>0.12984333014086649</v>
      </c>
      <c r="R30">
        <f t="shared" si="2"/>
        <v>0.101493422444432</v>
      </c>
      <c r="S30">
        <f t="shared" si="3"/>
        <v>0.101493422444432</v>
      </c>
      <c r="T30">
        <f>+Peru!EF30</f>
        <v>4.5187335530216801E-3</v>
      </c>
      <c r="U30">
        <f>+Peru!EN30</f>
        <v>6.4007097136629498E-2</v>
      </c>
      <c r="V30">
        <f t="shared" si="4"/>
        <v>3.2967591754780826E-2</v>
      </c>
      <c r="W30">
        <f>+Peru!AE30</f>
        <v>0.41518602734996801</v>
      </c>
      <c r="X30">
        <f>+Peru!EC30</f>
        <v>3.7513279370618</v>
      </c>
      <c r="Y30">
        <f>+Peru!EA30</f>
        <v>0.13980121412048899</v>
      </c>
      <c r="Z30">
        <f t="shared" si="5"/>
        <v>0.44815361910474882</v>
      </c>
    </row>
    <row r="31" spans="1:26">
      <c r="A31" t="s">
        <v>174</v>
      </c>
      <c r="B31">
        <f>+Peru!ED31</f>
        <v>0.83382766232788097</v>
      </c>
      <c r="C31">
        <f>-Peru!V31/100</f>
        <v>0.11548725354371299</v>
      </c>
      <c r="D31">
        <f>+Peru!EB31-Peru!EB30</f>
        <v>-1.9699508319420134E-3</v>
      </c>
      <c r="E31">
        <f>+Peru!EC31*(Peru!EA31-Peru!EA30)</f>
        <v>9.0826116282124864E-2</v>
      </c>
      <c r="F31">
        <f>+'Data for Figure 6-9'!E31+'Data for Figure 6-9'!D31+Peru!EF31+Peru!EN31</f>
        <v>0.18069593309938553</v>
      </c>
      <c r="G31">
        <f t="shared" si="6"/>
        <v>-6.5208679555672541E-2</v>
      </c>
      <c r="H31" s="25"/>
      <c r="I31">
        <f>+SUM(Peru!$AB$2:AB31)</f>
        <v>0</v>
      </c>
      <c r="J31" s="2">
        <f>+I31/Peru!F31</f>
        <v>0</v>
      </c>
      <c r="L31">
        <f>+Peru!EL31</f>
        <v>0</v>
      </c>
      <c r="N31">
        <f t="shared" si="0"/>
        <v>0.11548725354371299</v>
      </c>
      <c r="O31">
        <f t="shared" si="1"/>
        <v>0</v>
      </c>
      <c r="P31">
        <f>+Peru!EN31</f>
        <v>0.109283769043918</v>
      </c>
      <c r="Q31">
        <f>+Peru!EH31+Peru!EI31</f>
        <v>0.1806959330993875</v>
      </c>
      <c r="R31">
        <f t="shared" si="2"/>
        <v>0.11548725354371299</v>
      </c>
      <c r="S31">
        <f t="shared" si="3"/>
        <v>0.11548725354371299</v>
      </c>
      <c r="T31">
        <f>+Peru!EF31</f>
        <v>-1.7444001394715299E-2</v>
      </c>
      <c r="U31">
        <f>+Peru!EN31</f>
        <v>0.109283769043918</v>
      </c>
      <c r="V31">
        <f t="shared" si="4"/>
        <v>2.3647485894510281E-2</v>
      </c>
      <c r="W31">
        <f>+Peru!AE31</f>
        <v>3.18598221488989</v>
      </c>
      <c r="X31">
        <f>+Peru!EC31</f>
        <v>5.3147002386216098</v>
      </c>
      <c r="Y31">
        <f>+Peru!EA31</f>
        <v>0.15689081695868801</v>
      </c>
      <c r="Z31">
        <f t="shared" si="5"/>
        <v>3.2096297007844004</v>
      </c>
    </row>
    <row r="32" spans="1:26">
      <c r="A32" t="s">
        <v>175</v>
      </c>
      <c r="B32">
        <f>+Peru!ED32</f>
        <v>0.56883616354709399</v>
      </c>
      <c r="C32">
        <f>-Peru!V32/100</f>
        <v>0.11298822678730801</v>
      </c>
      <c r="D32">
        <f>+Peru!EB32-Peru!EB31</f>
        <v>-4.9825576036865896E-2</v>
      </c>
      <c r="E32">
        <f>+Peru!EC32*(Peru!EA32-Peru!EA31)</f>
        <v>8.2069313040594311E-2</v>
      </c>
      <c r="F32">
        <f>+'Data for Figure 6-9'!E32+'Data for Figure 6-9'!D32+Peru!EF32+Peru!EN32</f>
        <v>0.11808657596799972</v>
      </c>
      <c r="G32">
        <f t="shared" si="6"/>
        <v>-5.0983491806917136E-3</v>
      </c>
      <c r="H32" s="25"/>
      <c r="I32">
        <f>+SUM(Peru!$AB$2:AB32)</f>
        <v>0</v>
      </c>
      <c r="J32" s="2">
        <f>+I32/Peru!F32</f>
        <v>0</v>
      </c>
      <c r="L32">
        <f>+Peru!EL32</f>
        <v>0</v>
      </c>
      <c r="N32">
        <f t="shared" si="0"/>
        <v>0.11298822678730801</v>
      </c>
      <c r="O32">
        <f t="shared" si="1"/>
        <v>0</v>
      </c>
      <c r="P32">
        <f>+Peru!EN32</f>
        <v>0.107982792771717</v>
      </c>
      <c r="Q32">
        <f>+Peru!EH32+Peru!EI32</f>
        <v>0.11808657596799671</v>
      </c>
      <c r="R32">
        <f t="shared" si="2"/>
        <v>0.11298822678730801</v>
      </c>
      <c r="S32">
        <f t="shared" si="3"/>
        <v>0.11298822678730801</v>
      </c>
      <c r="T32">
        <f>+Peru!EF32</f>
        <v>-2.2139953807445701E-2</v>
      </c>
      <c r="U32">
        <f>+Peru!EN32</f>
        <v>0.107982792771717</v>
      </c>
      <c r="V32">
        <f t="shared" si="4"/>
        <v>2.7145387823036701E-2</v>
      </c>
      <c r="W32">
        <f>+Peru!AE32</f>
        <v>67.481851757997006</v>
      </c>
      <c r="X32">
        <f>+Peru!EC32</f>
        <v>3.1025834395054099</v>
      </c>
      <c r="Y32">
        <f>+Peru!EA32</f>
        <v>0.183342744728172</v>
      </c>
      <c r="Z32">
        <f t="shared" si="5"/>
        <v>67.508997145820047</v>
      </c>
    </row>
    <row r="33" spans="1:26">
      <c r="A33" t="s">
        <v>176</v>
      </c>
      <c r="B33">
        <f>+Peru!ED33</f>
        <v>0.47358769931313499</v>
      </c>
      <c r="C33">
        <f>-Peru!V33/100</f>
        <v>8.9288560382811591E-2</v>
      </c>
      <c r="D33">
        <f>+Peru!EB33-Peru!EB32</f>
        <v>3.0934283469868901E-2</v>
      </c>
      <c r="E33">
        <f>+Peru!EC33*(Peru!EA33-Peru!EA32)</f>
        <v>3.5803153251309255E-2</v>
      </c>
      <c r="F33">
        <f>+'Data for Figure 6-9'!E33+'Data for Figure 6-9'!D33+Peru!EF33+Peru!EN33</f>
        <v>0.14494092771881675</v>
      </c>
      <c r="G33">
        <f t="shared" si="6"/>
        <v>-5.5652367336005162E-2</v>
      </c>
      <c r="H33" s="25"/>
      <c r="I33">
        <f>+SUM(Peru!$AB$2:AB33)</f>
        <v>0</v>
      </c>
      <c r="J33" s="2">
        <f>+I33/Peru!F33</f>
        <v>0</v>
      </c>
      <c r="L33">
        <f>+Peru!EL33</f>
        <v>0</v>
      </c>
      <c r="N33">
        <f t="shared" si="0"/>
        <v>8.9288560382811591E-2</v>
      </c>
      <c r="O33">
        <f t="shared" si="1"/>
        <v>0</v>
      </c>
      <c r="P33">
        <f>+Peru!EN33</f>
        <v>8.9156584628672805E-2</v>
      </c>
      <c r="Q33">
        <f>+Peru!EH33+Peru!EI33</f>
        <v>0.1449409277188187</v>
      </c>
      <c r="R33">
        <f t="shared" si="2"/>
        <v>8.9288560382811591E-2</v>
      </c>
      <c r="S33">
        <f t="shared" si="3"/>
        <v>8.9288560382811591E-2</v>
      </c>
      <c r="T33">
        <f>+Peru!EF33</f>
        <v>-1.0953093631034199E-2</v>
      </c>
      <c r="U33">
        <f>+Peru!EN33</f>
        <v>8.9156584628672805E-2</v>
      </c>
      <c r="V33">
        <f t="shared" si="4"/>
        <v>1.108506938517298E-2</v>
      </c>
      <c r="W33">
        <f>+Peru!AE33</f>
        <v>3994.18571642906</v>
      </c>
      <c r="X33">
        <f>+Peru!EC33</f>
        <v>2.3877931287158001</v>
      </c>
      <c r="Y33">
        <f>+Peru!EA33</f>
        <v>0.198336988919906</v>
      </c>
      <c r="Z33">
        <f t="shared" si="5"/>
        <v>3994.196801498445</v>
      </c>
    </row>
    <row r="34" spans="1:26">
      <c r="A34" t="s">
        <v>177</v>
      </c>
      <c r="B34">
        <f>+Peru!ED34</f>
        <v>0.40407710243662998</v>
      </c>
      <c r="C34">
        <f>-Peru!V34/100</f>
        <v>2.9213909397164201E-2</v>
      </c>
      <c r="D34">
        <f>+Peru!EB34-Peru!EB33</f>
        <v>-4.9717607648578799E-2</v>
      </c>
      <c r="E34">
        <f>+Peru!EC34*(Peru!EA34-Peru!EA33)</f>
        <v>1.6634807970238051E-2</v>
      </c>
      <c r="F34">
        <f>+'Data for Figure 6-9'!E34+'Data for Figure 6-9'!D34+Peru!EF34+Peru!EN34</f>
        <v>-1.7539404231957545E-2</v>
      </c>
      <c r="G34">
        <f t="shared" si="6"/>
        <v>4.6753313629121745E-2</v>
      </c>
      <c r="H34" s="25"/>
      <c r="I34">
        <f>+SUM(Peru!$AB$2:AB34)</f>
        <v>1.421</v>
      </c>
      <c r="J34" s="2">
        <f>+I34/Peru!F34</f>
        <v>5.4120469617478643E-5</v>
      </c>
      <c r="L34">
        <f>+Peru!EL34</f>
        <v>5.4120469617478602E-5</v>
      </c>
      <c r="N34">
        <f t="shared" si="0"/>
        <v>2.9159788927546722E-2</v>
      </c>
      <c r="O34">
        <f t="shared" si="1"/>
        <v>5.4120469617478602E-5</v>
      </c>
      <c r="P34">
        <f>+Peru!EN34</f>
        <v>6.3547967427528607E-2</v>
      </c>
      <c r="Q34">
        <f>+Peru!EH34+Peru!EI34</f>
        <v>-1.7539404231959103E-2</v>
      </c>
      <c r="R34">
        <f t="shared" si="2"/>
        <v>2.9213909397164201E-2</v>
      </c>
      <c r="S34">
        <f t="shared" si="3"/>
        <v>2.9213909397164201E-2</v>
      </c>
      <c r="T34">
        <f>+Peru!EF34</f>
        <v>-4.8004571981145397E-2</v>
      </c>
      <c r="U34">
        <f>+Peru!EN34</f>
        <v>6.3547967427528607E-2</v>
      </c>
      <c r="V34">
        <f t="shared" si="4"/>
        <v>1.3670513950780991E-2</v>
      </c>
      <c r="W34">
        <f>+Peru!AE34</f>
        <v>17990.7408081303</v>
      </c>
      <c r="X34">
        <f>+Peru!EC34</f>
        <v>1.95345455518059</v>
      </c>
      <c r="Y34">
        <f>+Peru!EA34</f>
        <v>0.206852573746859</v>
      </c>
      <c r="Z34">
        <f t="shared" si="5"/>
        <v>17990.754478644252</v>
      </c>
    </row>
    <row r="35" spans="1:26">
      <c r="A35" t="s">
        <v>178</v>
      </c>
      <c r="B35">
        <f>+Peru!ED35</f>
        <v>0.39641431941246602</v>
      </c>
      <c r="C35">
        <f>-Peru!V35/100</f>
        <v>3.9885651318421804E-2</v>
      </c>
      <c r="D35">
        <f>+Peru!EB35-Peru!EB34</f>
        <v>-8.8653459589446981E-3</v>
      </c>
      <c r="E35">
        <f>+Peru!EC35*(Peru!EA35-Peru!EA34)</f>
        <v>-8.6782677504264577E-4</v>
      </c>
      <c r="F35">
        <f>+'Data for Figure 6-9'!E35+'Data for Figure 6-9'!D35+Peru!EF35+Peru!EN35</f>
        <v>2.0240657564123861E-3</v>
      </c>
      <c r="G35">
        <f t="shared" si="6"/>
        <v>3.7861585562009414E-2</v>
      </c>
      <c r="H35" s="25"/>
      <c r="I35">
        <f>+SUM(Peru!$AB$2:AB35)</f>
        <v>70.335000000000008</v>
      </c>
      <c r="J35" s="2">
        <f>+I35/Peru!F35</f>
        <v>1.5988781383387135E-3</v>
      </c>
      <c r="L35">
        <f>+Peru!EL35</f>
        <v>1.5665755033123501E-3</v>
      </c>
      <c r="N35">
        <f t="shared" si="0"/>
        <v>3.8319075815109453E-2</v>
      </c>
      <c r="O35">
        <f t="shared" si="1"/>
        <v>1.5665755033123501E-3</v>
      </c>
      <c r="P35">
        <f>+Peru!EN35</f>
        <v>1.27788792186301E-2</v>
      </c>
      <c r="Q35">
        <f>+Peru!EH35+Peru!EI35</f>
        <v>2.0240657564128996E-3</v>
      </c>
      <c r="R35">
        <f t="shared" si="2"/>
        <v>3.9885651318421804E-2</v>
      </c>
      <c r="S35">
        <f t="shared" si="3"/>
        <v>3.9885651318421804E-2</v>
      </c>
      <c r="T35">
        <f>+Peru!EF35</f>
        <v>-1.02164072823037E-3</v>
      </c>
      <c r="U35">
        <f>+Peru!EN35</f>
        <v>1.27788792186301E-2</v>
      </c>
      <c r="V35">
        <f t="shared" si="4"/>
        <v>2.8128412828022073E-2</v>
      </c>
      <c r="W35">
        <f>+Peru!AE35</f>
        <v>28680.110767771101</v>
      </c>
      <c r="X35">
        <f>+Peru!EC35</f>
        <v>1.92060528419478</v>
      </c>
      <c r="Y35">
        <f>+Peru!EA35</f>
        <v>0.20640072308176699</v>
      </c>
      <c r="Z35">
        <f t="shared" si="5"/>
        <v>28680.138896183929</v>
      </c>
    </row>
    <row r="36" spans="1:26">
      <c r="A36" t="s">
        <v>179</v>
      </c>
      <c r="B36">
        <f>+Peru!ED36</f>
        <v>0.419906496160112</v>
      </c>
      <c r="C36">
        <f>-Peru!V36/100</f>
        <v>3.1338685605443901E-2</v>
      </c>
      <c r="D36">
        <f>+Peru!EB36-Peru!EB35</f>
        <v>-8.7651283906789029E-3</v>
      </c>
      <c r="E36">
        <f>+Peru!EC36*(Peru!EA36-Peru!EA35)</f>
        <v>-2.1579384488221744E-2</v>
      </c>
      <c r="F36">
        <f>+'Data for Figure 6-9'!E36+'Data for Figure 6-9'!D36+Peru!EF36+Peru!EN36</f>
        <v>-2.3686405024132079E-2</v>
      </c>
      <c r="G36">
        <f t="shared" si="6"/>
        <v>5.502509062957598E-2</v>
      </c>
      <c r="H36" s="25"/>
      <c r="I36">
        <f>+SUM(Peru!$AB$2:AB36)</f>
        <v>370.32299999999998</v>
      </c>
      <c r="J36" s="2">
        <f>+I36/Peru!F36</f>
        <v>5.4396408249338096E-3</v>
      </c>
      <c r="L36">
        <f>+Peru!EL36</f>
        <v>4.4064964147250999E-3</v>
      </c>
      <c r="N36">
        <f t="shared" si="0"/>
        <v>2.6932189190718801E-2</v>
      </c>
      <c r="O36">
        <f t="shared" si="1"/>
        <v>4.4064964147250999E-3</v>
      </c>
      <c r="P36">
        <f>+Peru!EN36</f>
        <v>1.0854546876746101E-2</v>
      </c>
      <c r="Q36">
        <f>+Peru!EH36+Peru!EI36</f>
        <v>-2.3686405024131038E-2</v>
      </c>
      <c r="R36">
        <f t="shared" si="2"/>
        <v>3.1338685605443901E-2</v>
      </c>
      <c r="S36">
        <f t="shared" si="3"/>
        <v>3.1338685605443901E-2</v>
      </c>
      <c r="T36">
        <f>+Peru!EF36</f>
        <v>-4.1964390219775298E-3</v>
      </c>
      <c r="U36">
        <f>+Peru!EN36</f>
        <v>1.0854546876746101E-2</v>
      </c>
      <c r="V36">
        <f t="shared" si="4"/>
        <v>2.468057775067533E-2</v>
      </c>
      <c r="W36">
        <f>+Peru!AE36</f>
        <v>46859.608961401304</v>
      </c>
      <c r="X36">
        <f>+Peru!EC36</f>
        <v>2.1389744864093099</v>
      </c>
      <c r="Y36">
        <f>+Peru!EA36</f>
        <v>0.19631206394846101</v>
      </c>
      <c r="Z36">
        <f t="shared" si="5"/>
        <v>46859.633641979053</v>
      </c>
    </row>
    <row r="37" spans="1:26">
      <c r="A37" t="s">
        <v>180</v>
      </c>
      <c r="B37">
        <f>+Peru!ED37</f>
        <v>0.35579276591793402</v>
      </c>
      <c r="C37">
        <f>-Peru!V37/100</f>
        <v>2.8746971881031702E-2</v>
      </c>
      <c r="D37">
        <f>+Peru!EB37-Peru!EB36</f>
        <v>-9.7751688198660994E-3</v>
      </c>
      <c r="E37">
        <f>+Peru!EC37*(Peru!EA37-Peru!EA36)</f>
        <v>-2.3263615420919492E-2</v>
      </c>
      <c r="F37">
        <f>+'Data for Figure 6-9'!E37+'Data for Figure 6-9'!D37+Peru!EF37+Peru!EN37</f>
        <v>-2.3982833934559338E-2</v>
      </c>
      <c r="G37">
        <f t="shared" si="6"/>
        <v>5.2729805815591044E-2</v>
      </c>
      <c r="H37" s="25"/>
      <c r="I37">
        <f>+SUM(Peru!$AB$2:AB37)</f>
        <v>5402.5335100000002</v>
      </c>
      <c r="J37" s="2">
        <f>+I37/Peru!F37</f>
        <v>5.6296933210458776E-2</v>
      </c>
      <c r="L37">
        <f>+Peru!EL37</f>
        <v>5.24379938519694E-2</v>
      </c>
      <c r="N37">
        <f t="shared" si="0"/>
        <v>-2.3691021970937698E-2</v>
      </c>
      <c r="O37">
        <f t="shared" si="1"/>
        <v>5.24379938519694E-2</v>
      </c>
      <c r="P37">
        <f>+Peru!EN37</f>
        <v>7.6950111172154499E-3</v>
      </c>
      <c r="Q37">
        <f>+Peru!EH37+Peru!EI37</f>
        <v>-2.3982833934560362E-2</v>
      </c>
      <c r="R37">
        <f t="shared" si="2"/>
        <v>2.8746971881031702E-2</v>
      </c>
      <c r="S37">
        <f t="shared" si="3"/>
        <v>2.8746971881031702E-2</v>
      </c>
      <c r="T37">
        <f>+Peru!EF37</f>
        <v>1.3609391890108001E-3</v>
      </c>
      <c r="U37">
        <f>+Peru!EN37</f>
        <v>7.6950111172154499E-3</v>
      </c>
      <c r="V37">
        <f t="shared" si="4"/>
        <v>1.9691021574805453E-2</v>
      </c>
      <c r="W37">
        <f>+Peru!AE37</f>
        <v>56454.617368584797</v>
      </c>
      <c r="X37">
        <f>+Peru!EC37</f>
        <v>1.9308868426872099</v>
      </c>
      <c r="Y37">
        <f>+Peru!EA37</f>
        <v>0.18426391337504699</v>
      </c>
      <c r="Z37">
        <f t="shared" si="5"/>
        <v>56454.637059606372</v>
      </c>
    </row>
    <row r="38" spans="1:26">
      <c r="A38" t="s">
        <v>181</v>
      </c>
      <c r="B38">
        <f>+Peru!ED38</f>
        <v>0.31985433803035601</v>
      </c>
      <c r="C38">
        <f>-Peru!V38/100</f>
        <v>3.3194361961542802E-2</v>
      </c>
      <c r="D38">
        <f>+Peru!EB38-Peru!EB37</f>
        <v>-9.529241834217099E-3</v>
      </c>
      <c r="E38">
        <f>+Peru!EC38*(Peru!EA38-Peru!EA37)</f>
        <v>-1.0323048331137639E-2</v>
      </c>
      <c r="F38">
        <f>+'Data for Figure 6-9'!E38+'Data for Figure 6-9'!D38+Peru!EF38+Peru!EN38</f>
        <v>-1.1440467229112749E-2</v>
      </c>
      <c r="G38">
        <f t="shared" si="6"/>
        <v>4.4634829190655548E-2</v>
      </c>
      <c r="H38" s="25"/>
      <c r="I38">
        <f>+SUM(Peru!$AB$2:AB38)</f>
        <v>7553.0427600000003</v>
      </c>
      <c r="J38" s="2">
        <f>+I38/Peru!F38</f>
        <v>6.4402318921465293E-2</v>
      </c>
      <c r="L38">
        <f>+Peru!EL38</f>
        <v>1.8336687208435901E-2</v>
      </c>
      <c r="N38">
        <f t="shared" si="0"/>
        <v>1.4857674753106901E-2</v>
      </c>
      <c r="O38">
        <f t="shared" si="1"/>
        <v>1.8336687208435901E-2</v>
      </c>
      <c r="P38">
        <f>+Peru!EN38</f>
        <v>5.0598902552232696E-3</v>
      </c>
      <c r="Q38">
        <f>+Peru!EH38+Peru!EI38</f>
        <v>-1.1440467229112211E-2</v>
      </c>
      <c r="R38">
        <f t="shared" si="2"/>
        <v>3.3194361961542802E-2</v>
      </c>
      <c r="S38">
        <f t="shared" si="3"/>
        <v>3.3194361961542802E-2</v>
      </c>
      <c r="T38">
        <f>+Peru!EF38</f>
        <v>3.3519326810187199E-3</v>
      </c>
      <c r="U38">
        <f>+Peru!EN38</f>
        <v>5.0598902552232696E-3</v>
      </c>
      <c r="V38">
        <f t="shared" si="4"/>
        <v>2.4782539025300813E-2</v>
      </c>
      <c r="W38">
        <f>+Peru!AE38</f>
        <v>60505.238710696802</v>
      </c>
      <c r="X38">
        <f>+Peru!EC38</f>
        <v>1.7918722136843801</v>
      </c>
      <c r="Y38">
        <f>+Peru!EA38</f>
        <v>0.17850287291005101</v>
      </c>
      <c r="Z38">
        <f t="shared" si="5"/>
        <v>60505.263493235827</v>
      </c>
    </row>
    <row r="39" spans="1:26">
      <c r="A39" t="s">
        <v>182</v>
      </c>
      <c r="B39">
        <f>+Peru!ED39</f>
        <v>0.30260745374308701</v>
      </c>
      <c r="C39">
        <f>-Peru!V39/100</f>
        <v>1.1212292008018501E-2</v>
      </c>
      <c r="D39">
        <f>+Peru!EB39-Peru!EB38</f>
        <v>1.2521676968280701E-2</v>
      </c>
      <c r="E39">
        <f>+Peru!EC39*(Peru!EA39-Peru!EA38)</f>
        <v>-2.3383634469837839E-2</v>
      </c>
      <c r="F39">
        <f>+'Data for Figure 6-9'!E39+'Data for Figure 6-9'!D39+Peru!EF39+Peru!EN39</f>
        <v>-8.3131729789753892E-3</v>
      </c>
      <c r="G39">
        <f t="shared" si="6"/>
        <v>1.9525464986993889E-2</v>
      </c>
      <c r="H39" s="25"/>
      <c r="I39">
        <f>+SUM(Peru!$AB$2:AB39)</f>
        <v>12831.554179999999</v>
      </c>
      <c r="J39" s="2">
        <f>+I39/Peru!F39</f>
        <v>9.6861952258763262E-2</v>
      </c>
      <c r="L39">
        <f>+Peru!EL39</f>
        <v>3.9846063383210298E-2</v>
      </c>
      <c r="N39">
        <f t="shared" si="0"/>
        <v>-2.8633771375191797E-2</v>
      </c>
      <c r="O39">
        <f t="shared" si="1"/>
        <v>3.9846063383210298E-2</v>
      </c>
      <c r="P39">
        <f>+Peru!EN39</f>
        <v>3.5776539082656299E-3</v>
      </c>
      <c r="Q39">
        <f>+Peru!EH39+Peru!EI39</f>
        <v>-8.3131729789756598E-3</v>
      </c>
      <c r="R39">
        <f t="shared" si="2"/>
        <v>1.1212292008018501E-2</v>
      </c>
      <c r="S39">
        <f t="shared" si="3"/>
        <v>1.1212292008018501E-2</v>
      </c>
      <c r="T39">
        <f>+Peru!EF39</f>
        <v>-1.02886938568388E-3</v>
      </c>
      <c r="U39">
        <f>+Peru!EN39</f>
        <v>3.5776539082656299E-3</v>
      </c>
      <c r="V39">
        <f t="shared" si="4"/>
        <v>8.6635074854367524E-3</v>
      </c>
      <c r="W39">
        <f>+Peru!AE39</f>
        <v>66509.435431691905</v>
      </c>
      <c r="X39">
        <f>+Peru!EC39</f>
        <v>1.8262512132070501</v>
      </c>
      <c r="Y39">
        <f>+Peru!EA39</f>
        <v>0.16569870100821599</v>
      </c>
      <c r="Z39">
        <f t="shared" si="5"/>
        <v>66509.444095199389</v>
      </c>
    </row>
    <row r="40" spans="1:26">
      <c r="A40" t="s">
        <v>183</v>
      </c>
      <c r="B40">
        <f>+Peru!ED40</f>
        <v>0.21428686081985099</v>
      </c>
      <c r="C40">
        <f>-Peru!V40/100</f>
        <v>-6.6913908998297606E-4</v>
      </c>
      <c r="D40">
        <f>+Peru!EB40-Peru!EB39</f>
        <v>2.3546303928496395E-2</v>
      </c>
      <c r="E40">
        <f>+Peru!EC40*(Peru!EA40-Peru!EA39)</f>
        <v>-9.886887590001818E-2</v>
      </c>
      <c r="F40">
        <f>+'Data for Figure 6-9'!E40+'Data for Figure 6-9'!D40+Peru!EF40+Peru!EN40</f>
        <v>-7.0271793602785446E-2</v>
      </c>
      <c r="G40">
        <f t="shared" si="6"/>
        <v>6.9602654512802467E-2</v>
      </c>
      <c r="H40" s="25"/>
      <c r="I40">
        <f>+SUM(Peru!$AB$2:AB40)</f>
        <v>14323.823129999999</v>
      </c>
      <c r="J40" s="2">
        <f>+I40/Peru!F40</f>
        <v>9.4605590467328901E-2</v>
      </c>
      <c r="L40">
        <f>+Peru!EL40</f>
        <v>9.8560966488847497E-3</v>
      </c>
      <c r="N40">
        <f t="shared" si="0"/>
        <v>-1.0525235738867727E-2</v>
      </c>
      <c r="O40">
        <f t="shared" si="1"/>
        <v>9.8560966488847497E-3</v>
      </c>
      <c r="P40">
        <f>+Peru!EN40</f>
        <v>3.77205717950378E-3</v>
      </c>
      <c r="Q40">
        <f>+Peru!EH40+Peru!EI40</f>
        <v>-7.0271793602784974E-2</v>
      </c>
      <c r="R40">
        <f t="shared" si="2"/>
        <v>-6.6913908998297606E-4</v>
      </c>
      <c r="S40">
        <f t="shared" si="3"/>
        <v>-6.6913908998297606E-4</v>
      </c>
      <c r="T40">
        <f>+Peru!EF40</f>
        <v>1.27872118923256E-3</v>
      </c>
      <c r="U40">
        <f>+Peru!EN40</f>
        <v>3.77205717950378E-3</v>
      </c>
      <c r="V40">
        <f t="shared" si="4"/>
        <v>-5.7199174587193157E-3</v>
      </c>
      <c r="W40">
        <f>+Peru!AE40</f>
        <v>58811.615034963303</v>
      </c>
      <c r="X40">
        <f>+Peru!EC40</f>
        <v>1.88991063185426</v>
      </c>
      <c r="Y40">
        <f>+Peru!EA40</f>
        <v>0.11338465280213</v>
      </c>
      <c r="Z40">
        <f t="shared" si="5"/>
        <v>58811.609315045847</v>
      </c>
    </row>
    <row r="41" spans="1:26">
      <c r="A41" t="s">
        <v>184</v>
      </c>
      <c r="B41">
        <f>+Peru!ED41</f>
        <v>0.232534490290042</v>
      </c>
      <c r="C41">
        <f>-Peru!V41/100</f>
        <v>1.0251198993558801E-2</v>
      </c>
      <c r="D41">
        <f>+Peru!EB41-Peru!EB40</f>
        <v>1.0723845972063897E-2</v>
      </c>
      <c r="E41">
        <f>+Peru!EC41*(Peru!EA41-Peru!EA40)</f>
        <v>6.6341604635486709E-3</v>
      </c>
      <c r="F41">
        <f>+'Data for Figure 6-9'!E41+'Data for Figure 6-9'!D41+Peru!EF41+Peru!EN41</f>
        <v>1.8998052731312446E-2</v>
      </c>
      <c r="G41">
        <f t="shared" si="6"/>
        <v>-8.7468537377536452E-3</v>
      </c>
      <c r="H41" s="25"/>
      <c r="I41">
        <f>+SUM(Peru!$AB$2:AB41)</f>
        <v>15087.721329999998</v>
      </c>
      <c r="J41" s="2">
        <f>+I41/Peru!F41</f>
        <v>9.4443881812784375E-2</v>
      </c>
      <c r="L41">
        <f>+Peru!EL41</f>
        <v>4.7817367341181404E-3</v>
      </c>
      <c r="N41">
        <f t="shared" si="0"/>
        <v>5.4694622594406604E-3</v>
      </c>
      <c r="O41">
        <f t="shared" si="1"/>
        <v>4.7817367341181404E-3</v>
      </c>
      <c r="P41">
        <f>+Peru!EN41</f>
        <v>1.6430201940597999E-3</v>
      </c>
      <c r="Q41">
        <f>+Peru!EH41+Peru!EI41</f>
        <v>1.8998052731311769E-2</v>
      </c>
      <c r="R41">
        <f t="shared" si="2"/>
        <v>1.0251198993558801E-2</v>
      </c>
      <c r="S41">
        <f t="shared" si="3"/>
        <v>1.0251198993558801E-2</v>
      </c>
      <c r="T41">
        <f>+Peru!EF41</f>
        <v>-2.9738983599245099E-6</v>
      </c>
      <c r="U41">
        <f>+Peru!EN41</f>
        <v>1.6430201940597999E-3</v>
      </c>
      <c r="V41">
        <f t="shared" si="4"/>
        <v>8.6111526978589256E-3</v>
      </c>
      <c r="W41">
        <f>+Peru!AE41</f>
        <v>68196.662352052605</v>
      </c>
      <c r="X41">
        <f>+Peru!EC41</f>
        <v>1.9923360370535901</v>
      </c>
      <c r="Y41">
        <f>+Peru!EA41</f>
        <v>0.116714492919543</v>
      </c>
      <c r="Z41">
        <f t="shared" si="5"/>
        <v>68196.670963205295</v>
      </c>
    </row>
    <row r="42" spans="1:26">
      <c r="A42" t="s">
        <v>185</v>
      </c>
      <c r="B42">
        <f>+Peru!ED42</f>
        <v>0.25623911199334598</v>
      </c>
      <c r="C42">
        <f>-Peru!V42/100</f>
        <v>3.3680689995593101E-2</v>
      </c>
      <c r="D42">
        <f>+Peru!EB42-Peru!EB41</f>
        <v>3.4048743353106606E-2</v>
      </c>
      <c r="E42">
        <f>+Peru!EC42*(Peru!EA42-Peru!EA41)</f>
        <v>-1.0365609965080593E-2</v>
      </c>
      <c r="F42">
        <f>+'Data for Figure 6-9'!E42+'Data for Figure 6-9'!D42+Peru!EF42+Peru!EN42</f>
        <v>2.879197202394404E-2</v>
      </c>
      <c r="G42">
        <f t="shared" si="6"/>
        <v>4.8887179716490606E-3</v>
      </c>
      <c r="H42" s="25"/>
      <c r="I42">
        <f>+SUM(Peru!$AB$2:AB42)</f>
        <v>16406.220271173599</v>
      </c>
      <c r="J42" s="2">
        <f>+I42/Peru!F42</f>
        <v>9.8260159943054606E-2</v>
      </c>
      <c r="L42">
        <f>+Peru!EL42</f>
        <v>7.8967559073981897E-3</v>
      </c>
      <c r="N42">
        <f t="shared" si="0"/>
        <v>2.5783934088194911E-2</v>
      </c>
      <c r="O42">
        <f t="shared" si="1"/>
        <v>7.8967559073981897E-3</v>
      </c>
      <c r="P42">
        <f>+Peru!EN42</f>
        <v>1.3583949922611001E-3</v>
      </c>
      <c r="Q42">
        <f>+Peru!EH42+Peru!EI42</f>
        <v>2.8791972023944831E-2</v>
      </c>
      <c r="R42">
        <f t="shared" si="2"/>
        <v>3.3680689995593101E-2</v>
      </c>
      <c r="S42">
        <f t="shared" si="3"/>
        <v>3.3680689995593101E-2</v>
      </c>
      <c r="T42">
        <f>+Peru!EF42</f>
        <v>3.7504436436569298E-3</v>
      </c>
      <c r="U42">
        <f>+Peru!EN42</f>
        <v>1.3583949922611001E-3</v>
      </c>
      <c r="V42">
        <f t="shared" si="4"/>
        <v>2.8571851359675073E-2</v>
      </c>
      <c r="W42">
        <f>+Peru!AE42</f>
        <v>85286.179458279905</v>
      </c>
      <c r="X42">
        <f>+Peru!EC42</f>
        <v>2.28424692846166</v>
      </c>
      <c r="Y42">
        <f>+Peru!EA42</f>
        <v>0.112176625390457</v>
      </c>
      <c r="Z42">
        <f t="shared" si="5"/>
        <v>85286.208030131267</v>
      </c>
    </row>
    <row r="43" spans="1:26">
      <c r="A43" t="s">
        <v>186</v>
      </c>
      <c r="B43">
        <f>+Peru!ED43</f>
        <v>0.24420524214429101</v>
      </c>
      <c r="C43">
        <f>-Peru!V43/100</f>
        <v>3.3903754287204602E-2</v>
      </c>
      <c r="D43">
        <f>+Peru!EB43-Peru!EB42</f>
        <v>-3.0630945480800142E-4</v>
      </c>
      <c r="E43">
        <f>+Peru!EC43*(Peru!EA43-Peru!EA42)</f>
        <v>-1.9030705739518296E-2</v>
      </c>
      <c r="F43">
        <f>+'Data for Figure 6-9'!E43+'Data for Figure 6-9'!D43+Peru!EF43+Peru!EN43</f>
        <v>-2.0648331957554306E-2</v>
      </c>
      <c r="G43">
        <f t="shared" si="6"/>
        <v>5.4552086244758907E-2</v>
      </c>
      <c r="H43" s="25">
        <f>+Peru!AF42/Peru!F42</f>
        <v>0.13885140035061341</v>
      </c>
      <c r="I43">
        <f>+SUM(Peru!$AB$2:AB43)</f>
        <v>17833.353294333599</v>
      </c>
      <c r="J43" s="2">
        <f>+I43/Peru!F43</f>
        <v>0.10023349114868874</v>
      </c>
      <c r="L43">
        <f>+Peru!EL43</f>
        <v>8.0212915027237808E-3</v>
      </c>
      <c r="N43">
        <f t="shared" si="0"/>
        <v>2.5882462784480822E-2</v>
      </c>
      <c r="O43">
        <f t="shared" si="1"/>
        <v>8.0212915027237808E-3</v>
      </c>
      <c r="P43">
        <f>+Peru!EN43</f>
        <v>2.1660170803292E-3</v>
      </c>
      <c r="Q43">
        <f>+Peru!EH43+Peru!EI43</f>
        <v>-2.0648331957555909E-2</v>
      </c>
      <c r="R43">
        <f t="shared" si="2"/>
        <v>3.3903754287204602E-2</v>
      </c>
      <c r="S43">
        <f t="shared" si="3"/>
        <v>3.3903754287204602E-2</v>
      </c>
      <c r="T43">
        <f>+Peru!EF43</f>
        <v>-3.4773338435572102E-3</v>
      </c>
      <c r="U43">
        <f>+Peru!EN43</f>
        <v>2.1660170803292E-3</v>
      </c>
      <c r="V43">
        <f t="shared" si="4"/>
        <v>3.521507105043261E-2</v>
      </c>
      <c r="W43">
        <f>+Peru!AE43</f>
        <v>85684.900974899807</v>
      </c>
      <c r="X43">
        <f>+Peru!EC43</f>
        <v>2.3466203138805</v>
      </c>
      <c r="Y43">
        <f>+Peru!EA43</f>
        <v>0.104066789458777</v>
      </c>
      <c r="Z43">
        <f t="shared" si="5"/>
        <v>85684.93618997086</v>
      </c>
    </row>
    <row r="44" spans="1:26">
      <c r="A44" t="s">
        <v>187</v>
      </c>
      <c r="B44">
        <f>+Peru!ED44</f>
        <v>0.23831696039004999</v>
      </c>
      <c r="C44">
        <f>-Peru!V44/100</f>
        <v>2.7896021464570101E-2</v>
      </c>
      <c r="D44">
        <f>+Peru!EB44-Peru!EB43</f>
        <v>9.5249109717640001E-3</v>
      </c>
      <c r="E44">
        <f>+Peru!EC44*(Peru!EA44-Peru!EA43)</f>
        <v>-1.1347676234055451E-2</v>
      </c>
      <c r="F44">
        <f>+'Data for Figure 6-9'!E44+'Data for Figure 6-9'!D44+Peru!EF44+Peru!EN44</f>
        <v>6.3537885525991771E-4</v>
      </c>
      <c r="G44">
        <f t="shared" si="6"/>
        <v>2.7260642609310184E-2</v>
      </c>
      <c r="H44" s="25">
        <f>+Peru!AF43/Peru!F43</f>
        <v>0.11726914377456475</v>
      </c>
      <c r="I44">
        <f>+SUM(Peru!$AB$2:AB44)</f>
        <v>18966.8934423336</v>
      </c>
      <c r="J44" s="2">
        <f>+I44/Peru!F44</f>
        <v>0.10479457414366784</v>
      </c>
      <c r="K44">
        <f>+H44-H43</f>
        <v>-2.1582256576048661E-2</v>
      </c>
      <c r="L44">
        <f>+Peru!EL44</f>
        <v>6.2629580034058996E-3</v>
      </c>
      <c r="M44">
        <f>+K44+L44</f>
        <v>-1.5319298572642762E-2</v>
      </c>
      <c r="N44">
        <f t="shared" si="0"/>
        <v>5.0806885115540351E-5</v>
      </c>
      <c r="O44">
        <f t="shared" si="1"/>
        <v>2.7845214579454561E-2</v>
      </c>
      <c r="P44">
        <f>+Peru!EN44</f>
        <v>5.38468034214939E-4</v>
      </c>
      <c r="Q44">
        <f>+Peru!EH44+Peru!EI44</f>
        <v>6.3537885526046989E-4</v>
      </c>
      <c r="R44">
        <f t="shared" si="2"/>
        <v>2.7896021464570101E-2</v>
      </c>
      <c r="S44">
        <f t="shared" si="3"/>
        <v>2.7896021464570101E-2</v>
      </c>
      <c r="T44">
        <f>+Peru!EF44</f>
        <v>1.9196760833364299E-3</v>
      </c>
      <c r="U44">
        <f>+Peru!EN44</f>
        <v>5.38468034214939E-4</v>
      </c>
      <c r="V44">
        <f t="shared" si="4"/>
        <v>2.5437877347018731E-2</v>
      </c>
      <c r="W44">
        <f>+Peru!AE44</f>
        <v>85245.170627199201</v>
      </c>
      <c r="X44">
        <f>+Peru!EC44</f>
        <v>2.3990808011138198</v>
      </c>
      <c r="Y44">
        <f>+Peru!EA44</f>
        <v>9.9336779436277098E-2</v>
      </c>
      <c r="Z44">
        <f t="shared" si="5"/>
        <v>85245.196065076554</v>
      </c>
    </row>
    <row r="45" spans="1:26">
      <c r="A45" t="s">
        <v>188</v>
      </c>
      <c r="B45">
        <f>+Peru!ED45</f>
        <v>0.24668060025128599</v>
      </c>
      <c r="C45">
        <f>-Peru!V45/100</f>
        <v>2.2918654116994702E-2</v>
      </c>
      <c r="D45">
        <f>+Peru!EB45-Peru!EB44</f>
        <v>-3.9088007119229967E-3</v>
      </c>
      <c r="E45">
        <f>+Peru!EC45*(Peru!EA45-Peru!EA44)</f>
        <v>4.7236630081559858E-3</v>
      </c>
      <c r="F45">
        <f>+'Data for Figure 6-9'!E45+'Data for Figure 6-9'!D45+Peru!EF45+Peru!EN45</f>
        <v>4.3224928721766693E-3</v>
      </c>
      <c r="G45">
        <f t="shared" si="6"/>
        <v>1.8596161244818034E-2</v>
      </c>
      <c r="H45" s="25">
        <f>+Peru!AF44/Peru!F44</f>
        <v>8.6561188787568674E-2</v>
      </c>
      <c r="I45">
        <f>+SUM(Peru!$AB$2:AB45)</f>
        <v>20469.99060623617</v>
      </c>
      <c r="J45" s="2">
        <f>+I45/Peru!F45</f>
        <v>0.10689750934290515</v>
      </c>
      <c r="K45">
        <f t="shared" ref="K45:K59" si="7">+H45-H44</f>
        <v>-3.0707954986996078E-2</v>
      </c>
      <c r="L45">
        <f>+Peru!EL45</f>
        <v>7.8494097145613492E-3</v>
      </c>
      <c r="M45">
        <f t="shared" ref="M45:M59" si="8">+K45+L45</f>
        <v>-2.2858545272434729E-2</v>
      </c>
      <c r="N45">
        <f t="shared" si="0"/>
        <v>-1.5638710584562725E-2</v>
      </c>
      <c r="O45">
        <f t="shared" si="1"/>
        <v>3.8557364701557427E-2</v>
      </c>
      <c r="P45">
        <f>+Peru!EN45</f>
        <v>1.8442995620505001E-3</v>
      </c>
      <c r="Q45">
        <f>+Peru!EH45+Peru!EI45</f>
        <v>4.3224928721765869E-3</v>
      </c>
      <c r="R45">
        <f t="shared" si="2"/>
        <v>2.2918654116994702E-2</v>
      </c>
      <c r="S45">
        <f t="shared" si="3"/>
        <v>2.2918654116994702E-2</v>
      </c>
      <c r="T45">
        <f>+Peru!EF45</f>
        <v>1.6633310138931801E-3</v>
      </c>
      <c r="U45">
        <f>+Peru!EN45</f>
        <v>1.8442995620505001E-3</v>
      </c>
      <c r="V45">
        <f t="shared" si="4"/>
        <v>1.9411023541051023E-2</v>
      </c>
      <c r="W45">
        <f>+Peru!AE45</f>
        <v>93103.434667278299</v>
      </c>
      <c r="X45">
        <f>+Peru!EC45</f>
        <v>2.43572359217002</v>
      </c>
      <c r="Y45">
        <f>+Peru!EA45</f>
        <v>0.101276105812776</v>
      </c>
      <c r="Z45">
        <f t="shared" si="5"/>
        <v>93103.454078301846</v>
      </c>
    </row>
    <row r="46" spans="1:26">
      <c r="A46" t="s">
        <v>189</v>
      </c>
      <c r="B46">
        <f>+Peru!ED46</f>
        <v>0.25003255074159603</v>
      </c>
      <c r="C46">
        <f>-Peru!V46/100</f>
        <v>1.73846715441455E-2</v>
      </c>
      <c r="D46">
        <f>+Peru!EB46-Peru!EB45</f>
        <v>-2.8098534937490011E-3</v>
      </c>
      <c r="E46">
        <f>+Peru!EC46*(Peru!EA46-Peru!EA45)</f>
        <v>7.6924557503245464E-3</v>
      </c>
      <c r="F46">
        <f>+'Data for Figure 6-9'!E46+'Data for Figure 6-9'!D46+Peru!EF46+Peru!EN46</f>
        <v>8.2041411278123907E-3</v>
      </c>
      <c r="G46">
        <f t="shared" si="6"/>
        <v>9.1805304163331096E-3</v>
      </c>
      <c r="H46" s="25">
        <f>+Peru!AF45/Peru!F45</f>
        <v>9.4408210855761704E-2</v>
      </c>
      <c r="I46">
        <f>+SUM(Peru!$AB$2:AB46)</f>
        <v>20650.704493262569</v>
      </c>
      <c r="J46" s="2">
        <f>+I46/Peru!F46</f>
        <v>0.1005491371537847</v>
      </c>
      <c r="K46">
        <f t="shared" si="7"/>
        <v>7.8470220681930297E-3</v>
      </c>
      <c r="L46">
        <f>+Peru!EL46</f>
        <v>8.79903415311538E-4</v>
      </c>
      <c r="M46">
        <f t="shared" si="8"/>
        <v>8.7269254835045679E-3</v>
      </c>
      <c r="N46">
        <f t="shared" si="0"/>
        <v>2.4351790197026994E-2</v>
      </c>
      <c r="O46">
        <f t="shared" si="1"/>
        <v>-6.9671186528814915E-3</v>
      </c>
      <c r="P46">
        <f>+Peru!EN46</f>
        <v>2.3867102547813902E-3</v>
      </c>
      <c r="Q46">
        <f>+Peru!EH46+Peru!EI46</f>
        <v>8.2041411278125191E-3</v>
      </c>
      <c r="R46">
        <f t="shared" si="2"/>
        <v>1.73846715441455E-2</v>
      </c>
      <c r="S46">
        <f t="shared" si="3"/>
        <v>1.73846715441455E-2</v>
      </c>
      <c r="T46">
        <f>+Peru!EF46</f>
        <v>9.34828616455455E-4</v>
      </c>
      <c r="U46">
        <f>+Peru!EN46</f>
        <v>2.3867102547813902E-3</v>
      </c>
      <c r="V46">
        <f t="shared" si="4"/>
        <v>1.4063132672908655E-2</v>
      </c>
      <c r="W46">
        <f>+Peru!AE46</f>
        <v>100097.41022893701</v>
      </c>
      <c r="X46">
        <f>+Peru!EC46</f>
        <v>2.3928654547527102</v>
      </c>
      <c r="Y46">
        <f>+Peru!EA46</f>
        <v>0.104490852272944</v>
      </c>
      <c r="Z46">
        <f t="shared" si="5"/>
        <v>100097.42429206969</v>
      </c>
    </row>
    <row r="47" spans="1:26">
      <c r="A47" t="s">
        <v>190</v>
      </c>
      <c r="B47">
        <f>+Peru!ED47</f>
        <v>0.23780200567941301</v>
      </c>
      <c r="C47">
        <f>-Peru!V47/100</f>
        <v>1.1233754448160899E-2</v>
      </c>
      <c r="D47">
        <f>+Peru!EB47-Peru!EB46</f>
        <v>-1.0515526608283102E-2</v>
      </c>
      <c r="E47">
        <f>+Peru!EC47*(Peru!EA47-Peru!EA46)</f>
        <v>-6.8911381816963121E-4</v>
      </c>
      <c r="F47">
        <f>+'Data for Figure 6-9'!E47+'Data for Figure 6-9'!D47+Peru!EF47+Peru!EN47</f>
        <v>-2.9224567861414123E-3</v>
      </c>
      <c r="G47">
        <f t="shared" si="6"/>
        <v>1.4156211234302312E-2</v>
      </c>
      <c r="H47" s="25">
        <f>+Peru!AF46/Peru!F46</f>
        <v>8.6892465953841702E-2</v>
      </c>
      <c r="I47">
        <f>+SUM(Peru!$AB$2:AB47)</f>
        <v>21040.010194815466</v>
      </c>
      <c r="J47" s="2">
        <f>+I47/Peru!F47</f>
        <v>9.2408900258518875E-2</v>
      </c>
      <c r="K47">
        <f t="shared" si="7"/>
        <v>-7.5157449019200018E-3</v>
      </c>
      <c r="L47">
        <f>+Peru!EL47</f>
        <v>1.7098523913139201E-3</v>
      </c>
      <c r="M47">
        <f t="shared" si="8"/>
        <v>-5.8058925106060817E-3</v>
      </c>
      <c r="N47">
        <f t="shared" si="0"/>
        <v>2.0081571549269775E-3</v>
      </c>
      <c r="O47">
        <f t="shared" si="1"/>
        <v>9.2255972932339218E-3</v>
      </c>
      <c r="P47">
        <f>+Peru!EN47</f>
        <v>3.5493350217788099E-3</v>
      </c>
      <c r="Q47">
        <f>+Peru!EH47+Peru!EI47</f>
        <v>-2.9224567861404795E-3</v>
      </c>
      <c r="R47">
        <f t="shared" si="2"/>
        <v>1.1233754448160899E-2</v>
      </c>
      <c r="S47">
        <f t="shared" si="3"/>
        <v>1.1233754448160899E-2</v>
      </c>
      <c r="T47">
        <f>+Peru!EF47</f>
        <v>4.7328486185325104E-3</v>
      </c>
      <c r="U47">
        <f>+Peru!EN47</f>
        <v>3.5493350217788099E-3</v>
      </c>
      <c r="V47">
        <f t="shared" si="4"/>
        <v>2.951570807849579E-3</v>
      </c>
      <c r="W47">
        <f>+Peru!AE47</f>
        <v>101388.839243193</v>
      </c>
      <c r="X47">
        <f>+Peru!EC47</f>
        <v>2.28241146770065</v>
      </c>
      <c r="Y47">
        <f>+Peru!EA47</f>
        <v>0.104188928703105</v>
      </c>
      <c r="Z47">
        <f t="shared" si="5"/>
        <v>101388.8421947638</v>
      </c>
    </row>
    <row r="48" spans="1:26">
      <c r="A48" t="s">
        <v>191</v>
      </c>
      <c r="B48">
        <f>+Peru!ED48</f>
        <v>0.19270000962490999</v>
      </c>
      <c r="C48">
        <f>-Peru!V48/100</f>
        <v>3.5196145525950699E-3</v>
      </c>
      <c r="D48">
        <f>+Peru!EB48-Peru!EB47</f>
        <v>1.4481781156843107E-2</v>
      </c>
      <c r="E48">
        <f>+Peru!EC48*(Peru!EA48-Peru!EA47)</f>
        <v>-3.9845736640281113E-2</v>
      </c>
      <c r="F48">
        <f>+'Data for Figure 6-9'!E48+'Data for Figure 6-9'!D48+Peru!EF48+Peru!EN48</f>
        <v>-1.5663179606300464E-2</v>
      </c>
      <c r="G48">
        <f t="shared" si="6"/>
        <v>1.9182794158895535E-2</v>
      </c>
      <c r="H48" s="25">
        <f>+Peru!AF47/Peru!F47</f>
        <v>8.2606024578108145E-2</v>
      </c>
      <c r="I48">
        <f>+SUM(Peru!$AB$2:AB48)</f>
        <v>21225.041526960937</v>
      </c>
      <c r="J48" s="2">
        <f>+I48/Peru!F48</f>
        <v>8.5903125108494308E-2</v>
      </c>
      <c r="K48">
        <f t="shared" si="7"/>
        <v>-4.2864413757335573E-3</v>
      </c>
      <c r="L48">
        <f>+Peru!EL48</f>
        <v>7.4886871971928295E-4</v>
      </c>
      <c r="M48">
        <f t="shared" si="8"/>
        <v>-3.5375726560142743E-3</v>
      </c>
      <c r="N48">
        <f t="shared" si="0"/>
        <v>-1.5156955428577705E-3</v>
      </c>
      <c r="O48">
        <f t="shared" si="1"/>
        <v>5.0353100954528404E-3</v>
      </c>
      <c r="P48">
        <f>+Peru!EN48</f>
        <v>3.2159355898213398E-3</v>
      </c>
      <c r="Q48">
        <f>+Peru!EH48+Peru!EI48</f>
        <v>-1.5663179606301057E-2</v>
      </c>
      <c r="R48">
        <f t="shared" si="2"/>
        <v>3.5196145525950699E-3</v>
      </c>
      <c r="S48">
        <f t="shared" si="3"/>
        <v>3.5196145525950699E-3</v>
      </c>
      <c r="T48">
        <f>+Peru!EF48</f>
        <v>6.4848402873161999E-3</v>
      </c>
      <c r="U48">
        <f>+Peru!EN48</f>
        <v>3.2159355898213398E-3</v>
      </c>
      <c r="V48">
        <f t="shared" si="4"/>
        <v>-6.1811613245424703E-3</v>
      </c>
      <c r="W48">
        <f>+Peru!AE48</f>
        <v>102937.69102086101</v>
      </c>
      <c r="X48">
        <f>+Peru!EC48</f>
        <v>2.2319621591258501</v>
      </c>
      <c r="Y48">
        <f>+Peru!EA48</f>
        <v>8.63365934933151E-2</v>
      </c>
      <c r="Z48">
        <f t="shared" si="5"/>
        <v>102937.68483969968</v>
      </c>
    </row>
    <row r="49" spans="1:26">
      <c r="A49" t="s">
        <v>192</v>
      </c>
      <c r="B49">
        <f>+Peru!ED49</f>
        <v>0.16210789810540799</v>
      </c>
      <c r="C49">
        <f>-Peru!V49/100</f>
        <v>-2.4542276838373903E-2</v>
      </c>
      <c r="D49">
        <f>+Peru!EB49-Peru!EB48</f>
        <v>-1.2222193722257801E-2</v>
      </c>
      <c r="E49">
        <f>+Peru!EC49*(Peru!EA49-Peru!EA48)</f>
        <v>-2.0345001998934274E-2</v>
      </c>
      <c r="F49">
        <f>+'Data for Figure 6-9'!E49+'Data for Figure 6-9'!D49+Peru!EF49+Peru!EN49</f>
        <v>-2.5130179207209186E-2</v>
      </c>
      <c r="G49">
        <f t="shared" si="6"/>
        <v>5.8790236883528302E-4</v>
      </c>
      <c r="H49" s="25">
        <f>+Peru!AF48/Peru!F48</f>
        <v>8.4148644119536001E-2</v>
      </c>
      <c r="I49">
        <f>+SUM(Peru!$AB$2:AB49)</f>
        <v>21529.362428000935</v>
      </c>
      <c r="J49" s="2">
        <f>+I49/Peru!F49</f>
        <v>7.4829192846799078E-2</v>
      </c>
      <c r="K49">
        <f t="shared" si="7"/>
        <v>1.542619541427856E-3</v>
      </c>
      <c r="L49">
        <f>+Peru!EL49</f>
        <v>1.05772233002203E-3</v>
      </c>
      <c r="M49">
        <f t="shared" si="8"/>
        <v>2.6003418714498861E-3</v>
      </c>
      <c r="N49">
        <f t="shared" si="0"/>
        <v>-2.4057379626968078E-2</v>
      </c>
      <c r="O49">
        <f t="shared" si="1"/>
        <v>-4.8489721140582598E-4</v>
      </c>
      <c r="P49">
        <f>+Peru!EN49</f>
        <v>6.70099041025828E-3</v>
      </c>
      <c r="Q49">
        <f>+Peru!EH49+Peru!EI49</f>
        <v>-2.5130179207209509E-2</v>
      </c>
      <c r="R49">
        <f t="shared" si="2"/>
        <v>-2.4542276838373903E-2</v>
      </c>
      <c r="S49">
        <f t="shared" si="3"/>
        <v>-2.4542276838373903E-2</v>
      </c>
      <c r="T49">
        <f>+Peru!EF49</f>
        <v>7.3602610372460603E-4</v>
      </c>
      <c r="U49">
        <f>+Peru!EN49</f>
        <v>6.70099041025828E-3</v>
      </c>
      <c r="V49">
        <f t="shared" si="4"/>
        <v>-3.1979293352356788E-2</v>
      </c>
      <c r="W49">
        <f>+Peru!AE49</f>
        <v>97585.570757346402</v>
      </c>
      <c r="X49">
        <f>+Peru!EC49</f>
        <v>2.1132742528053199</v>
      </c>
      <c r="Y49">
        <f>+Peru!EA49</f>
        <v>7.6709351798619402E-2</v>
      </c>
      <c r="Z49">
        <f t="shared" si="5"/>
        <v>97585.538778053044</v>
      </c>
    </row>
    <row r="50" spans="1:26">
      <c r="A50" t="s">
        <v>193</v>
      </c>
      <c r="B50">
        <f>+Peru!ED50</f>
        <v>0.127411519422616</v>
      </c>
      <c r="C50">
        <f>-Peru!V50/100</f>
        <v>-3.0650127187796698E-2</v>
      </c>
      <c r="D50">
        <f>+Peru!EB50-Peru!EB49</f>
        <v>1.5974923224908802E-2</v>
      </c>
      <c r="E50">
        <f>+Peru!EC50*(Peru!EA50-Peru!EA49)</f>
        <v>-2.8183740637989674E-2</v>
      </c>
      <c r="F50">
        <f>+'Data for Figure 6-9'!E50+'Data for Figure 6-9'!D50+Peru!EF50+Peru!EN50</f>
        <v>3.9680715587877419E-5</v>
      </c>
      <c r="G50">
        <f t="shared" si="6"/>
        <v>-3.0689807903384575E-2</v>
      </c>
      <c r="H50" s="25">
        <f>+Peru!AF49/Peru!F49</f>
        <v>8.8402460831513069E-2</v>
      </c>
      <c r="I50">
        <f>+SUM(Peru!$AB$2:AB50)</f>
        <v>21978.497092184934</v>
      </c>
      <c r="J50" s="2">
        <f>+I50/Peru!F50</f>
        <v>6.8748759469033402E-2</v>
      </c>
      <c r="K50">
        <f t="shared" si="7"/>
        <v>4.2538167119770681E-3</v>
      </c>
      <c r="L50">
        <f>+Peru!EL50</f>
        <v>1.4048936498105801E-3</v>
      </c>
      <c r="M50">
        <f t="shared" si="8"/>
        <v>5.6587103617876484E-3</v>
      </c>
      <c r="N50">
        <f t="shared" si="0"/>
        <v>-2.7801204125630211E-2</v>
      </c>
      <c r="O50">
        <f t="shared" si="1"/>
        <v>-2.8489230621664878E-3</v>
      </c>
      <c r="P50">
        <f>+Peru!EN50</f>
        <v>4.8200624271190996E-3</v>
      </c>
      <c r="Q50">
        <f>+Peru!EH50+Peru!EI50</f>
        <v>3.9680715587700477E-5</v>
      </c>
      <c r="R50">
        <f t="shared" si="2"/>
        <v>-3.0650127187796698E-2</v>
      </c>
      <c r="S50">
        <f t="shared" si="3"/>
        <v>-3.0650127187796698E-2</v>
      </c>
      <c r="T50">
        <f>+Peru!EF50</f>
        <v>7.4284357015496497E-3</v>
      </c>
      <c r="U50">
        <f>+Peru!EN50</f>
        <v>4.8200624271190996E-3</v>
      </c>
      <c r="V50">
        <f t="shared" si="4"/>
        <v>-4.2898625316465447E-2</v>
      </c>
      <c r="W50">
        <f>+Peru!AE50</f>
        <v>95603.596909368207</v>
      </c>
      <c r="X50">
        <f>+Peru!EC50</f>
        <v>2.0283740692931498</v>
      </c>
      <c r="Y50">
        <f>+Peru!EA50</f>
        <v>6.2814606709607701E-2</v>
      </c>
      <c r="Z50">
        <f t="shared" si="5"/>
        <v>95603.554010742897</v>
      </c>
    </row>
    <row r="51" spans="1:26">
      <c r="A51" t="s">
        <v>194</v>
      </c>
      <c r="B51">
        <f>+Peru!ED51</f>
        <v>0.102153898122126</v>
      </c>
      <c r="C51">
        <f>-Peru!V51/100</f>
        <v>-2.5007639506251903E-2</v>
      </c>
      <c r="D51">
        <f>+Peru!EB51-Peru!EB50</f>
        <v>-1.4910810262990307E-2</v>
      </c>
      <c r="E51">
        <f>+Peru!EC51*(Peru!EA51-Peru!EA50)</f>
        <v>-1.8700871799488442E-2</v>
      </c>
      <c r="F51">
        <f>+'Data for Figure 6-9'!E51+'Data for Figure 6-9'!D51+Peru!EF51+Peru!EN51</f>
        <v>-2.0925792907956771E-2</v>
      </c>
      <c r="G51">
        <f t="shared" si="6"/>
        <v>-4.0818465982951323E-3</v>
      </c>
      <c r="H51" s="25">
        <f>+Peru!AF50/Peru!F50</f>
        <v>0.119522210623943</v>
      </c>
      <c r="I51">
        <f>+SUM(Peru!$AB$2:AB51)</f>
        <v>22134.873154843935</v>
      </c>
      <c r="J51" s="2">
        <f>+I51/Peru!F51</f>
        <v>6.1969715779311395E-2</v>
      </c>
      <c r="K51">
        <f t="shared" si="7"/>
        <v>3.1119749792429929E-2</v>
      </c>
      <c r="L51">
        <f>+Peru!EL51</f>
        <v>4.3779695911857298E-4</v>
      </c>
      <c r="M51">
        <f t="shared" si="8"/>
        <v>3.1557546751548503E-2</v>
      </c>
      <c r="N51">
        <f t="shared" si="0"/>
        <v>5.6743133270594536E-3</v>
      </c>
      <c r="O51">
        <f t="shared" si="1"/>
        <v>-3.0681952833311356E-2</v>
      </c>
      <c r="P51">
        <f>+Peru!EN51</f>
        <v>5.8379841665346802E-3</v>
      </c>
      <c r="Q51">
        <f>+Peru!EH51+Peru!EI51</f>
        <v>-2.0925792907956604E-2</v>
      </c>
      <c r="R51">
        <f t="shared" si="2"/>
        <v>-2.5007639506251903E-2</v>
      </c>
      <c r="S51">
        <f t="shared" si="3"/>
        <v>-2.5007639506251903E-2</v>
      </c>
      <c r="T51">
        <f>+Peru!EF51</f>
        <v>6.8479049879872998E-3</v>
      </c>
      <c r="U51">
        <f>+Peru!EN51</f>
        <v>5.8379841665346802E-3</v>
      </c>
      <c r="V51">
        <f t="shared" si="4"/>
        <v>-3.7693528660773884E-2</v>
      </c>
      <c r="W51">
        <f>+Peru!AE51</f>
        <v>94076.405442787494</v>
      </c>
      <c r="X51">
        <f>+Peru!EC51</f>
        <v>1.9239915085407899</v>
      </c>
      <c r="Y51">
        <f>+Peru!EA51</f>
        <v>5.3094775974142701E-2</v>
      </c>
      <c r="Z51">
        <f t="shared" si="5"/>
        <v>94076.367749258832</v>
      </c>
    </row>
    <row r="52" spans="1:26">
      <c r="A52" t="s">
        <v>195</v>
      </c>
      <c r="B52">
        <f>+Peru!ED52</f>
        <v>0.109565670364623</v>
      </c>
      <c r="C52">
        <f>-Peru!V52/100</f>
        <v>1.3016064141388799E-2</v>
      </c>
      <c r="D52">
        <f>+Peru!EB52-Peru!EB51</f>
        <v>9.6391504906083031E-3</v>
      </c>
      <c r="E52">
        <f>+Peru!EC52*(Peru!EA52-Peru!EA51)</f>
        <v>6.5435532519950313E-3</v>
      </c>
      <c r="F52">
        <f>+'Data for Figure 6-9'!E52+'Data for Figure 6-9'!D52+Peru!EF52+Peru!EN52</f>
        <v>1.9553481966868742E-2</v>
      </c>
      <c r="G52">
        <f t="shared" si="6"/>
        <v>-6.5374178254799433E-3</v>
      </c>
      <c r="H52" s="25">
        <f>+Peru!AF51/Peru!F51</f>
        <v>0.12789408435739094</v>
      </c>
      <c r="I52">
        <f>+SUM(Peru!$AB$2:AB52)</f>
        <v>22236.521215919536</v>
      </c>
      <c r="J52" s="2">
        <f>+I52/Peru!F52</f>
        <v>6.0567053463511523E-2</v>
      </c>
      <c r="K52">
        <f t="shared" si="7"/>
        <v>8.3718737334479432E-3</v>
      </c>
      <c r="L52">
        <f>+Peru!EL52</f>
        <v>2.7686540937979899E-4</v>
      </c>
      <c r="M52">
        <f t="shared" si="8"/>
        <v>8.6487391428277417E-3</v>
      </c>
      <c r="N52">
        <f t="shared" si="0"/>
        <v>2.1111072465456942E-2</v>
      </c>
      <c r="O52">
        <f t="shared" si="1"/>
        <v>-8.0950083240681446E-3</v>
      </c>
      <c r="P52">
        <f>+Peru!EN52</f>
        <v>1.6928551894385901E-3</v>
      </c>
      <c r="Q52">
        <f>+Peru!EH52+Peru!EI52</f>
        <v>1.9553481966868409E-2</v>
      </c>
      <c r="R52">
        <f t="shared" si="2"/>
        <v>1.3016064141388799E-2</v>
      </c>
      <c r="S52">
        <f t="shared" si="3"/>
        <v>1.3016064141388799E-2</v>
      </c>
      <c r="T52">
        <f>+Peru!EF52</f>
        <v>1.67792303482682E-3</v>
      </c>
      <c r="U52">
        <f>+Peru!EN52</f>
        <v>1.6928551894385901E-3</v>
      </c>
      <c r="V52">
        <f t="shared" si="4"/>
        <v>9.6452859171233894E-3</v>
      </c>
      <c r="W52">
        <f>+Peru!AE52</f>
        <v>97773.420357066105</v>
      </c>
      <c r="X52">
        <f>+Peru!EC52</f>
        <v>1.94034375741222</v>
      </c>
      <c r="Y52">
        <f>+Peru!EA52</f>
        <v>5.6467144002745003E-2</v>
      </c>
      <c r="Z52">
        <f t="shared" si="5"/>
        <v>97773.430002352019</v>
      </c>
    </row>
    <row r="53" spans="1:26">
      <c r="A53" t="s">
        <v>196</v>
      </c>
      <c r="B53">
        <f>+Peru!ED53</f>
        <v>8.6384450113673197E-2</v>
      </c>
      <c r="C53">
        <f>-Peru!V53/100</f>
        <v>1.75511138016863E-3</v>
      </c>
      <c r="D53">
        <f>+Peru!EB53-Peru!EB52</f>
        <v>4.6493489244399389E-4</v>
      </c>
      <c r="E53">
        <f>+Peru!EC53*(Peru!EA53-Peru!EA52)</f>
        <v>-1.2162221841197788E-2</v>
      </c>
      <c r="F53">
        <f>+'Data for Figure 6-9'!E53+'Data for Figure 6-9'!D53+Peru!EF53+Peru!EN53</f>
        <v>1.3557181282854837E-2</v>
      </c>
      <c r="G53">
        <f t="shared" si="6"/>
        <v>-1.1802069902686207E-2</v>
      </c>
      <c r="H53" s="25">
        <f>+Peru!AF52/Peru!F52</f>
        <v>0.13397861233220057</v>
      </c>
      <c r="I53">
        <f>+SUM(Peru!$AB$2:AB53)</f>
        <v>22655.303318498238</v>
      </c>
      <c r="J53" s="2">
        <f>+I53/Peru!F53</f>
        <v>5.3672868145211328E-2</v>
      </c>
      <c r="K53">
        <f t="shared" si="7"/>
        <v>6.0845279748096281E-3</v>
      </c>
      <c r="L53">
        <f>+Peru!EL53</f>
        <v>9.9214017386066401E-4</v>
      </c>
      <c r="M53">
        <f t="shared" si="8"/>
        <v>7.0766681486702926E-3</v>
      </c>
      <c r="N53">
        <f t="shared" si="0"/>
        <v>6.8474991811175931E-3</v>
      </c>
      <c r="O53">
        <f t="shared" si="1"/>
        <v>-5.0923878009489637E-3</v>
      </c>
      <c r="P53">
        <f>+Peru!EN53</f>
        <v>8.3514720926953293E-3</v>
      </c>
      <c r="Q53">
        <f>+Peru!EH53+Peru!EI53</f>
        <v>1.3557181282855E-2</v>
      </c>
      <c r="R53">
        <f t="shared" si="2"/>
        <v>1.75511138016863E-3</v>
      </c>
      <c r="S53">
        <f t="shared" si="3"/>
        <v>1.75511138016863E-3</v>
      </c>
      <c r="T53">
        <f>+Peru!EF53</f>
        <v>1.6902996138913301E-2</v>
      </c>
      <c r="U53">
        <f>+Peru!EN53</f>
        <v>8.3514720926953293E-3</v>
      </c>
      <c r="V53">
        <f t="shared" si="4"/>
        <v>-2.3499356851440001E-2</v>
      </c>
      <c r="W53">
        <f>+Peru!AE53</f>
        <v>100110.649011731</v>
      </c>
      <c r="X53">
        <f>+Peru!EC53</f>
        <v>1.74520375866859</v>
      </c>
      <c r="Y53">
        <f>+Peru!EA53</f>
        <v>4.9498203109289499E-2</v>
      </c>
      <c r="Z53">
        <f t="shared" si="5"/>
        <v>100110.62551237416</v>
      </c>
    </row>
    <row r="54" spans="1:26">
      <c r="A54" t="s">
        <v>197</v>
      </c>
      <c r="B54">
        <f>+Peru!ED54</f>
        <v>7.6483126730102102E-2</v>
      </c>
      <c r="C54">
        <f>-Peru!V54/100</f>
        <v>-2.0646064307607501E-2</v>
      </c>
      <c r="D54">
        <f>+Peru!EB54-Peru!EB53</f>
        <v>-4.4305709737700039E-3</v>
      </c>
      <c r="E54">
        <f>+Peru!EC54*(Peru!EA54-Peru!EA53)</f>
        <v>-6.2629374710080742E-3</v>
      </c>
      <c r="F54">
        <f>+'Data for Figure 6-9'!E54+'Data for Figure 6-9'!D54+Peru!EF54+Peru!EN54</f>
        <v>1.5152030194827519E-3</v>
      </c>
      <c r="G54">
        <f t="shared" si="6"/>
        <v>-2.2161267327090253E-2</v>
      </c>
      <c r="H54" s="25">
        <f>+Peru!AF53/Peru!F53</f>
        <v>0.12493366740637699</v>
      </c>
      <c r="I54">
        <f>+SUM(Peru!$AB$2:AB54)</f>
        <v>22790.457987260033</v>
      </c>
      <c r="J54" s="2">
        <f>+I54/Peru!F54</f>
        <v>4.8312611201122513E-2</v>
      </c>
      <c r="K54">
        <f t="shared" si="7"/>
        <v>-9.0449449258235837E-3</v>
      </c>
      <c r="L54">
        <f>+Peru!EL54</f>
        <v>2.8650915955946601E-4</v>
      </c>
      <c r="M54">
        <f t="shared" si="8"/>
        <v>-8.7584357662641183E-3</v>
      </c>
      <c r="N54">
        <f t="shared" si="0"/>
        <v>-2.9977518392990551E-2</v>
      </c>
      <c r="O54">
        <f t="shared" si="1"/>
        <v>9.331454085383049E-3</v>
      </c>
      <c r="P54">
        <f>+Peru!EN54</f>
        <v>8.5262326992515802E-3</v>
      </c>
      <c r="Q54">
        <f>+Peru!EH54+Peru!EI54</f>
        <v>1.5152030194833001E-3</v>
      </c>
      <c r="R54">
        <f t="shared" si="2"/>
        <v>-2.0646064307607501E-2</v>
      </c>
      <c r="S54">
        <f t="shared" si="3"/>
        <v>-2.0646064307607501E-2</v>
      </c>
      <c r="T54">
        <f>+Peru!EF54</f>
        <v>3.6824787650092498E-3</v>
      </c>
      <c r="U54">
        <f>+Peru!EN54</f>
        <v>8.5262326992515802E-3</v>
      </c>
      <c r="V54">
        <f t="shared" si="4"/>
        <v>-3.2854775771868329E-2</v>
      </c>
      <c r="W54">
        <f>+Peru!AE54</f>
        <v>101637.971288214</v>
      </c>
      <c r="X54">
        <f>+Peru!EC54</f>
        <v>1.6716983446532601</v>
      </c>
      <c r="Y54">
        <f>+Peru!EA54</f>
        <v>4.5751751190473297E-2</v>
      </c>
      <c r="Z54">
        <f t="shared" si="5"/>
        <v>101637.93843343823</v>
      </c>
    </row>
    <row r="55" spans="1:26">
      <c r="A55" t="s">
        <v>198</v>
      </c>
      <c r="B55">
        <f>+Peru!ED55</f>
        <v>6.8428414428635606E-2</v>
      </c>
      <c r="C55">
        <f>-Peru!V55/100</f>
        <v>-2.27068356606158E-2</v>
      </c>
      <c r="D55">
        <f>+Peru!EB55-Peru!EB54</f>
        <v>-1.2632248214449887E-3</v>
      </c>
      <c r="E55">
        <f>+Peru!EC55*(Peru!EA55-Peru!EA54)</f>
        <v>-4.8542827347746991E-3</v>
      </c>
      <c r="F55">
        <f>+'Data for Figure 6-9'!E55+'Data for Figure 6-9'!D55+Peru!EF55+Peru!EN55</f>
        <v>1.8922258111549614E-2</v>
      </c>
      <c r="G55">
        <f t="shared" si="6"/>
        <v>-4.1629093772165414E-2</v>
      </c>
      <c r="H55" s="25">
        <f>+Peru!AF54/Peru!F54</f>
        <v>0.13953719546081308</v>
      </c>
      <c r="I55">
        <f>+SUM(Peru!$AB$2:AB55)</f>
        <v>22816.389114086534</v>
      </c>
      <c r="J55" s="2">
        <f>+I55/Peru!F55</f>
        <v>4.4746772464258025E-2</v>
      </c>
      <c r="K55">
        <f t="shared" si="7"/>
        <v>1.4603528054436099E-2</v>
      </c>
      <c r="L55">
        <f>+Peru!EL55</f>
        <v>5.0855296429479203E-5</v>
      </c>
      <c r="M55">
        <f t="shared" si="8"/>
        <v>1.4654383350865578E-2</v>
      </c>
      <c r="N55">
        <f t="shared" si="0"/>
        <v>-8.1541629026091796E-3</v>
      </c>
      <c r="O55">
        <f t="shared" si="1"/>
        <v>-1.455267275800662E-2</v>
      </c>
      <c r="P55">
        <f>+Peru!EN55</f>
        <v>6.3425238870776996E-3</v>
      </c>
      <c r="Q55">
        <f>+Peru!EH55+Peru!EI55</f>
        <v>1.8922258111549611E-2</v>
      </c>
      <c r="R55">
        <f t="shared" si="2"/>
        <v>-2.27068356606158E-2</v>
      </c>
      <c r="S55">
        <f t="shared" si="3"/>
        <v>-2.27068356606158E-2</v>
      </c>
      <c r="T55">
        <f>+Peru!EF55</f>
        <v>1.8697241780691602E-2</v>
      </c>
      <c r="U55">
        <f>+Peru!EN55</f>
        <v>6.3425238870776996E-3</v>
      </c>
      <c r="V55">
        <f t="shared" si="4"/>
        <v>-4.7746601328385103E-2</v>
      </c>
      <c r="W55">
        <f>+Peru!AE55</f>
        <v>101165.746279026</v>
      </c>
      <c r="X55">
        <f>+Peru!EC55</f>
        <v>1.6017462776084901</v>
      </c>
      <c r="Y55">
        <f>+Peru!EA55</f>
        <v>4.2721132170073603E-2</v>
      </c>
      <c r="Z55">
        <f t="shared" si="5"/>
        <v>101165.69853242468</v>
      </c>
    </row>
    <row r="56" spans="1:26">
      <c r="A56" t="s">
        <v>199</v>
      </c>
      <c r="B56">
        <f>+Peru!ED56</f>
        <v>6.0011154827601998E-2</v>
      </c>
      <c r="C56">
        <f>-Peru!V56/100</f>
        <v>-8.6257289850626903E-3</v>
      </c>
      <c r="D56">
        <f>+Peru!EB56-Peru!EB55</f>
        <v>3.2174993562819887E-3</v>
      </c>
      <c r="E56">
        <f>+Peru!EC56*(Peru!EA56-Peru!EA55)</f>
        <v>-1.0006899563779377E-2</v>
      </c>
      <c r="F56">
        <f>+'Data for Figure 6-9'!E56+'Data for Figure 6-9'!D56+Peru!EF56+Peru!EN56</f>
        <v>-8.2457285657455692E-3</v>
      </c>
      <c r="G56">
        <f t="shared" si="6"/>
        <v>-3.8000041931712109E-4</v>
      </c>
      <c r="H56" s="25">
        <f>+Peru!AF55/Peru!F55</f>
        <v>0.15911050359153139</v>
      </c>
      <c r="I56">
        <f>+SUM(Peru!$AB$2:AB56)</f>
        <v>23553.830728705034</v>
      </c>
      <c r="J56" s="2">
        <f>+I56/Peru!F56</f>
        <v>4.2962554263423783E-2</v>
      </c>
      <c r="K56">
        <f t="shared" si="7"/>
        <v>1.9573308130718309E-2</v>
      </c>
      <c r="L56">
        <f>+Peru!EL56</f>
        <v>1.34510499583165E-3</v>
      </c>
      <c r="M56">
        <f t="shared" si="8"/>
        <v>2.0918413126549958E-2</v>
      </c>
      <c r="N56">
        <f t="shared" si="0"/>
        <v>9.6024741498239689E-3</v>
      </c>
      <c r="O56">
        <f t="shared" si="1"/>
        <v>-1.8228203134886659E-2</v>
      </c>
      <c r="P56">
        <f>+Peru!EN56</f>
        <v>7.23272674124053E-3</v>
      </c>
      <c r="Q56">
        <f>+Peru!EH56+Peru!EI56</f>
        <v>-8.245728565745989E-3</v>
      </c>
      <c r="R56">
        <f t="shared" si="2"/>
        <v>-8.6257289850626903E-3</v>
      </c>
      <c r="S56">
        <f t="shared" si="3"/>
        <v>-8.6257289850626903E-3</v>
      </c>
      <c r="T56">
        <f>+Peru!EF56</f>
        <v>-8.68905509948871E-3</v>
      </c>
      <c r="U56">
        <f>+Peru!EN56</f>
        <v>7.23272674124053E-3</v>
      </c>
      <c r="V56">
        <f t="shared" si="4"/>
        <v>-7.1694006268145103E-3</v>
      </c>
      <c r="W56">
        <f>+Peru!AE56</f>
        <v>105057.044132139</v>
      </c>
      <c r="X56">
        <f>+Peru!EC56</f>
        <v>1.6389559647585701</v>
      </c>
      <c r="Y56">
        <f>+Peru!EA56</f>
        <v>3.6615477241599997E-2</v>
      </c>
      <c r="Z56">
        <f t="shared" si="5"/>
        <v>105057.03696273836</v>
      </c>
    </row>
    <row r="57" spans="1:26">
      <c r="A57" t="s">
        <v>200</v>
      </c>
      <c r="B57">
        <f>+Peru!ED57</f>
        <v>6.3106680495928394E-2</v>
      </c>
      <c r="C57">
        <f>-Peru!V57/100</f>
        <v>2.9052241672131601E-3</v>
      </c>
      <c r="D57">
        <f>+Peru!EB57-Peru!EB56</f>
        <v>7.2261502679580036E-3</v>
      </c>
      <c r="E57">
        <f>+Peru!EC57*(Peru!EA57-Peru!EA56)</f>
        <v>7.1146082719026065E-4</v>
      </c>
      <c r="F57">
        <f>+'Data for Figure 6-9'!E57+'Data for Figure 6-9'!D57+Peru!EF57+Peru!EN57</f>
        <v>1.1282793193457985E-2</v>
      </c>
      <c r="G57">
        <f t="shared" si="6"/>
        <v>-8.3775690262448254E-3</v>
      </c>
      <c r="H57" s="25">
        <f>+Peru!AF56/Peru!F56</f>
        <v>0.16423674670252991</v>
      </c>
      <c r="I57">
        <f>+SUM(Peru!$AB$2:AB57)</f>
        <v>23587.333581801933</v>
      </c>
      <c r="J57" s="2">
        <f>+I57/Peru!F57</f>
        <v>4.0916470491045583E-2</v>
      </c>
      <c r="K57">
        <f t="shared" si="7"/>
        <v>5.1262431109985185E-3</v>
      </c>
      <c r="L57">
        <f>+Peru!EL57</f>
        <v>5.8116721644313199E-5</v>
      </c>
      <c r="M57">
        <f t="shared" si="8"/>
        <v>5.1843598326428318E-3</v>
      </c>
      <c r="N57">
        <f t="shared" si="0"/>
        <v>7.9733505565673657E-3</v>
      </c>
      <c r="O57">
        <f t="shared" si="1"/>
        <v>-5.0681263893542052E-3</v>
      </c>
      <c r="P57">
        <f>+Peru!EN57</f>
        <v>4.6397921192097404E-3</v>
      </c>
      <c r="Q57">
        <f>+Peru!EH57+Peru!EI57</f>
        <v>1.1282793193457891E-2</v>
      </c>
      <c r="R57">
        <f t="shared" si="2"/>
        <v>2.9052241672131601E-3</v>
      </c>
      <c r="S57">
        <f t="shared" si="3"/>
        <v>2.9052241672131601E-3</v>
      </c>
      <c r="T57">
        <f>+Peru!EF57</f>
        <v>-1.2946100209000201E-3</v>
      </c>
      <c r="U57">
        <f>+Peru!EN57</f>
        <v>4.6397921192097404E-3</v>
      </c>
      <c r="V57">
        <f t="shared" si="4"/>
        <v>-4.3995793109656046E-4</v>
      </c>
      <c r="W57">
        <f>+Peru!AE57</f>
        <v>114392.327190796</v>
      </c>
      <c r="X57">
        <f>+Peru!EC57</f>
        <v>1.7040668146160101</v>
      </c>
      <c r="Y57">
        <f>+Peru!EA57</f>
        <v>3.7032984830555997E-2</v>
      </c>
      <c r="Z57">
        <f t="shared" si="5"/>
        <v>114392.32675083807</v>
      </c>
    </row>
    <row r="58" spans="1:26">
      <c r="A58" t="s">
        <v>201</v>
      </c>
      <c r="B58">
        <f>+Peru!ED58</f>
        <v>7.9660719758975304E-2</v>
      </c>
      <c r="C58">
        <f>-Peru!V58/100</f>
        <v>2.0373788589414299E-2</v>
      </c>
      <c r="D58">
        <f>+Peru!EB58-Peru!EB57</f>
        <v>1.0141635709716004E-2</v>
      </c>
      <c r="E58">
        <f>+Peru!EC58*(Peru!EA58-Peru!EA57)</f>
        <v>1.0746506078503545E-2</v>
      </c>
      <c r="F58">
        <f>+'Data for Figure 6-9'!E58+'Data for Figure 6-9'!D58+Peru!EF58+Peru!EN58</f>
        <v>1.6687606147736771E-2</v>
      </c>
      <c r="G58">
        <f t="shared" si="6"/>
        <v>3.6861824416775275E-3</v>
      </c>
      <c r="H58" s="25">
        <f>+Peru!AF57/Peru!F57</f>
        <v>0.16825288872808669</v>
      </c>
      <c r="I58">
        <f>+SUM(Peru!$AB$2:AB58)</f>
        <v>23681.669881892332</v>
      </c>
      <c r="J58" s="2">
        <f>+I58/Peru!F58</f>
        <v>3.8653348807707148E-2</v>
      </c>
      <c r="K58">
        <f t="shared" si="7"/>
        <v>4.0161420255567792E-3</v>
      </c>
      <c r="L58">
        <f>+Peru!EL58</f>
        <v>1.5397621581622199E-4</v>
      </c>
      <c r="M58">
        <f t="shared" si="8"/>
        <v>4.170118241373001E-3</v>
      </c>
      <c r="N58">
        <f t="shared" si="0"/>
        <v>2.4235954399154856E-2</v>
      </c>
      <c r="O58">
        <f t="shared" si="1"/>
        <v>-3.8621658097405575E-3</v>
      </c>
      <c r="P58">
        <f>+Peru!EN58</f>
        <v>5.5197782915003997E-3</v>
      </c>
      <c r="Q58">
        <f>+Peru!EH58+Peru!EI58</f>
        <v>1.668760614773732E-2</v>
      </c>
      <c r="R58">
        <f t="shared" si="2"/>
        <v>2.0373788589414299E-2</v>
      </c>
      <c r="S58">
        <f t="shared" si="3"/>
        <v>2.0373788589414299E-2</v>
      </c>
      <c r="T58">
        <f>+Peru!EF58</f>
        <v>-9.7203139319831794E-3</v>
      </c>
      <c r="U58">
        <f>+Peru!EN58</f>
        <v>5.5197782915003997E-3</v>
      </c>
      <c r="V58">
        <f t="shared" si="4"/>
        <v>2.4574324229897079E-2</v>
      </c>
      <c r="W58">
        <f>+Peru!AE58</f>
        <v>142192.37810169</v>
      </c>
      <c r="X58">
        <f>+Peru!EC58</f>
        <v>1.8608873682688001</v>
      </c>
      <c r="Y58">
        <f>+Peru!EA58</f>
        <v>4.28079211656342E-2</v>
      </c>
      <c r="Z58">
        <f t="shared" si="5"/>
        <v>142192.40267601423</v>
      </c>
    </row>
    <row r="59" spans="1:26">
      <c r="A59" t="s">
        <v>202</v>
      </c>
      <c r="B59">
        <f>+Peru!ED59</f>
        <v>7.8855293909747506E-2</v>
      </c>
      <c r="C59">
        <f>-Peru!V59/100</f>
        <v>2.4859328215354002E-2</v>
      </c>
      <c r="D59">
        <f>+Peru!EB59-Peru!EB58</f>
        <v>1.306399198980901E-2</v>
      </c>
      <c r="E59">
        <f>+Peru!EC59*(Peru!EA59-Peru!EA58)</f>
        <v>-3.7514264365202683E-3</v>
      </c>
      <c r="F59">
        <f>+'Data for Figure 6-9'!E59+'Data for Figure 6-9'!D59+Peru!EF59+Peru!EN59</f>
        <v>1.2470660002933152E-2</v>
      </c>
      <c r="G59">
        <f t="shared" si="6"/>
        <v>1.238866821242085E-2</v>
      </c>
      <c r="H59" s="25">
        <f>+Peru!AF58/Peru!F58</f>
        <v>0.17796364594068542</v>
      </c>
      <c r="I59">
        <f>+SUM(Peru!$AB$2:AB59)</f>
        <v>26668.758373380431</v>
      </c>
      <c r="J59" s="2">
        <f>+I59/Peru!F59</f>
        <v>4.0426292646518022E-2</v>
      </c>
      <c r="K59">
        <f t="shared" si="7"/>
        <v>9.7107572125987307E-3</v>
      </c>
      <c r="L59">
        <f>+Peru!EL59</f>
        <v>4.5280290828416704E-3</v>
      </c>
      <c r="M59">
        <f t="shared" si="8"/>
        <v>1.4238786295440401E-2</v>
      </c>
      <c r="N59">
        <f t="shared" si="0"/>
        <v>3.0042056345111059E-2</v>
      </c>
      <c r="O59">
        <f t="shared" si="1"/>
        <v>-5.1827281297570603E-3</v>
      </c>
      <c r="P59">
        <f>+Peru!EN59</f>
        <v>5.9671559608522103E-3</v>
      </c>
      <c r="Q59">
        <f>+Peru!EH59+Peru!EI59</f>
        <v>1.247066000293289E-2</v>
      </c>
      <c r="R59">
        <f t="shared" si="2"/>
        <v>2.4859328215354002E-2</v>
      </c>
      <c r="S59">
        <f t="shared" si="3"/>
        <v>2.4859328215354002E-2</v>
      </c>
      <c r="T59">
        <f>+Peru!EF59</f>
        <v>-2.8090615112077999E-3</v>
      </c>
      <c r="U59">
        <f>+Peru!EN59</f>
        <v>5.9671559608522103E-3</v>
      </c>
      <c r="V59">
        <f t="shared" si="4"/>
        <v>2.1701233765709593E-2</v>
      </c>
      <c r="W59">
        <f>+Peru!AE59</f>
        <v>156608.79182727</v>
      </c>
      <c r="X59">
        <f>+Peru!EC59</f>
        <v>1.9297064210766599</v>
      </c>
      <c r="Y59">
        <f>+Peru!EA59</f>
        <v>4.08638811834139E-2</v>
      </c>
      <c r="Z59">
        <f t="shared" si="5"/>
        <v>156608.81352850376</v>
      </c>
    </row>
    <row r="60" spans="1:26">
      <c r="A60" t="str">
        <f>2017&amp;""</f>
        <v>2017</v>
      </c>
      <c r="B60">
        <f>+Peru!ED60</f>
        <v>6.84362302588708E-2</v>
      </c>
      <c r="C60">
        <f>-Peru!V60/100</f>
        <v>3.09803576523335E-2</v>
      </c>
      <c r="D60">
        <f>+Peru!EB60-Peru!EB59</f>
        <v>2.6431906757959978E-2</v>
      </c>
      <c r="E60">
        <f>+Peru!EC60*(Peru!EA60-Peru!EA59)</f>
        <v>-6.495982149290945E-3</v>
      </c>
      <c r="F60">
        <f>+'Data for Figure 6-9'!E60+'Data for Figure 6-9'!D60+Peru!EF60+Peru!EN60</f>
        <v>2.539730420550694E-2</v>
      </c>
      <c r="G60">
        <f t="shared" ref="G60" si="9">-F60+C60</f>
        <v>5.5830534468265594E-3</v>
      </c>
      <c r="H60" s="25">
        <f>+Peru!AF59/Peru!F59</f>
        <v>0.1692449962132519</v>
      </c>
      <c r="I60">
        <f>+SUM(Peru!$AB$2:AB60)</f>
        <v>26719.813311615031</v>
      </c>
      <c r="J60" s="2">
        <f>+I60/Peru!F60</f>
        <v>3.8075195155580596E-2</v>
      </c>
      <c r="K60">
        <f t="shared" ref="K60" si="10">+H60-H59</f>
        <v>-8.7186497274335251E-3</v>
      </c>
      <c r="L60">
        <f>+Peru!EL60</f>
        <v>7.2752257445357496E-5</v>
      </c>
      <c r="M60">
        <f t="shared" ref="M60" si="11">+K60+L60</f>
        <v>-8.6458974699881678E-3</v>
      </c>
      <c r="N60">
        <f t="shared" ref="N60" si="12">+C60+K60-L60</f>
        <v>2.2188955667454616E-2</v>
      </c>
      <c r="O60">
        <f t="shared" ref="O60" si="13">-K60+L60</f>
        <v>8.7914019848788823E-3</v>
      </c>
      <c r="P60">
        <f>+Peru!EN60</f>
        <v>4.8510855548322598E-3</v>
      </c>
      <c r="Q60">
        <f>+Peru!EH60+Peru!EI60</f>
        <v>2.5397304205506413E-2</v>
      </c>
      <c r="R60">
        <f t="shared" ref="R60" si="14">+C60</f>
        <v>3.09803576523335E-2</v>
      </c>
      <c r="S60">
        <f t="shared" si="3"/>
        <v>3.09803576523335E-2</v>
      </c>
      <c r="T60">
        <f>+Peru!EF60</f>
        <v>6.1029404200564597E-4</v>
      </c>
      <c r="U60">
        <f>+Peru!EN60</f>
        <v>4.8510855548322598E-3</v>
      </c>
      <c r="V60">
        <f t="shared" si="4"/>
        <v>2.5518978055495592E-2</v>
      </c>
      <c r="W60">
        <f>+Peru!AE60</f>
        <v>173934.42464558099</v>
      </c>
      <c r="X60">
        <f>+Peru!EC60</f>
        <v>1.83370277707678</v>
      </c>
      <c r="Y60">
        <f>+Peru!EA60</f>
        <v>3.7321332068858598E-2</v>
      </c>
      <c r="Z60">
        <f t="shared" si="5"/>
        <v>173934.45016455904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N60"/>
  <sheetViews>
    <sheetView workbookViewId="0">
      <pane xSplit="2" topLeftCell="DW1" activePane="topRight" state="frozen"/>
      <selection pane="topRight" activeCell="EF1" sqref="EF1"/>
    </sheetView>
  </sheetViews>
  <sheetFormatPr defaultColWidth="9.109375" defaultRowHeight="14.4"/>
  <sheetData>
    <row r="1" spans="1:14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</row>
    <row r="2" spans="1:144">
      <c r="A2">
        <v>20</v>
      </c>
      <c r="B2">
        <v>1959</v>
      </c>
      <c r="C2" s="1">
        <v>4.6E-6</v>
      </c>
      <c r="D2" t="s">
        <v>143</v>
      </c>
      <c r="E2">
        <v>39.799999999999997</v>
      </c>
      <c r="F2" s="1">
        <v>4.84165098115803E-5</v>
      </c>
      <c r="G2" t="s">
        <v>143</v>
      </c>
      <c r="H2">
        <v>1788.0319707485501</v>
      </c>
      <c r="I2" t="s">
        <v>143</v>
      </c>
      <c r="J2" t="s">
        <v>143</v>
      </c>
      <c r="K2">
        <v>33369.168429999998</v>
      </c>
      <c r="L2">
        <v>63653</v>
      </c>
      <c r="M2">
        <v>49777.2753833385</v>
      </c>
      <c r="N2">
        <v>9.6577999999999999</v>
      </c>
      <c r="O2">
        <v>9.6578328960000004</v>
      </c>
      <c r="P2">
        <v>3.3931874909433701</v>
      </c>
      <c r="Q2" s="1">
        <v>7.6063201752596594E-8</v>
      </c>
      <c r="R2" s="1">
        <v>7.1766443536101394E-8</v>
      </c>
      <c r="S2">
        <v>0.167863785497608</v>
      </c>
      <c r="T2">
        <v>13.3681562721417</v>
      </c>
      <c r="U2" s="1">
        <v>2.77E-8</v>
      </c>
      <c r="V2">
        <v>-2.4727019866964</v>
      </c>
      <c r="W2" t="s">
        <v>143</v>
      </c>
      <c r="X2" t="s">
        <v>143</v>
      </c>
      <c r="Y2" s="1">
        <v>-1.197196E-6</v>
      </c>
      <c r="Z2" t="s">
        <v>143</v>
      </c>
      <c r="AA2" t="s">
        <v>143</v>
      </c>
      <c r="AB2">
        <v>0</v>
      </c>
      <c r="AC2" t="s">
        <v>143</v>
      </c>
      <c r="AD2">
        <v>187.685</v>
      </c>
      <c r="AE2" t="s">
        <v>143</v>
      </c>
      <c r="AF2" t="s">
        <v>143</v>
      </c>
      <c r="AG2" t="s">
        <v>143</v>
      </c>
      <c r="AH2">
        <v>0.10496736248034</v>
      </c>
      <c r="AI2" t="s">
        <v>143</v>
      </c>
      <c r="AJ2" t="s">
        <v>143</v>
      </c>
      <c r="AK2" t="s">
        <v>143</v>
      </c>
      <c r="AL2" t="s">
        <v>143</v>
      </c>
      <c r="AM2" t="s">
        <v>143</v>
      </c>
      <c r="AN2" t="s">
        <v>143</v>
      </c>
      <c r="AO2" t="s">
        <v>143</v>
      </c>
      <c r="AP2" t="s">
        <v>143</v>
      </c>
      <c r="AQ2" t="s">
        <v>143</v>
      </c>
      <c r="AR2" s="1">
        <v>3.3999999999999998E-9</v>
      </c>
      <c r="AS2" t="s">
        <v>143</v>
      </c>
      <c r="AT2" t="s">
        <v>143</v>
      </c>
      <c r="AU2" t="s">
        <v>143</v>
      </c>
      <c r="AV2" t="s">
        <v>143</v>
      </c>
      <c r="AW2" t="s">
        <v>143</v>
      </c>
      <c r="AX2" t="s">
        <v>143</v>
      </c>
      <c r="AY2" t="s">
        <v>143</v>
      </c>
      <c r="AZ2" t="s">
        <v>143</v>
      </c>
      <c r="BA2">
        <v>-40.034999999999997</v>
      </c>
      <c r="BB2">
        <v>-2.2390539238087399</v>
      </c>
      <c r="BC2">
        <v>93.135731145718793</v>
      </c>
      <c r="BD2">
        <v>9.8787495268712</v>
      </c>
      <c r="BE2">
        <v>10.606830918001901</v>
      </c>
      <c r="BF2">
        <v>126.264981949458</v>
      </c>
      <c r="BG2">
        <v>166.064981949458</v>
      </c>
      <c r="BH2" s="1">
        <v>2.5579999999999999E-6</v>
      </c>
      <c r="BI2" t="s">
        <v>143</v>
      </c>
      <c r="BJ2" t="s">
        <v>143</v>
      </c>
      <c r="BK2" t="s">
        <v>143</v>
      </c>
      <c r="BL2" t="s">
        <v>143</v>
      </c>
      <c r="BM2" t="s">
        <v>143</v>
      </c>
      <c r="BN2" t="s">
        <v>143</v>
      </c>
      <c r="BO2" t="s">
        <v>143</v>
      </c>
      <c r="BP2" t="s">
        <v>143</v>
      </c>
      <c r="BQ2" t="s">
        <v>143</v>
      </c>
      <c r="BR2">
        <v>2.79647359939331E-2</v>
      </c>
      <c r="BS2">
        <v>2.1499999999999998E-2</v>
      </c>
      <c r="BT2">
        <v>14.7867298578199</v>
      </c>
      <c r="BU2">
        <v>16.251184834123201</v>
      </c>
      <c r="BV2" t="s">
        <v>143</v>
      </c>
      <c r="BW2">
        <v>14.7867298578199</v>
      </c>
      <c r="BX2">
        <v>16.251184834123201</v>
      </c>
      <c r="BY2" t="s">
        <v>143</v>
      </c>
      <c r="BZ2" t="s">
        <v>143</v>
      </c>
      <c r="CA2" t="s">
        <v>143</v>
      </c>
      <c r="CB2" t="s">
        <v>143</v>
      </c>
      <c r="CC2" t="s">
        <v>143</v>
      </c>
      <c r="CD2" t="s">
        <v>143</v>
      </c>
      <c r="CE2" t="s">
        <v>143</v>
      </c>
      <c r="CF2" t="s">
        <v>143</v>
      </c>
      <c r="CG2" t="s">
        <v>143</v>
      </c>
      <c r="CH2" t="s">
        <v>143</v>
      </c>
      <c r="CI2" t="s">
        <v>143</v>
      </c>
      <c r="CJ2" t="s">
        <v>143</v>
      </c>
      <c r="CK2" t="s">
        <v>143</v>
      </c>
      <c r="CL2" t="s">
        <v>143</v>
      </c>
      <c r="CM2" t="s">
        <v>143</v>
      </c>
      <c r="CN2" t="s">
        <v>143</v>
      </c>
      <c r="CO2" t="s">
        <v>143</v>
      </c>
      <c r="CP2" t="s">
        <v>143</v>
      </c>
      <c r="CQ2" t="s">
        <v>143</v>
      </c>
      <c r="CR2">
        <v>51.239457369</v>
      </c>
      <c r="CS2">
        <v>35.052756973999998</v>
      </c>
      <c r="CT2" t="s">
        <v>143</v>
      </c>
      <c r="CU2" t="s">
        <v>143</v>
      </c>
      <c r="CV2">
        <v>3667.5346177012002</v>
      </c>
      <c r="CW2">
        <v>905.02627616662403</v>
      </c>
      <c r="CX2">
        <v>5403.01202676923</v>
      </c>
      <c r="CY2">
        <v>1315.1017475335</v>
      </c>
      <c r="CZ2">
        <v>5171.6098114947699</v>
      </c>
      <c r="DA2">
        <v>33.169056501449198</v>
      </c>
      <c r="DB2">
        <v>131.69991773570999</v>
      </c>
      <c r="DC2">
        <v>3</v>
      </c>
      <c r="DD2">
        <v>24.79</v>
      </c>
      <c r="DE2">
        <v>3.3858329999999999</v>
      </c>
      <c r="DF2">
        <v>3.3050000000000002</v>
      </c>
      <c r="DG2">
        <v>0.84782608695652195</v>
      </c>
      <c r="DH2">
        <v>0.324464633354964</v>
      </c>
      <c r="DI2">
        <v>1.1490288288072901</v>
      </c>
      <c r="DJ2">
        <v>1.1269458452093799</v>
      </c>
      <c r="DK2">
        <v>1.1310739077174401</v>
      </c>
      <c r="DL2">
        <v>1.325</v>
      </c>
      <c r="DM2">
        <v>1.0079578579831101</v>
      </c>
      <c r="DN2">
        <v>1.03155284737303</v>
      </c>
      <c r="DO2">
        <v>1.1852839600698599</v>
      </c>
      <c r="DP2">
        <v>0.12694584520938301</v>
      </c>
      <c r="DQ2">
        <v>0.14902882880729501</v>
      </c>
      <c r="DR2">
        <v>0.13107390771743599</v>
      </c>
      <c r="DS2">
        <v>0.32500000000000001</v>
      </c>
      <c r="DT2">
        <v>7.9578579831083296E-3</v>
      </c>
      <c r="DU2">
        <v>3.1552847373026903E-2</v>
      </c>
      <c r="DV2">
        <v>0.18528396006985901</v>
      </c>
      <c r="DW2">
        <v>9.1782682740688699E-3</v>
      </c>
      <c r="DX2">
        <v>0.14058869607400601</v>
      </c>
      <c r="DY2" s="1">
        <v>5.6247326293870199E-10</v>
      </c>
      <c r="DZ2" s="1">
        <v>7.6063201752596595E-10</v>
      </c>
      <c r="EA2">
        <v>2.0972986858278399E-2</v>
      </c>
      <c r="EB2" t="s">
        <v>143</v>
      </c>
      <c r="EC2">
        <v>3.31897162197789</v>
      </c>
      <c r="ED2">
        <v>6.9608748210741395E-2</v>
      </c>
      <c r="EE2">
        <v>9.5008913651594307E-2</v>
      </c>
      <c r="EF2">
        <v>1.0018316357332401E-2</v>
      </c>
      <c r="EG2" t="s">
        <v>143</v>
      </c>
      <c r="EH2" t="s">
        <v>143</v>
      </c>
      <c r="EI2">
        <v>2.3304073159824999E-2</v>
      </c>
      <c r="EJ2" t="s">
        <v>143</v>
      </c>
      <c r="EK2" t="s">
        <v>143</v>
      </c>
      <c r="EL2">
        <v>0</v>
      </c>
      <c r="EM2" t="s">
        <v>143</v>
      </c>
      <c r="EN2">
        <v>1.3285756802492599E-2</v>
      </c>
    </row>
    <row r="3" spans="1:144">
      <c r="A3">
        <v>21</v>
      </c>
      <c r="B3">
        <v>1960</v>
      </c>
      <c r="C3" s="1">
        <v>5.4E-6</v>
      </c>
      <c r="D3" t="s">
        <v>143</v>
      </c>
      <c r="E3">
        <v>56</v>
      </c>
      <c r="F3" s="1">
        <v>5.8322015100171698E-5</v>
      </c>
      <c r="G3" s="1">
        <v>7.0213090094699998E-5</v>
      </c>
      <c r="H3">
        <v>2225.2709170012799</v>
      </c>
      <c r="I3">
        <v>2571.90806207692</v>
      </c>
      <c r="J3">
        <v>2433.6164153406598</v>
      </c>
      <c r="K3">
        <v>36354.61793</v>
      </c>
      <c r="L3">
        <v>69946</v>
      </c>
      <c r="M3">
        <v>56653.905969549502</v>
      </c>
      <c r="N3">
        <v>9.9309999999999992</v>
      </c>
      <c r="O3">
        <v>9.9309650000000005</v>
      </c>
      <c r="P3">
        <v>3.4695866566167202</v>
      </c>
      <c r="Q3" s="1">
        <v>8.3381487290440799E-8</v>
      </c>
      <c r="R3" s="1">
        <v>7.8029950654852906E-8</v>
      </c>
      <c r="S3">
        <v>2.4402122408132301E-2</v>
      </c>
      <c r="T3">
        <v>13.563060780397601</v>
      </c>
      <c r="U3" s="1">
        <v>2.6759999999999999E-8</v>
      </c>
      <c r="V3">
        <v>-0.297988314878181</v>
      </c>
      <c r="W3" t="s">
        <v>143</v>
      </c>
      <c r="X3" t="s">
        <v>143</v>
      </c>
      <c r="Y3" s="1">
        <v>-1.7379279000000001E-7</v>
      </c>
      <c r="Z3" t="s">
        <v>143</v>
      </c>
      <c r="AA3" t="s">
        <v>143</v>
      </c>
      <c r="AB3">
        <v>0</v>
      </c>
      <c r="AC3" t="s">
        <v>143</v>
      </c>
      <c r="AD3">
        <v>162.19200000000001</v>
      </c>
      <c r="AE3" t="s">
        <v>143</v>
      </c>
      <c r="AF3" t="s">
        <v>143</v>
      </c>
      <c r="AG3" t="s">
        <v>143</v>
      </c>
      <c r="AH3">
        <v>7.2886406217255506E-2</v>
      </c>
      <c r="AI3" t="s">
        <v>143</v>
      </c>
      <c r="AJ3" t="s">
        <v>143</v>
      </c>
      <c r="AK3" t="s">
        <v>143</v>
      </c>
      <c r="AL3" t="s">
        <v>143</v>
      </c>
      <c r="AM3" t="s">
        <v>143</v>
      </c>
      <c r="AN3" t="s">
        <v>143</v>
      </c>
      <c r="AO3" t="s">
        <v>143</v>
      </c>
      <c r="AP3" t="s">
        <v>143</v>
      </c>
      <c r="AQ3" t="s">
        <v>143</v>
      </c>
      <c r="AR3" s="1">
        <v>3.1E-9</v>
      </c>
      <c r="AS3" t="s">
        <v>143</v>
      </c>
      <c r="AT3" t="s">
        <v>143</v>
      </c>
      <c r="AU3" t="s">
        <v>143</v>
      </c>
      <c r="AV3" t="s">
        <v>143</v>
      </c>
      <c r="AW3" t="s">
        <v>143</v>
      </c>
      <c r="AX3" t="s">
        <v>143</v>
      </c>
      <c r="AY3" t="s">
        <v>143</v>
      </c>
      <c r="AZ3" t="s">
        <v>143</v>
      </c>
      <c r="BA3">
        <v>7.8630000000000004</v>
      </c>
      <c r="BB3">
        <v>0.35335023434342</v>
      </c>
      <c r="BC3">
        <v>90.648471523815701</v>
      </c>
      <c r="BD3">
        <v>10.287734615051299</v>
      </c>
      <c r="BE3">
        <v>11.349043665174801</v>
      </c>
      <c r="BF3">
        <v>145.79372197309399</v>
      </c>
      <c r="BG3">
        <v>201.79372197309399</v>
      </c>
      <c r="BH3" s="1">
        <v>2.7140000000000002E-6</v>
      </c>
      <c r="BI3" t="s">
        <v>143</v>
      </c>
      <c r="BJ3" t="s">
        <v>143</v>
      </c>
      <c r="BK3" t="s">
        <v>143</v>
      </c>
      <c r="BL3" t="s">
        <v>143</v>
      </c>
      <c r="BM3" t="s">
        <v>143</v>
      </c>
      <c r="BN3" t="s">
        <v>143</v>
      </c>
      <c r="BO3" t="s">
        <v>143</v>
      </c>
      <c r="BP3" t="s">
        <v>143</v>
      </c>
      <c r="BQ3" t="s">
        <v>143</v>
      </c>
      <c r="BR3">
        <v>2.50800127271706E-2</v>
      </c>
      <c r="BS3">
        <v>3.11840562719812E-2</v>
      </c>
      <c r="BT3">
        <v>16.6423357664234</v>
      </c>
      <c r="BU3">
        <v>13.3258469024892</v>
      </c>
      <c r="BV3" t="s">
        <v>143</v>
      </c>
      <c r="BW3">
        <v>16.6423357664234</v>
      </c>
      <c r="BX3">
        <v>13.3258469024892</v>
      </c>
      <c r="BY3" t="s">
        <v>143</v>
      </c>
      <c r="BZ3" t="s">
        <v>143</v>
      </c>
      <c r="CA3" t="s">
        <v>143</v>
      </c>
      <c r="CB3" t="s">
        <v>143</v>
      </c>
      <c r="CC3" t="s">
        <v>143</v>
      </c>
      <c r="CD3" t="s">
        <v>143</v>
      </c>
      <c r="CE3" t="s">
        <v>143</v>
      </c>
      <c r="CF3" t="s">
        <v>143</v>
      </c>
      <c r="CG3" t="s">
        <v>143</v>
      </c>
      <c r="CH3" t="s">
        <v>143</v>
      </c>
      <c r="CI3" t="s">
        <v>143</v>
      </c>
      <c r="CJ3" t="s">
        <v>143</v>
      </c>
      <c r="CK3" t="s">
        <v>143</v>
      </c>
      <c r="CL3" t="s">
        <v>143</v>
      </c>
      <c r="CM3" t="s">
        <v>143</v>
      </c>
      <c r="CN3" t="s">
        <v>143</v>
      </c>
      <c r="CO3" t="s">
        <v>143</v>
      </c>
      <c r="CP3" t="s">
        <v>143</v>
      </c>
      <c r="CQ3" t="s">
        <v>143</v>
      </c>
      <c r="CR3">
        <v>54.828473121999998</v>
      </c>
      <c r="CS3">
        <v>37.481988618999999</v>
      </c>
      <c r="CT3" t="s">
        <v>143</v>
      </c>
      <c r="CU3" t="s">
        <v>143</v>
      </c>
      <c r="CV3">
        <v>3902.27504192891</v>
      </c>
      <c r="CW3">
        <v>1353.0547752407399</v>
      </c>
      <c r="CX3">
        <v>6266.3808358191</v>
      </c>
      <c r="CY3">
        <v>1262.48533360543</v>
      </c>
      <c r="CZ3">
        <v>5579.9715157394903</v>
      </c>
      <c r="DA3">
        <v>33.169056501449198</v>
      </c>
      <c r="DB3">
        <v>131.69991773570999</v>
      </c>
      <c r="DC3">
        <v>2.91</v>
      </c>
      <c r="DD3">
        <v>23.72</v>
      </c>
      <c r="DE3">
        <v>2.8833329999999999</v>
      </c>
      <c r="DF3">
        <v>3.2158329999999999</v>
      </c>
      <c r="DG3">
        <v>0.70370370370370405</v>
      </c>
      <c r="DH3">
        <v>0.38695411829740201</v>
      </c>
      <c r="DI3">
        <v>1.0962132196544601</v>
      </c>
      <c r="DJ3">
        <v>1.08727626464589</v>
      </c>
      <c r="DK3">
        <v>0.966064981949459</v>
      </c>
      <c r="DL3">
        <v>1.1739130434782601</v>
      </c>
      <c r="DM3">
        <v>1.0145797598627799</v>
      </c>
      <c r="DN3">
        <v>1.09886415408543</v>
      </c>
      <c r="DO3">
        <v>1.20458941231287</v>
      </c>
      <c r="DP3">
        <v>8.72762646458944E-2</v>
      </c>
      <c r="DQ3">
        <v>9.6213219654461196E-2</v>
      </c>
      <c r="DR3">
        <v>-3.3935018050541402E-2</v>
      </c>
      <c r="DS3">
        <v>0.173913043478261</v>
      </c>
      <c r="DT3">
        <v>1.4579759862776801E-2</v>
      </c>
      <c r="DU3">
        <v>9.8864154085432004E-2</v>
      </c>
      <c r="DV3">
        <v>0.20458941231286801</v>
      </c>
      <c r="DW3">
        <v>0.24453642519025101</v>
      </c>
      <c r="DX3">
        <v>0.14263844550218599</v>
      </c>
      <c r="DY3" s="1">
        <v>6.6036728181500802E-10</v>
      </c>
      <c r="DZ3" s="1">
        <v>8.3381487290440796E-10</v>
      </c>
      <c r="EA3">
        <v>1.6256608554856999E-2</v>
      </c>
      <c r="EB3" t="s">
        <v>143</v>
      </c>
      <c r="EC3">
        <v>2.9675704524819002</v>
      </c>
      <c r="ED3">
        <v>4.82426312049581E-2</v>
      </c>
      <c r="EE3">
        <v>9.2589393400162201E-2</v>
      </c>
      <c r="EF3">
        <v>-2.4195202514320402E-3</v>
      </c>
      <c r="EG3" t="s">
        <v>143</v>
      </c>
      <c r="EH3" t="s">
        <v>143</v>
      </c>
      <c r="EI3">
        <v>1.37169471703944E-2</v>
      </c>
      <c r="EJ3" t="s">
        <v>143</v>
      </c>
      <c r="EK3" t="s">
        <v>143</v>
      </c>
      <c r="EL3">
        <v>0</v>
      </c>
      <c r="EM3" t="s">
        <v>143</v>
      </c>
      <c r="EN3">
        <v>1.6136467421826398E-2</v>
      </c>
    </row>
    <row r="4" spans="1:144">
      <c r="A4">
        <v>22</v>
      </c>
      <c r="B4">
        <v>1961</v>
      </c>
      <c r="C4" s="1">
        <v>6.3999999999999997E-6</v>
      </c>
      <c r="D4" t="s">
        <v>143</v>
      </c>
      <c r="E4">
        <v>93.2</v>
      </c>
      <c r="F4" s="1">
        <v>6.5156562309141494E-5</v>
      </c>
      <c r="G4" s="1">
        <v>7.7710749721799995E-5</v>
      </c>
      <c r="H4">
        <v>2498.5125701854599</v>
      </c>
      <c r="I4">
        <v>2899.6548403656702</v>
      </c>
      <c r="J4">
        <v>2754.4513161194</v>
      </c>
      <c r="K4">
        <v>39412.834470000002</v>
      </c>
      <c r="L4">
        <v>75085</v>
      </c>
      <c r="M4">
        <v>61686.008653340097</v>
      </c>
      <c r="N4">
        <v>10.217499999999999</v>
      </c>
      <c r="O4">
        <v>10.217475016</v>
      </c>
      <c r="P4">
        <v>3.5303255550038801</v>
      </c>
      <c r="Q4" s="1">
        <v>8.6777069067245796E-8</v>
      </c>
      <c r="R4" s="1">
        <v>8.2727081005529206E-8</v>
      </c>
      <c r="S4">
        <v>8.7949174170632402E-2</v>
      </c>
      <c r="T4">
        <v>13.7082837473334</v>
      </c>
      <c r="U4" s="1">
        <v>2.681E-8</v>
      </c>
      <c r="V4">
        <v>-1.1144330736094199</v>
      </c>
      <c r="W4" t="s">
        <v>143</v>
      </c>
      <c r="X4" t="s">
        <v>143</v>
      </c>
      <c r="Y4" s="1">
        <v>-7.2612627999999996E-7</v>
      </c>
      <c r="Z4" t="s">
        <v>143</v>
      </c>
      <c r="AA4" t="s">
        <v>143</v>
      </c>
      <c r="AB4">
        <v>0</v>
      </c>
      <c r="AC4" t="s">
        <v>143</v>
      </c>
      <c r="AD4">
        <v>161.273</v>
      </c>
      <c r="AE4" t="s">
        <v>143</v>
      </c>
      <c r="AF4" t="s">
        <v>143</v>
      </c>
      <c r="AG4" t="s">
        <v>143</v>
      </c>
      <c r="AH4">
        <v>6.4547604012266002E-2</v>
      </c>
      <c r="AI4" t="s">
        <v>143</v>
      </c>
      <c r="AJ4" t="s">
        <v>143</v>
      </c>
      <c r="AK4" t="s">
        <v>143</v>
      </c>
      <c r="AL4" t="s">
        <v>143</v>
      </c>
      <c r="AM4" t="s">
        <v>143</v>
      </c>
      <c r="AN4" t="s">
        <v>143</v>
      </c>
      <c r="AO4" t="s">
        <v>143</v>
      </c>
      <c r="AP4" t="s">
        <v>143</v>
      </c>
      <c r="AQ4" t="s">
        <v>143</v>
      </c>
      <c r="AR4" s="1">
        <v>2.6000000000000001E-9</v>
      </c>
      <c r="AS4" t="s">
        <v>143</v>
      </c>
      <c r="AT4" t="s">
        <v>143</v>
      </c>
      <c r="AU4" t="s">
        <v>143</v>
      </c>
      <c r="AV4" t="s">
        <v>143</v>
      </c>
      <c r="AW4" t="s">
        <v>143</v>
      </c>
      <c r="AX4" t="s">
        <v>143</v>
      </c>
      <c r="AY4" t="s">
        <v>143</v>
      </c>
      <c r="AZ4" t="s">
        <v>143</v>
      </c>
      <c r="BA4">
        <v>-12.372</v>
      </c>
      <c r="BB4">
        <v>-0.49517461499429799</v>
      </c>
      <c r="BC4">
        <v>85.994839689108602</v>
      </c>
      <c r="BD4">
        <v>9.9159503683080406</v>
      </c>
      <c r="BE4">
        <v>11.530866740558499</v>
      </c>
      <c r="BF4">
        <v>145.516896680343</v>
      </c>
      <c r="BG4">
        <v>238.71689668034301</v>
      </c>
      <c r="BH4" s="1">
        <v>2.9699999999999999E-6</v>
      </c>
      <c r="BI4" t="s">
        <v>143</v>
      </c>
      <c r="BJ4" t="s">
        <v>143</v>
      </c>
      <c r="BK4" t="s">
        <v>143</v>
      </c>
      <c r="BL4" t="s">
        <v>143</v>
      </c>
      <c r="BM4" t="s">
        <v>143</v>
      </c>
      <c r="BN4" t="s">
        <v>143</v>
      </c>
      <c r="BO4" t="s">
        <v>143</v>
      </c>
      <c r="BP4" t="s">
        <v>143</v>
      </c>
      <c r="BQ4" t="s">
        <v>143</v>
      </c>
      <c r="BR4">
        <v>2.6447574334898302E-2</v>
      </c>
      <c r="BS4">
        <v>3.5274472970152397E-2</v>
      </c>
      <c r="BT4">
        <v>17.2128325508607</v>
      </c>
      <c r="BU4">
        <v>14.7527386541471</v>
      </c>
      <c r="BV4" t="s">
        <v>143</v>
      </c>
      <c r="BW4">
        <v>17.2128325508607</v>
      </c>
      <c r="BX4">
        <v>14.7527386541471</v>
      </c>
      <c r="BY4" t="s">
        <v>143</v>
      </c>
      <c r="BZ4" t="s">
        <v>143</v>
      </c>
      <c r="CA4" t="s">
        <v>143</v>
      </c>
      <c r="CB4" t="s">
        <v>143</v>
      </c>
      <c r="CC4" t="s">
        <v>143</v>
      </c>
      <c r="CD4" t="s">
        <v>143</v>
      </c>
      <c r="CE4" t="s">
        <v>143</v>
      </c>
      <c r="CF4" t="s">
        <v>143</v>
      </c>
      <c r="CG4" t="s">
        <v>143</v>
      </c>
      <c r="CH4" t="s">
        <v>143</v>
      </c>
      <c r="CI4" t="s">
        <v>143</v>
      </c>
      <c r="CJ4" t="s">
        <v>143</v>
      </c>
      <c r="CK4" t="s">
        <v>143</v>
      </c>
      <c r="CL4" t="s">
        <v>143</v>
      </c>
      <c r="CM4" t="s">
        <v>143</v>
      </c>
      <c r="CN4" t="s">
        <v>143</v>
      </c>
      <c r="CO4">
        <v>38.697104677060103</v>
      </c>
      <c r="CP4">
        <v>36</v>
      </c>
      <c r="CQ4">
        <v>30</v>
      </c>
      <c r="CR4">
        <v>58.216308195000003</v>
      </c>
      <c r="CS4">
        <v>41.368645364000002</v>
      </c>
      <c r="CT4" t="s">
        <v>143</v>
      </c>
      <c r="CU4" t="s">
        <v>143</v>
      </c>
      <c r="CV4">
        <v>4019.41764535735</v>
      </c>
      <c r="CW4">
        <v>1478.88590860558</v>
      </c>
      <c r="CX4">
        <v>6753.8971278325698</v>
      </c>
      <c r="CY4">
        <v>1551.48985937456</v>
      </c>
      <c r="CZ4">
        <v>5755.1910553861899</v>
      </c>
      <c r="DA4">
        <v>33.169056501449198</v>
      </c>
      <c r="DB4">
        <v>131.69991773570999</v>
      </c>
      <c r="DC4">
        <v>2.85</v>
      </c>
      <c r="DD4">
        <v>22.96</v>
      </c>
      <c r="DE4">
        <v>2.3541669999999999</v>
      </c>
      <c r="DF4">
        <v>1.9550000000000001</v>
      </c>
      <c r="DG4">
        <v>0.625</v>
      </c>
      <c r="DH4">
        <v>0.54221082089552197</v>
      </c>
      <c r="DI4">
        <v>1.04072344937884</v>
      </c>
      <c r="DJ4">
        <v>1.06019650546049</v>
      </c>
      <c r="DK4">
        <v>1.0018684603886401</v>
      </c>
      <c r="DL4">
        <v>1.18518518518519</v>
      </c>
      <c r="DM4">
        <v>1.01070724147647</v>
      </c>
      <c r="DN4">
        <v>1.07347096331456</v>
      </c>
      <c r="DO4">
        <v>1.11718640374876</v>
      </c>
      <c r="DP4">
        <v>6.0196505460486001E-2</v>
      </c>
      <c r="DQ4">
        <v>4.0723449378844402E-2</v>
      </c>
      <c r="DR4">
        <v>1.86846038863964E-3</v>
      </c>
      <c r="DS4">
        <v>0.18518518518518501</v>
      </c>
      <c r="DT4">
        <v>1.07072414764731E-2</v>
      </c>
      <c r="DU4">
        <v>7.3470963314556895E-2</v>
      </c>
      <c r="DV4">
        <v>0.117186403748756</v>
      </c>
      <c r="DW4">
        <v>0.12279028638562101</v>
      </c>
      <c r="DX4">
        <v>0.14416570978200699</v>
      </c>
      <c r="DY4" s="1">
        <v>6.9889829577845605E-10</v>
      </c>
      <c r="DZ4" s="1">
        <v>8.6777069067245799E-10</v>
      </c>
      <c r="EA4">
        <v>1.4898635844231199E-2</v>
      </c>
      <c r="EB4" t="s">
        <v>143</v>
      </c>
      <c r="EC4">
        <v>2.88736561565119</v>
      </c>
      <c r="ED4">
        <v>4.3017808856741398E-2</v>
      </c>
      <c r="EE4">
        <v>9.8224948849121196E-2</v>
      </c>
      <c r="EF4">
        <v>5.6355554489589399E-3</v>
      </c>
      <c r="EG4" t="s">
        <v>143</v>
      </c>
      <c r="EH4" t="s">
        <v>143</v>
      </c>
      <c r="EI4">
        <v>1.5347648257675201E-2</v>
      </c>
      <c r="EJ4" t="s">
        <v>143</v>
      </c>
      <c r="EK4" t="s">
        <v>143</v>
      </c>
      <c r="EL4">
        <v>0</v>
      </c>
      <c r="EM4" t="s">
        <v>143</v>
      </c>
      <c r="EN4">
        <v>9.7120928087162505E-3</v>
      </c>
    </row>
    <row r="5" spans="1:144">
      <c r="A5">
        <v>23</v>
      </c>
      <c r="B5">
        <v>1962</v>
      </c>
      <c r="C5" s="1">
        <v>7.0999999999999998E-6</v>
      </c>
      <c r="D5" t="s">
        <v>143</v>
      </c>
      <c r="E5">
        <v>115.6</v>
      </c>
      <c r="F5" s="1">
        <v>7.5436871634541495E-5</v>
      </c>
      <c r="G5" s="1">
        <v>8.8085521435099994E-5</v>
      </c>
      <c r="H5">
        <v>2909.8037557321099</v>
      </c>
      <c r="I5">
        <v>3286.77318787687</v>
      </c>
      <c r="J5">
        <v>3148.1195587574598</v>
      </c>
      <c r="K5">
        <v>43053.805959999998</v>
      </c>
      <c r="L5">
        <v>82620</v>
      </c>
      <c r="M5">
        <v>66287.721493232602</v>
      </c>
      <c r="N5">
        <v>10.516500000000001</v>
      </c>
      <c r="O5">
        <v>10.516454</v>
      </c>
      <c r="P5">
        <v>3.5921277540497001</v>
      </c>
      <c r="Q5" s="1">
        <v>9.1305823813291605E-8</v>
      </c>
      <c r="R5" s="1">
        <v>8.8202335925272503E-8</v>
      </c>
      <c r="S5">
        <v>4.8357666129648799E-2</v>
      </c>
      <c r="T5">
        <v>13.872614999392299</v>
      </c>
      <c r="U5" s="1">
        <v>2.6820000000000001E-8</v>
      </c>
      <c r="V5">
        <v>-1.10534374230094</v>
      </c>
      <c r="W5" t="s">
        <v>143</v>
      </c>
      <c r="X5" t="s">
        <v>143</v>
      </c>
      <c r="Y5" s="1">
        <v>-8.3383674000000004E-7</v>
      </c>
      <c r="Z5" t="s">
        <v>143</v>
      </c>
      <c r="AA5" t="s">
        <v>143</v>
      </c>
      <c r="AB5">
        <v>0</v>
      </c>
      <c r="AC5" t="s">
        <v>143</v>
      </c>
      <c r="AD5">
        <v>187.36</v>
      </c>
      <c r="AE5" t="s">
        <v>143</v>
      </c>
      <c r="AF5" t="s">
        <v>143</v>
      </c>
      <c r="AG5" t="s">
        <v>143</v>
      </c>
      <c r="AH5">
        <v>6.4389221998533003E-2</v>
      </c>
      <c r="AI5" t="s">
        <v>143</v>
      </c>
      <c r="AJ5" t="s">
        <v>143</v>
      </c>
      <c r="AK5" t="s">
        <v>143</v>
      </c>
      <c r="AL5" t="s">
        <v>143</v>
      </c>
      <c r="AM5" t="s">
        <v>143</v>
      </c>
      <c r="AN5" t="s">
        <v>143</v>
      </c>
      <c r="AO5" t="s">
        <v>143</v>
      </c>
      <c r="AP5" t="s">
        <v>143</v>
      </c>
      <c r="AQ5" t="s">
        <v>143</v>
      </c>
      <c r="AR5" s="1">
        <v>2.2999999999999999E-9</v>
      </c>
      <c r="AS5" t="s">
        <v>143</v>
      </c>
      <c r="AT5" t="s">
        <v>143</v>
      </c>
      <c r="AU5" t="s">
        <v>143</v>
      </c>
      <c r="AV5" t="s">
        <v>143</v>
      </c>
      <c r="AW5" t="s">
        <v>143</v>
      </c>
      <c r="AX5" t="s">
        <v>143</v>
      </c>
      <c r="AY5" t="s">
        <v>143</v>
      </c>
      <c r="AZ5" t="s">
        <v>143</v>
      </c>
      <c r="BA5">
        <v>-37.180999999999997</v>
      </c>
      <c r="BB5">
        <v>-1.2777837655462501</v>
      </c>
      <c r="BC5">
        <v>89.830236490100305</v>
      </c>
      <c r="BD5">
        <v>10.2877371676837</v>
      </c>
      <c r="BE5">
        <v>11.452421333453101</v>
      </c>
      <c r="BF5">
        <v>149.12781506338499</v>
      </c>
      <c r="BG5">
        <v>264.72781506338498</v>
      </c>
      <c r="BH5" s="1">
        <v>3.1729999999999999E-6</v>
      </c>
      <c r="BI5" t="s">
        <v>143</v>
      </c>
      <c r="BJ5" t="s">
        <v>143</v>
      </c>
      <c r="BK5" t="s">
        <v>143</v>
      </c>
      <c r="BL5" t="s">
        <v>143</v>
      </c>
      <c r="BM5" t="s">
        <v>143</v>
      </c>
      <c r="BN5" t="s">
        <v>143</v>
      </c>
      <c r="BO5" t="s">
        <v>143</v>
      </c>
      <c r="BP5" t="s">
        <v>143</v>
      </c>
      <c r="BQ5" t="s">
        <v>143</v>
      </c>
      <c r="BR5">
        <v>2.42506811989101E-2</v>
      </c>
      <c r="BS5">
        <v>3.04370907803929E-2</v>
      </c>
      <c r="BT5">
        <v>16.762942779291599</v>
      </c>
      <c r="BU5">
        <v>14.602179836512301</v>
      </c>
      <c r="BV5" t="s">
        <v>143</v>
      </c>
      <c r="BW5">
        <v>16.762942779291599</v>
      </c>
      <c r="BX5">
        <v>14.602179836512301</v>
      </c>
      <c r="BY5" t="s">
        <v>143</v>
      </c>
      <c r="BZ5" t="s">
        <v>143</v>
      </c>
      <c r="CA5" t="s">
        <v>143</v>
      </c>
      <c r="CB5" t="s">
        <v>143</v>
      </c>
      <c r="CC5" t="s">
        <v>143</v>
      </c>
      <c r="CD5" t="s">
        <v>143</v>
      </c>
      <c r="CE5" t="s">
        <v>143</v>
      </c>
      <c r="CF5" t="s">
        <v>143</v>
      </c>
      <c r="CG5" t="s">
        <v>143</v>
      </c>
      <c r="CH5" t="s">
        <v>143</v>
      </c>
      <c r="CI5" t="s">
        <v>143</v>
      </c>
      <c r="CJ5" t="s">
        <v>143</v>
      </c>
      <c r="CK5" t="s">
        <v>143</v>
      </c>
      <c r="CL5" t="s">
        <v>143</v>
      </c>
      <c r="CM5" t="s">
        <v>143</v>
      </c>
      <c r="CN5" t="s">
        <v>143</v>
      </c>
      <c r="CO5">
        <v>38.284085018144097</v>
      </c>
      <c r="CP5">
        <v>38</v>
      </c>
      <c r="CQ5">
        <v>31</v>
      </c>
      <c r="CR5">
        <v>56.840680769000002</v>
      </c>
      <c r="CS5">
        <v>41.308799307999998</v>
      </c>
      <c r="CT5" t="s">
        <v>143</v>
      </c>
      <c r="CU5" t="s">
        <v>143</v>
      </c>
      <c r="CV5">
        <v>4115.77198885095</v>
      </c>
      <c r="CW5">
        <v>1406.4350415055501</v>
      </c>
      <c r="CX5">
        <v>7309.0457378132296</v>
      </c>
      <c r="CY5">
        <v>1692.6746650759701</v>
      </c>
      <c r="CZ5">
        <v>6664.60506047339</v>
      </c>
      <c r="DA5">
        <v>32.845540477546599</v>
      </c>
      <c r="DB5">
        <v>128.02641834693301</v>
      </c>
      <c r="DC5">
        <v>2.85</v>
      </c>
      <c r="DD5">
        <v>22.69</v>
      </c>
      <c r="DE5">
        <v>2.773333</v>
      </c>
      <c r="DF5">
        <v>2.7083330000000001</v>
      </c>
      <c r="DG5">
        <v>0.56338028169014098</v>
      </c>
      <c r="DH5">
        <v>0.60962791675425698</v>
      </c>
      <c r="DI5">
        <v>1.0521883810403501</v>
      </c>
      <c r="DJ5">
        <v>1.0661845535125001</v>
      </c>
      <c r="DK5">
        <v>1.00037299515106</v>
      </c>
      <c r="DL5">
        <v>1.109375</v>
      </c>
      <c r="DM5">
        <v>1.01198773348202</v>
      </c>
      <c r="DN5">
        <v>1.10035293334221</v>
      </c>
      <c r="DO5">
        <v>1.15777857150634</v>
      </c>
      <c r="DP5">
        <v>6.6184553512499897E-2</v>
      </c>
      <c r="DQ5">
        <v>5.21883810403454E-2</v>
      </c>
      <c r="DR5">
        <v>3.7299515106314901E-4</v>
      </c>
      <c r="DS5">
        <v>0.109375</v>
      </c>
      <c r="DT5">
        <v>1.19877334820171E-2</v>
      </c>
      <c r="DU5">
        <v>0.100352933342212</v>
      </c>
      <c r="DV5">
        <v>0.15777857150633701</v>
      </c>
      <c r="DW5">
        <v>0.164614415174273</v>
      </c>
      <c r="DX5">
        <v>0.145893929888119</v>
      </c>
      <c r="DY5" s="1">
        <v>7.5296964708564896E-10</v>
      </c>
      <c r="DZ5" s="1">
        <v>9.1305823813291601E-10</v>
      </c>
      <c r="EA5">
        <v>1.5543702097891901E-2</v>
      </c>
      <c r="EB5" t="s">
        <v>143</v>
      </c>
      <c r="EC5">
        <v>2.7780847247812699</v>
      </c>
      <c r="ED5">
        <v>4.31817213647041E-2</v>
      </c>
      <c r="EE5">
        <v>9.4118431029276806E-2</v>
      </c>
      <c r="EF5">
        <v>-4.1065178198444003E-3</v>
      </c>
      <c r="EG5" t="s">
        <v>143</v>
      </c>
      <c r="EH5" t="s">
        <v>143</v>
      </c>
      <c r="EI5">
        <v>9.2792819324638998E-3</v>
      </c>
      <c r="EJ5" t="s">
        <v>143</v>
      </c>
      <c r="EK5" t="s">
        <v>143</v>
      </c>
      <c r="EL5">
        <v>0</v>
      </c>
      <c r="EM5" t="s">
        <v>143</v>
      </c>
      <c r="EN5">
        <v>1.3385799752308299E-2</v>
      </c>
    </row>
    <row r="6" spans="1:144">
      <c r="A6">
        <v>24</v>
      </c>
      <c r="B6">
        <v>1963</v>
      </c>
      <c r="C6" s="1">
        <v>8.1000000000000004E-6</v>
      </c>
      <c r="D6" t="s">
        <v>143</v>
      </c>
      <c r="E6">
        <v>134.19999999999999</v>
      </c>
      <c r="F6" s="1">
        <v>8.2026852915497198E-5</v>
      </c>
      <c r="G6" s="1">
        <v>9.6505668266899999E-5</v>
      </c>
      <c r="H6">
        <v>3140.3901868285802</v>
      </c>
      <c r="I6">
        <v>3600.9577711529901</v>
      </c>
      <c r="J6">
        <v>3457.7070230074601</v>
      </c>
      <c r="K6">
        <v>45386.643510000002</v>
      </c>
      <c r="L6">
        <v>86196</v>
      </c>
      <c r="M6">
        <v>69358.091897469902</v>
      </c>
      <c r="N6">
        <v>10.825799999999999</v>
      </c>
      <c r="O6">
        <v>10.825811</v>
      </c>
      <c r="P6">
        <v>3.6550118679918602</v>
      </c>
      <c r="Q6" s="1">
        <v>9.5163178007676898E-8</v>
      </c>
      <c r="R6" s="1">
        <v>9.3515025612620601E-8</v>
      </c>
      <c r="S6">
        <v>8.7902538289628795E-2</v>
      </c>
      <c r="T6">
        <v>14.0445895655005</v>
      </c>
      <c r="U6" s="1">
        <v>2.6820000000000001E-8</v>
      </c>
      <c r="V6">
        <v>-1.95650281156534</v>
      </c>
      <c r="W6" t="s">
        <v>143</v>
      </c>
      <c r="X6" t="s">
        <v>143</v>
      </c>
      <c r="Y6" s="1">
        <v>-5.6104249999999997E-6</v>
      </c>
      <c r="Z6" t="s">
        <v>143</v>
      </c>
      <c r="AA6" t="s">
        <v>143</v>
      </c>
      <c r="AB6">
        <v>0</v>
      </c>
      <c r="AC6" t="s">
        <v>143</v>
      </c>
      <c r="AD6">
        <v>237.01900000000001</v>
      </c>
      <c r="AE6" t="s">
        <v>143</v>
      </c>
      <c r="AF6" t="s">
        <v>143</v>
      </c>
      <c r="AG6" t="s">
        <v>143</v>
      </c>
      <c r="AH6">
        <v>7.5474379264750202E-2</v>
      </c>
      <c r="AI6" t="s">
        <v>143</v>
      </c>
      <c r="AJ6" t="s">
        <v>143</v>
      </c>
      <c r="AK6" t="s">
        <v>143</v>
      </c>
      <c r="AL6" t="s">
        <v>143</v>
      </c>
      <c r="AM6" t="s">
        <v>143</v>
      </c>
      <c r="AN6" t="s">
        <v>143</v>
      </c>
      <c r="AO6" t="s">
        <v>143</v>
      </c>
      <c r="AP6" t="s">
        <v>143</v>
      </c>
      <c r="AQ6" t="s">
        <v>143</v>
      </c>
      <c r="AR6" s="1">
        <v>2.1999999999999998E-9</v>
      </c>
      <c r="AS6" t="s">
        <v>143</v>
      </c>
      <c r="AT6" t="s">
        <v>143</v>
      </c>
      <c r="AU6" t="s">
        <v>143</v>
      </c>
      <c r="AV6" t="s">
        <v>143</v>
      </c>
      <c r="AW6" t="s">
        <v>143</v>
      </c>
      <c r="AX6" t="s">
        <v>143</v>
      </c>
      <c r="AY6" t="s">
        <v>143</v>
      </c>
      <c r="AZ6" t="s">
        <v>143</v>
      </c>
      <c r="BA6">
        <v>-81.760000000000005</v>
      </c>
      <c r="BB6">
        <v>-2.6034981367257402</v>
      </c>
      <c r="BC6">
        <v>94.7116558913755</v>
      </c>
      <c r="BD6">
        <v>10.9567834373744</v>
      </c>
      <c r="BE6">
        <v>11.5685691842836</v>
      </c>
      <c r="BF6">
        <v>167.81342281879199</v>
      </c>
      <c r="BG6">
        <v>302.01342281879198</v>
      </c>
      <c r="BH6" s="1">
        <v>3.5099999999999999E-6</v>
      </c>
      <c r="BI6" t="s">
        <v>143</v>
      </c>
      <c r="BJ6" t="s">
        <v>143</v>
      </c>
      <c r="BK6" t="s">
        <v>143</v>
      </c>
      <c r="BL6" t="s">
        <v>143</v>
      </c>
      <c r="BM6" t="s">
        <v>143</v>
      </c>
      <c r="BN6" t="s">
        <v>143</v>
      </c>
      <c r="BO6" t="s">
        <v>143</v>
      </c>
      <c r="BP6" t="s">
        <v>143</v>
      </c>
      <c r="BQ6" t="s">
        <v>143</v>
      </c>
      <c r="BR6">
        <v>3.3163913595933903E-2</v>
      </c>
      <c r="BS6">
        <v>2.8653957250144399E-2</v>
      </c>
      <c r="BT6">
        <v>14.355781448538799</v>
      </c>
      <c r="BU6">
        <v>16.214739517153699</v>
      </c>
      <c r="BV6" t="s">
        <v>143</v>
      </c>
      <c r="BW6">
        <v>14.355781448538799</v>
      </c>
      <c r="BX6">
        <v>16.214739517153699</v>
      </c>
      <c r="BY6" t="s">
        <v>143</v>
      </c>
      <c r="BZ6" t="s">
        <v>143</v>
      </c>
      <c r="CA6" t="s">
        <v>143</v>
      </c>
      <c r="CB6" t="s">
        <v>143</v>
      </c>
      <c r="CC6" t="s">
        <v>143</v>
      </c>
      <c r="CD6" t="s">
        <v>143</v>
      </c>
      <c r="CE6" t="s">
        <v>143</v>
      </c>
      <c r="CF6" t="s">
        <v>143</v>
      </c>
      <c r="CG6" t="s">
        <v>143</v>
      </c>
      <c r="CH6" t="s">
        <v>143</v>
      </c>
      <c r="CI6" t="s">
        <v>143</v>
      </c>
      <c r="CJ6" t="s">
        <v>143</v>
      </c>
      <c r="CK6" t="s">
        <v>143</v>
      </c>
      <c r="CL6" t="s">
        <v>143</v>
      </c>
      <c r="CM6" t="s">
        <v>143</v>
      </c>
      <c r="CN6" t="s">
        <v>143</v>
      </c>
      <c r="CO6">
        <v>35</v>
      </c>
      <c r="CP6">
        <v>38</v>
      </c>
      <c r="CQ6">
        <v>31</v>
      </c>
      <c r="CR6">
        <v>54.070450307000002</v>
      </c>
      <c r="CS6">
        <v>38.614320610999997</v>
      </c>
      <c r="CT6" t="s">
        <v>143</v>
      </c>
      <c r="CU6" t="s">
        <v>143</v>
      </c>
      <c r="CV6">
        <v>4177.5298121610203</v>
      </c>
      <c r="CW6">
        <v>1496.4761431659199</v>
      </c>
      <c r="CX6">
        <v>7721.1801754257704</v>
      </c>
      <c r="CY6">
        <v>1462.45856659891</v>
      </c>
      <c r="CZ6">
        <v>6982.7116057477597</v>
      </c>
      <c r="DA6">
        <v>34.615203705230897</v>
      </c>
      <c r="DB6">
        <v>137.44194020666799</v>
      </c>
      <c r="DC6">
        <v>2.91</v>
      </c>
      <c r="DD6">
        <v>22.9</v>
      </c>
      <c r="DE6">
        <v>3.1591670000000001</v>
      </c>
      <c r="DF6">
        <v>3.1783329999999999</v>
      </c>
      <c r="DG6">
        <v>0.55555555555555503</v>
      </c>
      <c r="DH6">
        <v>0.61728395061728403</v>
      </c>
      <c r="DI6">
        <v>1.0422465296657699</v>
      </c>
      <c r="DJ6">
        <v>1.06023298171886</v>
      </c>
      <c r="DK6">
        <v>1</v>
      </c>
      <c r="DL6">
        <v>1.1408450704225399</v>
      </c>
      <c r="DM6">
        <v>1.0123966942148801</v>
      </c>
      <c r="DN6">
        <v>1.0432824981844599</v>
      </c>
      <c r="DO6">
        <v>1.08735756319378</v>
      </c>
      <c r="DP6">
        <v>6.0232981718864299E-2</v>
      </c>
      <c r="DQ6">
        <v>4.2246529665764997E-2</v>
      </c>
      <c r="DR6">
        <v>0</v>
      </c>
      <c r="DS6">
        <v>0.140845070422535</v>
      </c>
      <c r="DT6">
        <v>1.2396694214878301E-2</v>
      </c>
      <c r="DU6">
        <v>4.3282498184459103E-2</v>
      </c>
      <c r="DV6">
        <v>8.7357563193782406E-2</v>
      </c>
      <c r="DW6">
        <v>7.9244667494236004E-2</v>
      </c>
      <c r="DX6">
        <v>0.147702532324749</v>
      </c>
      <c r="DY6" s="1">
        <v>7.9888194568733696E-10</v>
      </c>
      <c r="DZ6" s="1">
        <v>9.51631780076769E-10</v>
      </c>
      <c r="EA6">
        <v>1.86169317979306E-2</v>
      </c>
      <c r="EB6" t="s">
        <v>143</v>
      </c>
      <c r="EC6">
        <v>2.6985206585618</v>
      </c>
      <c r="ED6">
        <v>5.0238175055751698E-2</v>
      </c>
      <c r="EE6">
        <v>9.8748150295909706E-2</v>
      </c>
      <c r="EF6">
        <v>4.6297192666329701E-3</v>
      </c>
      <c r="EG6" t="s">
        <v>143</v>
      </c>
      <c r="EH6" t="s">
        <v>143</v>
      </c>
      <c r="EI6">
        <v>1.2191129666161701E-2</v>
      </c>
      <c r="EJ6" t="s">
        <v>143</v>
      </c>
      <c r="EK6" t="s">
        <v>143</v>
      </c>
      <c r="EL6">
        <v>0</v>
      </c>
      <c r="EM6" t="s">
        <v>143</v>
      </c>
      <c r="EN6">
        <v>7.5614103995287297E-3</v>
      </c>
    </row>
    <row r="7" spans="1:144">
      <c r="A7">
        <v>25</v>
      </c>
      <c r="B7">
        <v>1964</v>
      </c>
      <c r="C7" s="1">
        <v>9.9000000000000001E-6</v>
      </c>
      <c r="D7" t="s">
        <v>143</v>
      </c>
      <c r="E7">
        <v>160.30000000000001</v>
      </c>
      <c r="F7" s="1">
        <v>9.8107379434387706E-5</v>
      </c>
      <c r="G7">
        <v>1.167652917223E-4</v>
      </c>
      <c r="H7">
        <v>3752.1795709234498</v>
      </c>
      <c r="I7">
        <v>4356.9138702350701</v>
      </c>
      <c r="J7">
        <v>4177.8294723395502</v>
      </c>
      <c r="K7">
        <v>48198.413070000002</v>
      </c>
      <c r="L7">
        <v>91840</v>
      </c>
      <c r="M7">
        <v>74192.292108396694</v>
      </c>
      <c r="N7">
        <v>11.1435</v>
      </c>
      <c r="O7">
        <v>11.143427464</v>
      </c>
      <c r="P7">
        <v>3.7189968369305699</v>
      </c>
      <c r="Q7" s="1">
        <v>1.06824237189011E-7</v>
      </c>
      <c r="R7" s="1">
        <v>1.02729322035431E-7</v>
      </c>
      <c r="S7">
        <v>0.11200000101124501</v>
      </c>
      <c r="T7">
        <v>14.2242074456579</v>
      </c>
      <c r="U7" s="1">
        <v>2.6820000000000001E-8</v>
      </c>
      <c r="V7">
        <v>-3.0436849133903698</v>
      </c>
      <c r="W7" t="s">
        <v>143</v>
      </c>
      <c r="X7" t="s">
        <v>143</v>
      </c>
      <c r="Y7" s="1">
        <v>-4.62056671E-6</v>
      </c>
      <c r="Z7" t="s">
        <v>143</v>
      </c>
      <c r="AA7" t="s">
        <v>143</v>
      </c>
      <c r="AB7">
        <v>0</v>
      </c>
      <c r="AC7" t="s">
        <v>143</v>
      </c>
      <c r="AD7">
        <v>311.49</v>
      </c>
      <c r="AE7" t="s">
        <v>143</v>
      </c>
      <c r="AF7" t="s">
        <v>143</v>
      </c>
      <c r="AG7" t="s">
        <v>143</v>
      </c>
      <c r="AH7">
        <v>8.3015749676217998E-2</v>
      </c>
      <c r="AI7" t="s">
        <v>143</v>
      </c>
      <c r="AJ7" t="s">
        <v>143</v>
      </c>
      <c r="AK7" t="s">
        <v>143</v>
      </c>
      <c r="AL7" t="s">
        <v>143</v>
      </c>
      <c r="AM7" t="s">
        <v>143</v>
      </c>
      <c r="AN7" t="s">
        <v>143</v>
      </c>
      <c r="AO7" t="s">
        <v>143</v>
      </c>
      <c r="AP7" t="s">
        <v>143</v>
      </c>
      <c r="AQ7" t="s">
        <v>143</v>
      </c>
      <c r="AR7" s="1">
        <v>3E-9</v>
      </c>
      <c r="AS7" t="s">
        <v>143</v>
      </c>
      <c r="AT7" t="s">
        <v>143</v>
      </c>
      <c r="AU7" t="s">
        <v>143</v>
      </c>
      <c r="AV7" t="s">
        <v>143</v>
      </c>
      <c r="AW7" t="s">
        <v>143</v>
      </c>
      <c r="AX7" t="s">
        <v>143</v>
      </c>
      <c r="AY7" t="s">
        <v>143</v>
      </c>
      <c r="AZ7" t="s">
        <v>143</v>
      </c>
      <c r="BA7">
        <v>14.13</v>
      </c>
      <c r="BB7">
        <v>0.376581123928524</v>
      </c>
      <c r="BC7">
        <v>96.616662701813098</v>
      </c>
      <c r="BD7">
        <v>11.6630525499023</v>
      </c>
      <c r="BE7">
        <v>12.071471135261399</v>
      </c>
      <c r="BF7">
        <v>208.82751677852301</v>
      </c>
      <c r="BG7">
        <v>369.12751677852299</v>
      </c>
      <c r="BH7" s="1">
        <v>3.7340000000000002E-6</v>
      </c>
      <c r="BI7" t="s">
        <v>143</v>
      </c>
      <c r="BJ7" t="s">
        <v>143</v>
      </c>
      <c r="BK7" t="s">
        <v>143</v>
      </c>
      <c r="BL7" t="s">
        <v>143</v>
      </c>
      <c r="BM7" t="s">
        <v>143</v>
      </c>
      <c r="BN7" t="s">
        <v>143</v>
      </c>
      <c r="BO7" t="s">
        <v>143</v>
      </c>
      <c r="BP7" t="s">
        <v>143</v>
      </c>
      <c r="BQ7" t="s">
        <v>143</v>
      </c>
      <c r="BR7">
        <v>3.3402275077559503E-2</v>
      </c>
      <c r="BS7">
        <v>2.6351865955826399E-2</v>
      </c>
      <c r="BT7">
        <v>13.524301964839699</v>
      </c>
      <c r="BU7">
        <v>16.898655635987598</v>
      </c>
      <c r="BV7" t="s">
        <v>143</v>
      </c>
      <c r="BW7">
        <v>13.524301964839699</v>
      </c>
      <c r="BX7">
        <v>16.898655635987598</v>
      </c>
      <c r="BY7" t="s">
        <v>143</v>
      </c>
      <c r="BZ7" t="s">
        <v>143</v>
      </c>
      <c r="CA7" t="s">
        <v>143</v>
      </c>
      <c r="CB7" t="s">
        <v>143</v>
      </c>
      <c r="CC7" t="s">
        <v>143</v>
      </c>
      <c r="CD7" t="s">
        <v>143</v>
      </c>
      <c r="CE7" t="s">
        <v>143</v>
      </c>
      <c r="CF7" t="s">
        <v>143</v>
      </c>
      <c r="CG7" t="s">
        <v>143</v>
      </c>
      <c r="CH7" t="s">
        <v>143</v>
      </c>
      <c r="CI7" t="s">
        <v>143</v>
      </c>
      <c r="CJ7" t="s">
        <v>143</v>
      </c>
      <c r="CK7" t="s">
        <v>143</v>
      </c>
      <c r="CL7" t="s">
        <v>143</v>
      </c>
      <c r="CM7" t="s">
        <v>143</v>
      </c>
      <c r="CN7" t="s">
        <v>143</v>
      </c>
      <c r="CO7">
        <v>33.071517155849499</v>
      </c>
      <c r="CP7">
        <v>40</v>
      </c>
      <c r="CQ7">
        <v>34</v>
      </c>
      <c r="CR7">
        <v>49.649557389000002</v>
      </c>
      <c r="CS7">
        <v>37.535553479000001</v>
      </c>
      <c r="CT7" t="s">
        <v>143</v>
      </c>
      <c r="CU7" t="s">
        <v>143</v>
      </c>
      <c r="CV7">
        <v>4382.2258899135604</v>
      </c>
      <c r="CW7">
        <v>1571.27818023194</v>
      </c>
      <c r="CX7">
        <v>8263.2954741315007</v>
      </c>
      <c r="CY7">
        <v>1617.53040236932</v>
      </c>
      <c r="CZ7">
        <v>7402.75861171216</v>
      </c>
      <c r="DA7">
        <v>36.307463213520002</v>
      </c>
      <c r="DB7">
        <v>142.17149040333601</v>
      </c>
      <c r="DC7">
        <v>3</v>
      </c>
      <c r="DD7">
        <v>23.3</v>
      </c>
      <c r="DE7">
        <v>3.5466669999999998</v>
      </c>
      <c r="DF7">
        <v>3.496667</v>
      </c>
      <c r="DG7">
        <v>0.58585858585858597</v>
      </c>
      <c r="DH7">
        <v>0.60304537916478196</v>
      </c>
      <c r="DI7">
        <v>1.1225375132006801</v>
      </c>
      <c r="DJ7">
        <v>1.0985327904520901</v>
      </c>
      <c r="DK7">
        <v>1</v>
      </c>
      <c r="DL7">
        <v>1.2222222222222201</v>
      </c>
      <c r="DM7">
        <v>1.0127891156462601</v>
      </c>
      <c r="DN7">
        <v>1.06547867650471</v>
      </c>
      <c r="DO7">
        <v>1.1960397838919501</v>
      </c>
      <c r="DP7">
        <v>9.8532790452087404E-2</v>
      </c>
      <c r="DQ7">
        <v>0.122537513200677</v>
      </c>
      <c r="DR7">
        <v>0</v>
      </c>
      <c r="DS7">
        <v>0.22222222222222199</v>
      </c>
      <c r="DT7">
        <v>1.2789115646257E-2</v>
      </c>
      <c r="DU7">
        <v>6.5478676504710204E-2</v>
      </c>
      <c r="DV7">
        <v>0.19603978389194601</v>
      </c>
      <c r="DW7">
        <v>0.19481317533752199</v>
      </c>
      <c r="DX7">
        <v>0.149591517091895</v>
      </c>
      <c r="DY7" s="1">
        <v>9.5514457268924395E-10</v>
      </c>
      <c r="DZ7" s="1">
        <v>1.06824237189011E-9</v>
      </c>
      <c r="EA7">
        <v>2.2672805741932402E-2</v>
      </c>
      <c r="EB7" t="s">
        <v>143</v>
      </c>
      <c r="EC7">
        <v>2.43469133031047</v>
      </c>
      <c r="ED7">
        <v>5.5201283573696198E-2</v>
      </c>
      <c r="EE7">
        <v>0.100909840391985</v>
      </c>
      <c r="EF7">
        <v>2.1616900960755E-3</v>
      </c>
      <c r="EG7" t="s">
        <v>143</v>
      </c>
      <c r="EH7" t="s">
        <v>143</v>
      </c>
      <c r="EI7">
        <v>1.8347243707633701E-2</v>
      </c>
      <c r="EJ7" t="s">
        <v>143</v>
      </c>
      <c r="EK7" t="s">
        <v>143</v>
      </c>
      <c r="EL7">
        <v>0</v>
      </c>
      <c r="EM7" t="s">
        <v>143</v>
      </c>
      <c r="EN7">
        <v>1.6185553611558198E-2</v>
      </c>
    </row>
    <row r="8" spans="1:144">
      <c r="A8">
        <v>26</v>
      </c>
      <c r="B8">
        <v>1965</v>
      </c>
      <c r="C8" s="1">
        <v>1.13E-5</v>
      </c>
      <c r="D8" t="s">
        <v>143</v>
      </c>
      <c r="E8">
        <v>175.2</v>
      </c>
      <c r="F8">
        <v>1.1656260061802E-4</v>
      </c>
      <c r="G8">
        <v>1.3847187663369999E-4</v>
      </c>
      <c r="H8">
        <v>4468.2063372401399</v>
      </c>
      <c r="I8">
        <v>5166.8610684216401</v>
      </c>
      <c r="J8">
        <v>4976.0159122388104</v>
      </c>
      <c r="K8">
        <v>51406.421249999999</v>
      </c>
      <c r="L8">
        <v>97003</v>
      </c>
      <c r="M8">
        <v>79185.967127553493</v>
      </c>
      <c r="N8">
        <v>11.4673</v>
      </c>
      <c r="O8">
        <v>11.467224999999999</v>
      </c>
      <c r="P8">
        <v>3.7869688401588402</v>
      </c>
      <c r="Q8" s="1">
        <v>1.2016391309343E-7</v>
      </c>
      <c r="R8" s="1">
        <v>1.1953874685211901E-7</v>
      </c>
      <c r="S8">
        <v>0.14892085285343401</v>
      </c>
      <c r="T8">
        <v>14.4496852101109</v>
      </c>
      <c r="U8" s="1">
        <v>2.6820000000000001E-8</v>
      </c>
      <c r="V8">
        <v>-7.1198473820187802</v>
      </c>
      <c r="W8" t="s">
        <v>143</v>
      </c>
      <c r="X8" t="s">
        <v>143</v>
      </c>
      <c r="Y8" s="1">
        <v>-5.98098267E-6</v>
      </c>
      <c r="Z8" t="s">
        <v>143</v>
      </c>
      <c r="AA8" t="s">
        <v>143</v>
      </c>
      <c r="AB8">
        <v>0</v>
      </c>
      <c r="AC8" t="s">
        <v>143</v>
      </c>
      <c r="AD8">
        <v>421.464</v>
      </c>
      <c r="AE8" t="s">
        <v>143</v>
      </c>
      <c r="AF8" t="s">
        <v>143</v>
      </c>
      <c r="AG8" t="s">
        <v>143</v>
      </c>
      <c r="AH8">
        <v>9.4325097855781706E-2</v>
      </c>
      <c r="AI8" t="s">
        <v>143</v>
      </c>
      <c r="AJ8" t="s">
        <v>143</v>
      </c>
      <c r="AK8" t="s">
        <v>143</v>
      </c>
      <c r="AL8" t="s">
        <v>143</v>
      </c>
      <c r="AM8" t="s">
        <v>143</v>
      </c>
      <c r="AN8" t="s">
        <v>143</v>
      </c>
      <c r="AO8" t="s">
        <v>143</v>
      </c>
      <c r="AP8" t="s">
        <v>143</v>
      </c>
      <c r="AQ8" t="s">
        <v>143</v>
      </c>
      <c r="AR8" s="1">
        <v>5.3000000000000003E-9</v>
      </c>
      <c r="AS8" t="s">
        <v>143</v>
      </c>
      <c r="AT8" t="s">
        <v>143</v>
      </c>
      <c r="AU8" t="s">
        <v>143</v>
      </c>
      <c r="AV8" t="s">
        <v>143</v>
      </c>
      <c r="AW8" t="s">
        <v>143</v>
      </c>
      <c r="AX8" t="s">
        <v>143</v>
      </c>
      <c r="AY8" t="s">
        <v>143</v>
      </c>
      <c r="AZ8" t="s">
        <v>143</v>
      </c>
      <c r="BA8">
        <v>-142.49600000000001</v>
      </c>
      <c r="BB8">
        <v>-3.1891096615742902</v>
      </c>
      <c r="BC8">
        <v>98.646034899121503</v>
      </c>
      <c r="BD8">
        <v>12.083189790412799</v>
      </c>
      <c r="BE8">
        <v>12.2490374831278</v>
      </c>
      <c r="BF8">
        <v>246.127367636093</v>
      </c>
      <c r="BG8">
        <v>421.32736763609302</v>
      </c>
      <c r="BH8" s="1">
        <v>3.8E-6</v>
      </c>
      <c r="BI8" t="s">
        <v>143</v>
      </c>
      <c r="BJ8" t="s">
        <v>143</v>
      </c>
      <c r="BK8" t="s">
        <v>143</v>
      </c>
      <c r="BL8" t="s">
        <v>143</v>
      </c>
      <c r="BM8" t="s">
        <v>143</v>
      </c>
      <c r="BN8" t="s">
        <v>143</v>
      </c>
      <c r="BO8" t="s">
        <v>143</v>
      </c>
      <c r="BP8" t="s">
        <v>143</v>
      </c>
      <c r="BQ8" t="s">
        <v>143</v>
      </c>
      <c r="BR8">
        <v>3.0983463881636201E-2</v>
      </c>
      <c r="BS8">
        <v>2.8857127330036401E-2</v>
      </c>
      <c r="BT8">
        <v>13.9251523063534</v>
      </c>
      <c r="BU8">
        <v>18.711923411662301</v>
      </c>
      <c r="BV8" t="s">
        <v>143</v>
      </c>
      <c r="BW8">
        <v>13.9251523063534</v>
      </c>
      <c r="BX8">
        <v>18.711923411662301</v>
      </c>
      <c r="BY8" t="s">
        <v>143</v>
      </c>
      <c r="BZ8" t="s">
        <v>143</v>
      </c>
      <c r="CA8" t="s">
        <v>143</v>
      </c>
      <c r="CB8" t="s">
        <v>143</v>
      </c>
      <c r="CC8" t="s">
        <v>143</v>
      </c>
      <c r="CD8" t="s">
        <v>143</v>
      </c>
      <c r="CE8" t="s">
        <v>143</v>
      </c>
      <c r="CF8" t="s">
        <v>143</v>
      </c>
      <c r="CG8" t="s">
        <v>143</v>
      </c>
      <c r="CH8" t="s">
        <v>143</v>
      </c>
      <c r="CI8" t="s">
        <v>143</v>
      </c>
      <c r="CJ8" t="s">
        <v>143</v>
      </c>
      <c r="CK8" t="s">
        <v>143</v>
      </c>
      <c r="CL8" t="s">
        <v>143</v>
      </c>
      <c r="CM8" t="s">
        <v>143</v>
      </c>
      <c r="CN8" t="s">
        <v>143</v>
      </c>
      <c r="CO8">
        <v>33.851055356431701</v>
      </c>
      <c r="CP8">
        <v>40</v>
      </c>
      <c r="CQ8">
        <v>35</v>
      </c>
      <c r="CR8">
        <v>46.471176991</v>
      </c>
      <c r="CS8">
        <v>37.846350352999998</v>
      </c>
      <c r="CT8" t="s">
        <v>143</v>
      </c>
      <c r="CU8" t="s">
        <v>143</v>
      </c>
      <c r="CV8">
        <v>4469.9311033612803</v>
      </c>
      <c r="CW8">
        <v>1594.78987989181</v>
      </c>
      <c r="CX8">
        <v>8806.9959052895902</v>
      </c>
      <c r="CY8">
        <v>1827.84175774749</v>
      </c>
      <c r="CZ8">
        <v>7757.8646133556003</v>
      </c>
      <c r="DA8">
        <v>36.4741237833735</v>
      </c>
      <c r="DB8">
        <v>141.46330107241701</v>
      </c>
      <c r="DC8">
        <v>3.01</v>
      </c>
      <c r="DD8">
        <v>23</v>
      </c>
      <c r="DE8">
        <v>3.9491670000000001</v>
      </c>
      <c r="DF8">
        <v>4.0724999999999998</v>
      </c>
      <c r="DG8">
        <v>0.58407079646017701</v>
      </c>
      <c r="DH8">
        <v>0.57786289789988099</v>
      </c>
      <c r="DI8">
        <v>1.1248749933108899</v>
      </c>
      <c r="DJ8">
        <v>1.1636283047881</v>
      </c>
      <c r="DK8">
        <v>1</v>
      </c>
      <c r="DL8">
        <v>1.1414141414141401</v>
      </c>
      <c r="DM8">
        <v>1.0158516926383701</v>
      </c>
      <c r="DN8">
        <v>1.0562173344947701</v>
      </c>
      <c r="DO8">
        <v>1.1881124670746599</v>
      </c>
      <c r="DP8">
        <v>0.16362830478809801</v>
      </c>
      <c r="DQ8">
        <v>0.12487499331089399</v>
      </c>
      <c r="DR8">
        <v>0</v>
      </c>
      <c r="DS8">
        <v>0.14141414141414099</v>
      </c>
      <c r="DT8">
        <v>1.58516926383712E-2</v>
      </c>
      <c r="DU8">
        <v>5.6217334494773598E-2</v>
      </c>
      <c r="DV8">
        <v>0.18811246707465901</v>
      </c>
      <c r="DW8">
        <v>0.19082955726995501</v>
      </c>
      <c r="DX8">
        <v>0.15196279584214401</v>
      </c>
      <c r="DY8" s="1">
        <v>1.14369184271666E-9</v>
      </c>
      <c r="DZ8" s="1">
        <v>1.2016391309342999E-9</v>
      </c>
      <c r="EA8">
        <v>2.8591572625884999E-2</v>
      </c>
      <c r="EB8" t="s">
        <v>143</v>
      </c>
      <c r="EC8">
        <v>2.1987201454875702</v>
      </c>
      <c r="ED8">
        <v>6.2864866723704199E-2</v>
      </c>
      <c r="EE8">
        <v>9.6943616049117901E-2</v>
      </c>
      <c r="EF8">
        <v>-3.9662243428673803E-3</v>
      </c>
      <c r="EG8" t="s">
        <v>143</v>
      </c>
      <c r="EH8" t="s">
        <v>143</v>
      </c>
      <c r="EI8">
        <v>1.20107134928111E-2</v>
      </c>
      <c r="EJ8" t="s">
        <v>143</v>
      </c>
      <c r="EK8" t="s">
        <v>143</v>
      </c>
      <c r="EL8">
        <v>0</v>
      </c>
      <c r="EM8" t="s">
        <v>143</v>
      </c>
      <c r="EN8">
        <v>1.5976937835678402E-2</v>
      </c>
    </row>
    <row r="9" spans="1:144">
      <c r="A9">
        <v>27</v>
      </c>
      <c r="B9">
        <v>1966</v>
      </c>
      <c r="C9" s="1">
        <v>1.22E-5</v>
      </c>
      <c r="D9" t="s">
        <v>143</v>
      </c>
      <c r="E9">
        <v>149.1</v>
      </c>
      <c r="F9">
        <v>1.40530225938664E-4</v>
      </c>
      <c r="G9">
        <v>1.6384468711460001E-4</v>
      </c>
      <c r="H9">
        <v>5340.9922560134501</v>
      </c>
      <c r="I9">
        <v>6113.6077281567204</v>
      </c>
      <c r="J9">
        <v>5864.7239690410497</v>
      </c>
      <c r="K9">
        <v>55589.755409999998</v>
      </c>
      <c r="L9">
        <v>104995</v>
      </c>
      <c r="M9">
        <v>85864.695240900706</v>
      </c>
      <c r="N9">
        <v>11.7964</v>
      </c>
      <c r="O9">
        <v>11.796313472</v>
      </c>
      <c r="P9">
        <v>3.8553129505762702</v>
      </c>
      <c r="Q9" s="1">
        <v>1.33844683974155E-7</v>
      </c>
      <c r="R9" s="1">
        <v>1.3016412392328301E-7</v>
      </c>
      <c r="S9">
        <v>7.7019417692614695E-2</v>
      </c>
      <c r="T9">
        <v>14.8853541109182</v>
      </c>
      <c r="U9" s="1">
        <v>2.6820000000000001E-8</v>
      </c>
      <c r="V9">
        <v>-8.3450643621165099</v>
      </c>
      <c r="W9" t="s">
        <v>143</v>
      </c>
      <c r="X9" t="s">
        <v>143</v>
      </c>
      <c r="Y9" s="1">
        <v>-6.0246934499999998E-6</v>
      </c>
      <c r="Z9" t="s">
        <v>143</v>
      </c>
      <c r="AA9" t="s">
        <v>143</v>
      </c>
      <c r="AB9">
        <v>0</v>
      </c>
      <c r="AC9" t="s">
        <v>143</v>
      </c>
      <c r="AD9">
        <v>575.13199999999995</v>
      </c>
      <c r="AE9" t="s">
        <v>143</v>
      </c>
      <c r="AF9" t="s">
        <v>143</v>
      </c>
      <c r="AG9" t="s">
        <v>143</v>
      </c>
      <c r="AH9">
        <v>0.10768261259927001</v>
      </c>
      <c r="AI9" t="s">
        <v>143</v>
      </c>
      <c r="AJ9" t="s">
        <v>143</v>
      </c>
      <c r="AK9" t="s">
        <v>143</v>
      </c>
      <c r="AL9" t="s">
        <v>143</v>
      </c>
      <c r="AM9" t="s">
        <v>143</v>
      </c>
      <c r="AN9" t="s">
        <v>143</v>
      </c>
      <c r="AO9" t="s">
        <v>143</v>
      </c>
      <c r="AP9" t="s">
        <v>143</v>
      </c>
      <c r="AQ9" t="s">
        <v>143</v>
      </c>
      <c r="AR9" s="1">
        <v>7.8000000000000004E-9</v>
      </c>
      <c r="AS9" t="s">
        <v>143</v>
      </c>
      <c r="AT9" t="s">
        <v>143</v>
      </c>
      <c r="AU9" t="s">
        <v>143</v>
      </c>
      <c r="AV9" t="s">
        <v>143</v>
      </c>
      <c r="AW9" t="s">
        <v>143</v>
      </c>
      <c r="AX9" t="s">
        <v>143</v>
      </c>
      <c r="AY9" t="s">
        <v>143</v>
      </c>
      <c r="AZ9" t="s">
        <v>143</v>
      </c>
      <c r="BA9">
        <v>-228.364</v>
      </c>
      <c r="BB9">
        <v>-4.27568491122382</v>
      </c>
      <c r="BC9">
        <v>113.778026456239</v>
      </c>
      <c r="BD9">
        <v>14.296495206994299</v>
      </c>
      <c r="BE9">
        <v>12.565251527273499</v>
      </c>
      <c r="BF9">
        <v>305.78441461595799</v>
      </c>
      <c r="BG9">
        <v>454.88441461595801</v>
      </c>
      <c r="BH9" s="1">
        <v>4.3000000000000003E-6</v>
      </c>
      <c r="BI9" t="s">
        <v>143</v>
      </c>
      <c r="BJ9" t="s">
        <v>143</v>
      </c>
      <c r="BK9" t="s">
        <v>143</v>
      </c>
      <c r="BL9" t="s">
        <v>143</v>
      </c>
      <c r="BM9" t="s">
        <v>143</v>
      </c>
      <c r="BN9" t="s">
        <v>143</v>
      </c>
      <c r="BO9" t="s">
        <v>143</v>
      </c>
      <c r="BP9" t="s">
        <v>143</v>
      </c>
      <c r="BQ9" t="s">
        <v>143</v>
      </c>
      <c r="BR9">
        <v>2.8435672514619901E-2</v>
      </c>
      <c r="BS9">
        <v>2.73592085235921E-2</v>
      </c>
      <c r="BT9">
        <v>13.157894736842101</v>
      </c>
      <c r="BU9">
        <v>18.567251461988299</v>
      </c>
      <c r="BV9" t="s">
        <v>143</v>
      </c>
      <c r="BW9">
        <v>13.157894736842101</v>
      </c>
      <c r="BX9">
        <v>18.567251461988299</v>
      </c>
      <c r="BY9" t="s">
        <v>143</v>
      </c>
      <c r="BZ9" t="s">
        <v>143</v>
      </c>
      <c r="CA9" t="s">
        <v>143</v>
      </c>
      <c r="CB9" t="s">
        <v>143</v>
      </c>
      <c r="CC9" t="s">
        <v>143</v>
      </c>
      <c r="CD9" t="s">
        <v>143</v>
      </c>
      <c r="CE9" t="s">
        <v>143</v>
      </c>
      <c r="CF9" t="s">
        <v>143</v>
      </c>
      <c r="CG9" t="s">
        <v>143</v>
      </c>
      <c r="CH9" t="s">
        <v>143</v>
      </c>
      <c r="CI9" t="s">
        <v>143</v>
      </c>
      <c r="CJ9" t="s">
        <v>143</v>
      </c>
      <c r="CK9" t="s">
        <v>143</v>
      </c>
      <c r="CL9" t="s">
        <v>143</v>
      </c>
      <c r="CM9" t="s">
        <v>143</v>
      </c>
      <c r="CN9" t="s">
        <v>143</v>
      </c>
      <c r="CO9">
        <v>37.236243276789402</v>
      </c>
      <c r="CP9">
        <v>44</v>
      </c>
      <c r="CQ9">
        <v>38</v>
      </c>
      <c r="CR9">
        <v>46.711092557000001</v>
      </c>
      <c r="CS9">
        <v>38.097065426</v>
      </c>
      <c r="CT9" t="s">
        <v>143</v>
      </c>
      <c r="CU9" t="s">
        <v>143</v>
      </c>
      <c r="CV9">
        <v>4711.3480490279098</v>
      </c>
      <c r="CW9">
        <v>1751.09914244536</v>
      </c>
      <c r="CX9">
        <v>9488.6028598026405</v>
      </c>
      <c r="CY9">
        <v>1990.47430988879</v>
      </c>
      <c r="CZ9">
        <v>8491.6751674459792</v>
      </c>
      <c r="DA9">
        <v>36.952162841142503</v>
      </c>
      <c r="DB9">
        <v>138.22137209522401</v>
      </c>
      <c r="DC9">
        <v>3.1</v>
      </c>
      <c r="DD9">
        <v>23.01</v>
      </c>
      <c r="DE9">
        <v>4.8624999999999998</v>
      </c>
      <c r="DF9">
        <v>5.1108330000000004</v>
      </c>
      <c r="DG9">
        <v>0.65573770491803296</v>
      </c>
      <c r="DH9">
        <v>0.45571323709322198</v>
      </c>
      <c r="DI9">
        <v>1.11385091021535</v>
      </c>
      <c r="DJ9">
        <v>1.08888646862184</v>
      </c>
      <c r="DK9">
        <v>1</v>
      </c>
      <c r="DL9">
        <v>1.0796460176991101</v>
      </c>
      <c r="DM9">
        <v>1.0301507537688399</v>
      </c>
      <c r="DN9">
        <v>1.08238920445759</v>
      </c>
      <c r="DO9">
        <v>1.20562020059236</v>
      </c>
      <c r="DP9">
        <v>8.8886468621837994E-2</v>
      </c>
      <c r="DQ9">
        <v>0.113850910215347</v>
      </c>
      <c r="DR9">
        <v>0</v>
      </c>
      <c r="DS9">
        <v>7.9646017699114904E-2</v>
      </c>
      <c r="DT9">
        <v>3.01507537688399E-2</v>
      </c>
      <c r="DU9">
        <v>8.2389204457593998E-2</v>
      </c>
      <c r="DV9">
        <v>0.205620200592356</v>
      </c>
      <c r="DW9">
        <v>0.19533250098570901</v>
      </c>
      <c r="DX9">
        <v>0.15654458868160501</v>
      </c>
      <c r="DY9" s="1">
        <v>1.33637891159918E-9</v>
      </c>
      <c r="DZ9" s="1">
        <v>1.33844683974155E-9</v>
      </c>
      <c r="EA9">
        <v>3.4991362578803802E-2</v>
      </c>
      <c r="EB9" t="s">
        <v>143</v>
      </c>
      <c r="EC9">
        <v>2.0334976561296201</v>
      </c>
      <c r="ED9">
        <v>7.1154853788779102E-2</v>
      </c>
      <c r="EE9">
        <v>8.6814063796672697E-2</v>
      </c>
      <c r="EF9">
        <v>-1.01295522524452E-2</v>
      </c>
      <c r="EG9" t="s">
        <v>143</v>
      </c>
      <c r="EH9" t="s">
        <v>143</v>
      </c>
      <c r="EI9">
        <v>6.4043161817217498E-3</v>
      </c>
      <c r="EJ9" t="s">
        <v>143</v>
      </c>
      <c r="EK9" t="s">
        <v>143</v>
      </c>
      <c r="EL9">
        <v>0</v>
      </c>
      <c r="EM9" t="s">
        <v>143</v>
      </c>
      <c r="EN9">
        <v>1.6533868434167001E-2</v>
      </c>
    </row>
    <row r="10" spans="1:144">
      <c r="A10">
        <v>28</v>
      </c>
      <c r="B10">
        <v>1967</v>
      </c>
      <c r="C10" s="1">
        <v>1.34E-5</v>
      </c>
      <c r="D10" t="s">
        <v>143</v>
      </c>
      <c r="E10">
        <v>118.9</v>
      </c>
      <c r="F10">
        <v>1.5767655025201801E-4</v>
      </c>
      <c r="G10">
        <v>1.8736846350899999E-4</v>
      </c>
      <c r="H10">
        <v>4800.2716098627898</v>
      </c>
      <c r="I10">
        <v>6204.2537585761602</v>
      </c>
      <c r="J10">
        <v>5936.5415741688703</v>
      </c>
      <c r="K10">
        <v>58045.586450000003</v>
      </c>
      <c r="L10">
        <v>109040</v>
      </c>
      <c r="M10">
        <v>89292.442926231903</v>
      </c>
      <c r="N10">
        <v>12.132199999999999</v>
      </c>
      <c r="O10">
        <v>12.132120896</v>
      </c>
      <c r="P10">
        <v>3.9248904794943398</v>
      </c>
      <c r="Q10" s="1">
        <v>1.4460431974689799E-7</v>
      </c>
      <c r="R10" s="1">
        <v>1.45074958195347E-7</v>
      </c>
      <c r="S10">
        <v>0.207405934826531</v>
      </c>
      <c r="T10">
        <v>15.298093069577799</v>
      </c>
      <c r="U10" s="1">
        <v>3.8700000000000002E-8</v>
      </c>
      <c r="V10">
        <v>-10.5658094710915</v>
      </c>
      <c r="W10" t="s">
        <v>143</v>
      </c>
      <c r="X10" t="s">
        <v>143</v>
      </c>
      <c r="Y10" s="1">
        <v>-8.2251977600000008E-6</v>
      </c>
      <c r="Z10" t="s">
        <v>143</v>
      </c>
      <c r="AA10" t="s">
        <v>143</v>
      </c>
      <c r="AB10">
        <v>0</v>
      </c>
      <c r="AC10" t="s">
        <v>143</v>
      </c>
      <c r="AD10">
        <v>691.66600000000005</v>
      </c>
      <c r="AE10" t="s">
        <v>143</v>
      </c>
      <c r="AF10" t="s">
        <v>143</v>
      </c>
      <c r="AG10" t="s">
        <v>143</v>
      </c>
      <c r="AH10">
        <v>0.14408893000531101</v>
      </c>
      <c r="AI10" t="s">
        <v>143</v>
      </c>
      <c r="AJ10" t="s">
        <v>143</v>
      </c>
      <c r="AK10" t="s">
        <v>143</v>
      </c>
      <c r="AL10" t="s">
        <v>143</v>
      </c>
      <c r="AM10" t="s">
        <v>143</v>
      </c>
      <c r="AN10" t="s">
        <v>143</v>
      </c>
      <c r="AO10" t="s">
        <v>143</v>
      </c>
      <c r="AP10" t="s">
        <v>143</v>
      </c>
      <c r="AQ10" t="s">
        <v>143</v>
      </c>
      <c r="AR10" s="1">
        <v>1.02E-8</v>
      </c>
      <c r="AS10" t="s">
        <v>143</v>
      </c>
      <c r="AT10" t="s">
        <v>143</v>
      </c>
      <c r="AU10" t="s">
        <v>143</v>
      </c>
      <c r="AV10" t="s">
        <v>143</v>
      </c>
      <c r="AW10" t="s">
        <v>143</v>
      </c>
      <c r="AX10" t="s">
        <v>143</v>
      </c>
      <c r="AY10" t="s">
        <v>143</v>
      </c>
      <c r="AZ10" t="s">
        <v>143</v>
      </c>
      <c r="BA10">
        <v>-281.85500000000002</v>
      </c>
      <c r="BB10">
        <v>-5.8716469172471797</v>
      </c>
      <c r="BC10">
        <v>104.21695024366799</v>
      </c>
      <c r="BD10">
        <v>13.327073470048401</v>
      </c>
      <c r="BE10">
        <v>12.787817566037599</v>
      </c>
      <c r="BF10">
        <v>227.35322997416</v>
      </c>
      <c r="BG10">
        <v>346.25322997415998</v>
      </c>
      <c r="BH10" s="1">
        <v>7.5000000000000002E-6</v>
      </c>
      <c r="BI10" t="s">
        <v>143</v>
      </c>
      <c r="BJ10" t="s">
        <v>143</v>
      </c>
      <c r="BK10" t="s">
        <v>143</v>
      </c>
      <c r="BL10" t="s">
        <v>143</v>
      </c>
      <c r="BM10" t="s">
        <v>143</v>
      </c>
      <c r="BN10" t="s">
        <v>143</v>
      </c>
      <c r="BO10" t="s">
        <v>143</v>
      </c>
      <c r="BP10" t="s">
        <v>143</v>
      </c>
      <c r="BQ10" t="s">
        <v>143</v>
      </c>
      <c r="BR10">
        <v>4.70363288718929E-2</v>
      </c>
      <c r="BS10">
        <v>2.7136326339233401E-2</v>
      </c>
      <c r="BT10">
        <v>15.296367112810699</v>
      </c>
      <c r="BU10">
        <v>19.056724028043298</v>
      </c>
      <c r="BV10" t="s">
        <v>143</v>
      </c>
      <c r="BW10">
        <v>15.296367112810699</v>
      </c>
      <c r="BX10">
        <v>19.056724028043298</v>
      </c>
      <c r="BY10" t="s">
        <v>143</v>
      </c>
      <c r="BZ10" t="s">
        <v>143</v>
      </c>
      <c r="CA10" t="s">
        <v>143</v>
      </c>
      <c r="CB10" t="s">
        <v>143</v>
      </c>
      <c r="CC10" t="s">
        <v>143</v>
      </c>
      <c r="CD10" t="s">
        <v>143</v>
      </c>
      <c r="CE10" t="s">
        <v>143</v>
      </c>
      <c r="CF10" t="s">
        <v>143</v>
      </c>
      <c r="CG10" t="s">
        <v>143</v>
      </c>
      <c r="CH10" t="s">
        <v>143</v>
      </c>
      <c r="CI10" t="s">
        <v>143</v>
      </c>
      <c r="CJ10" t="s">
        <v>143</v>
      </c>
      <c r="CK10" t="s">
        <v>143</v>
      </c>
      <c r="CL10" t="s">
        <v>143</v>
      </c>
      <c r="CM10" t="s">
        <v>143</v>
      </c>
      <c r="CN10" t="s">
        <v>143</v>
      </c>
      <c r="CO10">
        <v>39.159109645507002</v>
      </c>
      <c r="CP10">
        <v>45</v>
      </c>
      <c r="CQ10">
        <v>40</v>
      </c>
      <c r="CR10">
        <v>48.022228495</v>
      </c>
      <c r="CS10">
        <v>40.140562348000003</v>
      </c>
      <c r="CT10" t="s">
        <v>143</v>
      </c>
      <c r="CU10" t="s">
        <v>143</v>
      </c>
      <c r="CV10">
        <v>4895.1041277220002</v>
      </c>
      <c r="CW10">
        <v>1772.1725917701301</v>
      </c>
      <c r="CX10">
        <v>9862.5179927305999</v>
      </c>
      <c r="CY10">
        <v>1978.5931841631</v>
      </c>
      <c r="CZ10">
        <v>8820.9031446445097</v>
      </c>
      <c r="DA10">
        <v>36.604605141175803</v>
      </c>
      <c r="DB10">
        <v>135.72833772405801</v>
      </c>
      <c r="DC10">
        <v>3.12</v>
      </c>
      <c r="DD10">
        <v>22.53</v>
      </c>
      <c r="DE10">
        <v>4.306667</v>
      </c>
      <c r="DF10">
        <v>4.22</v>
      </c>
      <c r="DG10">
        <v>0.68656716417910402</v>
      </c>
      <c r="DH10">
        <v>0.22947279108334301</v>
      </c>
      <c r="DI10">
        <v>1.0803889661753101</v>
      </c>
      <c r="DJ10">
        <v>1.11455410156528</v>
      </c>
      <c r="DK10">
        <v>1.44295302013423</v>
      </c>
      <c r="DL10">
        <v>1.0983606557377099</v>
      </c>
      <c r="DM10">
        <v>1.02772785622593</v>
      </c>
      <c r="DN10">
        <v>1.03852564407829</v>
      </c>
      <c r="DO10">
        <v>1.1220116469522901</v>
      </c>
      <c r="DP10">
        <v>0.11455410156528099</v>
      </c>
      <c r="DQ10">
        <v>8.0388966175310106E-2</v>
      </c>
      <c r="DR10">
        <v>0.44295302013422799</v>
      </c>
      <c r="DS10">
        <v>9.8360655737704999E-2</v>
      </c>
      <c r="DT10">
        <v>2.77278562259302E-2</v>
      </c>
      <c r="DU10">
        <v>3.8525644078289498E-2</v>
      </c>
      <c r="DV10">
        <v>0.122011646952291</v>
      </c>
      <c r="DW10">
        <v>-0.10123973603254301</v>
      </c>
      <c r="DX10">
        <v>0.160885234529516</v>
      </c>
      <c r="DY10" s="1">
        <v>1.18906283521174E-9</v>
      </c>
      <c r="DZ10" s="1">
        <v>1.44604319746898E-9</v>
      </c>
      <c r="EA10">
        <v>3.9427060289751702E-2</v>
      </c>
      <c r="EB10" t="s">
        <v>143</v>
      </c>
      <c r="EC10">
        <v>2.79121863286572</v>
      </c>
      <c r="ED10">
        <v>0.110049545319875</v>
      </c>
      <c r="EE10">
        <v>8.4984101812111398E-2</v>
      </c>
      <c r="EF10">
        <v>-1.82996198456126E-3</v>
      </c>
      <c r="EG10" t="s">
        <v>143</v>
      </c>
      <c r="EH10" t="s">
        <v>143</v>
      </c>
      <c r="EI10">
        <v>7.6105165801890603E-3</v>
      </c>
      <c r="EJ10" t="s">
        <v>143</v>
      </c>
      <c r="EK10" t="s">
        <v>143</v>
      </c>
      <c r="EL10">
        <v>0</v>
      </c>
      <c r="EM10" t="s">
        <v>143</v>
      </c>
      <c r="EN10">
        <v>9.4404785647503198E-3</v>
      </c>
    </row>
    <row r="11" spans="1:144">
      <c r="A11">
        <v>29</v>
      </c>
      <c r="B11">
        <v>1968</v>
      </c>
      <c r="C11" s="1">
        <v>1.42E-5</v>
      </c>
      <c r="D11" t="s">
        <v>143</v>
      </c>
      <c r="E11">
        <v>103.4</v>
      </c>
      <c r="F11">
        <v>1.8751572157309801E-4</v>
      </c>
      <c r="G11">
        <v>2.2198644442320001E-4</v>
      </c>
      <c r="H11">
        <v>4399.0499494208998</v>
      </c>
      <c r="I11">
        <v>5736.0838352248102</v>
      </c>
      <c r="J11">
        <v>5461.0221897829497</v>
      </c>
      <c r="K11">
        <v>58271.155449999998</v>
      </c>
      <c r="L11">
        <v>109206</v>
      </c>
      <c r="M11">
        <v>88345.200993009799</v>
      </c>
      <c r="N11">
        <v>12.476000000000001</v>
      </c>
      <c r="O11">
        <v>12.475921</v>
      </c>
      <c r="P11">
        <v>3.9957236866394101</v>
      </c>
      <c r="Q11" s="1">
        <v>1.7170825922851999E-7</v>
      </c>
      <c r="R11" s="1">
        <v>1.72808465312697E-7</v>
      </c>
      <c r="S11">
        <v>9.7960835965921603E-2</v>
      </c>
      <c r="T11">
        <v>15.951596420788899</v>
      </c>
      <c r="U11" s="1">
        <v>3.8700000000000002E-8</v>
      </c>
      <c r="V11">
        <v>-5.8674345645322301</v>
      </c>
      <c r="W11" t="s">
        <v>143</v>
      </c>
      <c r="X11" t="s">
        <v>143</v>
      </c>
      <c r="Y11" s="1">
        <v>-3.2511320200000002E-6</v>
      </c>
      <c r="Z11" t="s">
        <v>143</v>
      </c>
      <c r="AA11" t="s">
        <v>143</v>
      </c>
      <c r="AB11">
        <v>0</v>
      </c>
      <c r="AC11" t="s">
        <v>143</v>
      </c>
      <c r="AD11">
        <v>788.346</v>
      </c>
      <c r="AE11" t="s">
        <v>143</v>
      </c>
      <c r="AF11" t="s">
        <v>143</v>
      </c>
      <c r="AG11" t="s">
        <v>143</v>
      </c>
      <c r="AH11">
        <v>0.17920824020281501</v>
      </c>
      <c r="AI11" t="s">
        <v>143</v>
      </c>
      <c r="AJ11" t="s">
        <v>143</v>
      </c>
      <c r="AK11" t="s">
        <v>143</v>
      </c>
      <c r="AL11" t="s">
        <v>143</v>
      </c>
      <c r="AM11" t="s">
        <v>143</v>
      </c>
      <c r="AN11" t="s">
        <v>143</v>
      </c>
      <c r="AO11" t="s">
        <v>143</v>
      </c>
      <c r="AP11" t="s">
        <v>143</v>
      </c>
      <c r="AQ11" t="s">
        <v>143</v>
      </c>
      <c r="AR11" s="1">
        <v>1.03E-8</v>
      </c>
      <c r="AS11" t="s">
        <v>143</v>
      </c>
      <c r="AT11" t="s">
        <v>143</v>
      </c>
      <c r="AU11" t="s">
        <v>143</v>
      </c>
      <c r="AV11" t="s">
        <v>143</v>
      </c>
      <c r="AW11" t="s">
        <v>143</v>
      </c>
      <c r="AX11" t="s">
        <v>143</v>
      </c>
      <c r="AY11" t="s">
        <v>143</v>
      </c>
      <c r="AZ11" t="s">
        <v>143</v>
      </c>
      <c r="BA11">
        <v>-40.567</v>
      </c>
      <c r="BB11">
        <v>-0.92217638959385595</v>
      </c>
      <c r="BC11">
        <v>102.32689824692601</v>
      </c>
      <c r="BD11">
        <v>13.5147322534265</v>
      </c>
      <c r="BE11">
        <v>13.2074092784617</v>
      </c>
      <c r="BF11">
        <v>263.52506459948302</v>
      </c>
      <c r="BG11">
        <v>366.92506459948299</v>
      </c>
      <c r="BH11" s="1">
        <v>8.6999999999999997E-6</v>
      </c>
      <c r="BI11" t="s">
        <v>143</v>
      </c>
      <c r="BJ11" t="s">
        <v>143</v>
      </c>
      <c r="BK11" t="s">
        <v>143</v>
      </c>
      <c r="BL11" t="s">
        <v>143</v>
      </c>
      <c r="BM11" t="s">
        <v>143</v>
      </c>
      <c r="BN11" t="s">
        <v>143</v>
      </c>
      <c r="BO11" t="s">
        <v>143</v>
      </c>
      <c r="BP11" t="s">
        <v>143</v>
      </c>
      <c r="BQ11" t="s">
        <v>143</v>
      </c>
      <c r="BR11">
        <v>2.3573735199138902E-2</v>
      </c>
      <c r="BS11">
        <v>2.5270681779732702E-2</v>
      </c>
      <c r="BT11">
        <v>15.069967707212101</v>
      </c>
      <c r="BU11">
        <v>18.3530678148547</v>
      </c>
      <c r="BV11" t="s">
        <v>143</v>
      </c>
      <c r="BW11">
        <v>15.069967707212101</v>
      </c>
      <c r="BX11">
        <v>18.3530678148547</v>
      </c>
      <c r="BY11" t="s">
        <v>143</v>
      </c>
      <c r="BZ11" t="s">
        <v>143</v>
      </c>
      <c r="CA11" t="s">
        <v>143</v>
      </c>
      <c r="CB11" t="s">
        <v>143</v>
      </c>
      <c r="CC11" t="s">
        <v>143</v>
      </c>
      <c r="CD11" t="s">
        <v>143</v>
      </c>
      <c r="CE11" t="s">
        <v>143</v>
      </c>
      <c r="CF11" t="s">
        <v>143</v>
      </c>
      <c r="CG11" t="s">
        <v>143</v>
      </c>
      <c r="CH11" t="s">
        <v>143</v>
      </c>
      <c r="CI11" t="s">
        <v>143</v>
      </c>
      <c r="CJ11" t="s">
        <v>143</v>
      </c>
      <c r="CK11" t="s">
        <v>143</v>
      </c>
      <c r="CL11" t="s">
        <v>143</v>
      </c>
      <c r="CM11" t="s">
        <v>143</v>
      </c>
      <c r="CN11" t="s">
        <v>143</v>
      </c>
      <c r="CO11">
        <v>40.816326530612201</v>
      </c>
      <c r="CP11">
        <v>41</v>
      </c>
      <c r="CQ11">
        <v>37</v>
      </c>
      <c r="CR11">
        <v>48.710780561</v>
      </c>
      <c r="CS11">
        <v>37.325579437999998</v>
      </c>
      <c r="CT11" t="s">
        <v>143</v>
      </c>
      <c r="CU11" t="s">
        <v>143</v>
      </c>
      <c r="CV11">
        <v>4728.6463091196802</v>
      </c>
      <c r="CW11">
        <v>1881.9809372186201</v>
      </c>
      <c r="CX11">
        <v>10049.915873764699</v>
      </c>
      <c r="CY11">
        <v>1693.6004670805701</v>
      </c>
      <c r="CZ11">
        <v>9043.0798413043594</v>
      </c>
      <c r="DA11">
        <v>34.972804219293998</v>
      </c>
      <c r="DB11">
        <v>130.81748437810799</v>
      </c>
      <c r="DC11">
        <v>3.18</v>
      </c>
      <c r="DD11">
        <v>21.99</v>
      </c>
      <c r="DE11">
        <v>5.3383330000000004</v>
      </c>
      <c r="DF11">
        <v>5.6566669999999997</v>
      </c>
      <c r="DG11">
        <v>0.73943661971830998</v>
      </c>
      <c r="DH11">
        <v>0.187429486479601</v>
      </c>
      <c r="DI11">
        <v>1.1874351992323799</v>
      </c>
      <c r="DJ11">
        <v>1.1911667420920899</v>
      </c>
      <c r="DK11">
        <v>1</v>
      </c>
      <c r="DL11">
        <v>1.0597014925373101</v>
      </c>
      <c r="DM11">
        <v>1.04271796152886</v>
      </c>
      <c r="DN11">
        <v>1.00152237710932</v>
      </c>
      <c r="DO11">
        <v>1.18924292339848</v>
      </c>
      <c r="DP11">
        <v>0.191166742092088</v>
      </c>
      <c r="DQ11">
        <v>0.187435199232376</v>
      </c>
      <c r="DR11">
        <v>0</v>
      </c>
      <c r="DS11">
        <v>5.9701492537313397E-2</v>
      </c>
      <c r="DT11">
        <v>4.2717961528857103E-2</v>
      </c>
      <c r="DU11">
        <v>1.5223771093175701E-3</v>
      </c>
      <c r="DV11">
        <v>0.189242923398485</v>
      </c>
      <c r="DW11">
        <v>-8.3583116342318506E-2</v>
      </c>
      <c r="DX11">
        <v>0.16775792378870899</v>
      </c>
      <c r="DY11" s="1">
        <v>1.5290048387968601E-9</v>
      </c>
      <c r="DZ11" s="1">
        <v>1.7170825922852E-9</v>
      </c>
      <c r="EA11">
        <v>4.3031583301669903E-2</v>
      </c>
      <c r="EB11" t="s">
        <v>143</v>
      </c>
      <c r="EC11">
        <v>2.4510422168086201</v>
      </c>
      <c r="ED11">
        <v>0.10547222732851</v>
      </c>
      <c r="EE11">
        <v>7.5726983747677404E-2</v>
      </c>
      <c r="EF11">
        <v>-9.2571180644339807E-3</v>
      </c>
      <c r="EG11" t="s">
        <v>143</v>
      </c>
      <c r="EH11" t="s">
        <v>143</v>
      </c>
      <c r="EI11">
        <v>4.2663089435311203E-3</v>
      </c>
      <c r="EJ11" t="s">
        <v>143</v>
      </c>
      <c r="EK11" t="s">
        <v>143</v>
      </c>
      <c r="EL11">
        <v>0</v>
      </c>
      <c r="EM11" t="s">
        <v>143</v>
      </c>
      <c r="EN11">
        <v>1.35234270079651E-2</v>
      </c>
    </row>
    <row r="12" spans="1:144">
      <c r="A12">
        <v>30</v>
      </c>
      <c r="B12">
        <v>1969</v>
      </c>
      <c r="C12" s="1">
        <v>1.6200000000000001E-5</v>
      </c>
      <c r="D12" t="s">
        <v>143</v>
      </c>
      <c r="E12">
        <v>139.5</v>
      </c>
      <c r="F12">
        <v>2.1020109671112099E-4</v>
      </c>
      <c r="G12">
        <v>2.4848920885899999E-4</v>
      </c>
      <c r="H12">
        <v>4907.2360702058704</v>
      </c>
      <c r="I12">
        <v>6420.90978963824</v>
      </c>
      <c r="J12">
        <v>6112.8129053720904</v>
      </c>
      <c r="K12">
        <v>60527.923929999997</v>
      </c>
      <c r="L12">
        <v>113044</v>
      </c>
      <c r="M12">
        <v>90623.961505791594</v>
      </c>
      <c r="N12">
        <v>12.8291</v>
      </c>
      <c r="O12">
        <v>12.829003999999999</v>
      </c>
      <c r="P12">
        <v>4.0678352334631702</v>
      </c>
      <c r="Q12" s="1">
        <v>1.8594626580014901E-7</v>
      </c>
      <c r="R12" s="1">
        <v>1.835756046535E-7</v>
      </c>
      <c r="S12">
        <v>5.6979425448097802E-2</v>
      </c>
      <c r="T12">
        <v>16.8229342224036</v>
      </c>
      <c r="U12" s="1">
        <v>3.8700000000000002E-8</v>
      </c>
      <c r="V12">
        <v>-1.4043048983059601</v>
      </c>
      <c r="W12" t="s">
        <v>143</v>
      </c>
      <c r="X12" t="s">
        <v>143</v>
      </c>
      <c r="Y12" s="1">
        <v>-1.0710319500000001E-6</v>
      </c>
      <c r="Z12" t="s">
        <v>143</v>
      </c>
      <c r="AA12" t="s">
        <v>143</v>
      </c>
      <c r="AB12">
        <v>0</v>
      </c>
      <c r="AC12" t="s">
        <v>143</v>
      </c>
      <c r="AD12">
        <v>931.33100000000002</v>
      </c>
      <c r="AE12" t="s">
        <v>143</v>
      </c>
      <c r="AF12" t="s">
        <v>143</v>
      </c>
      <c r="AG12" t="s">
        <v>143</v>
      </c>
      <c r="AH12">
        <v>0.189787282836167</v>
      </c>
      <c r="AI12" t="s">
        <v>143</v>
      </c>
      <c r="AJ12" t="s">
        <v>143</v>
      </c>
      <c r="AK12" t="s">
        <v>143</v>
      </c>
      <c r="AL12" t="s">
        <v>143</v>
      </c>
      <c r="AM12" t="s">
        <v>143</v>
      </c>
      <c r="AN12" t="s">
        <v>143</v>
      </c>
      <c r="AO12" t="s">
        <v>143</v>
      </c>
      <c r="AP12" t="s">
        <v>143</v>
      </c>
      <c r="AQ12" t="s">
        <v>143</v>
      </c>
      <c r="AR12" s="1">
        <v>1.16E-8</v>
      </c>
      <c r="AS12" t="s">
        <v>143</v>
      </c>
      <c r="AT12" t="s">
        <v>143</v>
      </c>
      <c r="AU12" t="s">
        <v>143</v>
      </c>
      <c r="AV12" t="s">
        <v>143</v>
      </c>
      <c r="AW12" t="s">
        <v>143</v>
      </c>
      <c r="AX12" t="s">
        <v>143</v>
      </c>
      <c r="AY12" t="s">
        <v>143</v>
      </c>
      <c r="AZ12" t="s">
        <v>143</v>
      </c>
      <c r="BA12">
        <v>1.319</v>
      </c>
      <c r="BB12">
        <v>2.6878674290977501E-2</v>
      </c>
      <c r="BC12">
        <v>113.80986369681099</v>
      </c>
      <c r="BD12">
        <v>15.4645779893662</v>
      </c>
      <c r="BE12">
        <v>13.5880823392986</v>
      </c>
      <c r="BF12">
        <v>279.10465116279101</v>
      </c>
      <c r="BG12">
        <v>418.60465116279101</v>
      </c>
      <c r="BH12" s="1">
        <v>1.1E-5</v>
      </c>
      <c r="BI12" t="s">
        <v>143</v>
      </c>
      <c r="BJ12" t="s">
        <v>143</v>
      </c>
      <c r="BK12" t="s">
        <v>143</v>
      </c>
      <c r="BL12" t="s">
        <v>143</v>
      </c>
      <c r="BM12" t="s">
        <v>143</v>
      </c>
      <c r="BN12" t="s">
        <v>143</v>
      </c>
      <c r="BO12" t="s">
        <v>143</v>
      </c>
      <c r="BP12" t="s">
        <v>143</v>
      </c>
      <c r="BQ12" t="s">
        <v>143</v>
      </c>
      <c r="BR12">
        <v>2.3875598086124401E-2</v>
      </c>
      <c r="BS12">
        <v>2.2608999868806601E-2</v>
      </c>
      <c r="BT12">
        <v>15.311004784689001</v>
      </c>
      <c r="BU12">
        <v>16.4114832535885</v>
      </c>
      <c r="BV12" t="s">
        <v>143</v>
      </c>
      <c r="BW12">
        <v>15.311004784689001</v>
      </c>
      <c r="BX12">
        <v>16.4114832535885</v>
      </c>
      <c r="BY12" t="s">
        <v>143</v>
      </c>
      <c r="BZ12" t="s">
        <v>143</v>
      </c>
      <c r="CA12" t="s">
        <v>143</v>
      </c>
      <c r="CB12" t="s">
        <v>143</v>
      </c>
      <c r="CC12" t="s">
        <v>143</v>
      </c>
      <c r="CD12" t="s">
        <v>143</v>
      </c>
      <c r="CE12" t="s">
        <v>143</v>
      </c>
      <c r="CF12" t="s">
        <v>143</v>
      </c>
      <c r="CG12" t="s">
        <v>143</v>
      </c>
      <c r="CH12" t="s">
        <v>143</v>
      </c>
      <c r="CI12" t="s">
        <v>143</v>
      </c>
      <c r="CJ12" t="s">
        <v>143</v>
      </c>
      <c r="CK12" t="s">
        <v>143</v>
      </c>
      <c r="CL12" t="s">
        <v>143</v>
      </c>
      <c r="CM12" t="s">
        <v>143</v>
      </c>
      <c r="CN12" t="s">
        <v>143</v>
      </c>
      <c r="CO12">
        <v>42.385209264526601</v>
      </c>
      <c r="CP12">
        <v>45</v>
      </c>
      <c r="CQ12">
        <v>41</v>
      </c>
      <c r="CR12">
        <v>44.964020179999999</v>
      </c>
      <c r="CS12">
        <v>34.773428344999999</v>
      </c>
      <c r="CT12" t="s">
        <v>143</v>
      </c>
      <c r="CU12" t="s">
        <v>143</v>
      </c>
      <c r="CV12">
        <v>5040.6219472658804</v>
      </c>
      <c r="CW12">
        <v>1868.8318014829099</v>
      </c>
      <c r="CX12">
        <v>10163.517032850201</v>
      </c>
      <c r="CY12">
        <v>1807.1655129781</v>
      </c>
      <c r="CZ12">
        <v>9673.8101978840004</v>
      </c>
      <c r="DA12">
        <v>36.580130888042</v>
      </c>
      <c r="DB12">
        <v>129.876719855967</v>
      </c>
      <c r="DC12">
        <v>3.32</v>
      </c>
      <c r="DD12">
        <v>21.81</v>
      </c>
      <c r="DE12">
        <v>6.6666670000000003</v>
      </c>
      <c r="DF12">
        <v>8.204167</v>
      </c>
      <c r="DG12">
        <v>0.66666666666666696</v>
      </c>
      <c r="DH12">
        <v>0.223306855520464</v>
      </c>
      <c r="DI12">
        <v>1.08291975374743</v>
      </c>
      <c r="DJ12">
        <v>1.0623067817963601</v>
      </c>
      <c r="DK12">
        <v>1</v>
      </c>
      <c r="DL12">
        <v>1.1408450704225399</v>
      </c>
      <c r="DM12">
        <v>1.0546238620028701</v>
      </c>
      <c r="DN12">
        <v>1.0351445891251401</v>
      </c>
      <c r="DO12">
        <v>1.12097852354838</v>
      </c>
      <c r="DP12">
        <v>6.2306781796363002E-2</v>
      </c>
      <c r="DQ12">
        <v>8.2919753747431504E-2</v>
      </c>
      <c r="DR12">
        <v>0</v>
      </c>
      <c r="DS12">
        <v>0.140845070422535</v>
      </c>
      <c r="DT12">
        <v>5.4623862002873398E-2</v>
      </c>
      <c r="DU12">
        <v>3.5144589125139597E-2</v>
      </c>
      <c r="DV12">
        <v>0.120978523548382</v>
      </c>
      <c r="DW12">
        <v>0.115521789165379</v>
      </c>
      <c r="DX12">
        <v>0.17692150946763199</v>
      </c>
      <c r="DY12" s="1">
        <v>1.68287831833273E-9</v>
      </c>
      <c r="DZ12" s="1">
        <v>1.85946265800149E-9</v>
      </c>
      <c r="EA12">
        <v>4.6566747637987398E-2</v>
      </c>
      <c r="EB12" t="s">
        <v>143</v>
      </c>
      <c r="EC12">
        <v>2.3869982975910098</v>
      </c>
      <c r="ED12">
        <v>0.111154747336226</v>
      </c>
      <c r="EE12">
        <v>7.7069055554280202E-2</v>
      </c>
      <c r="EF12">
        <v>1.3420718066027299E-3</v>
      </c>
      <c r="EG12" t="s">
        <v>143</v>
      </c>
      <c r="EH12" t="s">
        <v>143</v>
      </c>
      <c r="EI12">
        <v>9.5146982165777907E-3</v>
      </c>
      <c r="EJ12" t="s">
        <v>143</v>
      </c>
      <c r="EK12" t="s">
        <v>143</v>
      </c>
      <c r="EL12">
        <v>0</v>
      </c>
      <c r="EM12" t="s">
        <v>143</v>
      </c>
      <c r="EN12">
        <v>8.1726264099750597E-3</v>
      </c>
    </row>
    <row r="13" spans="1:144">
      <c r="A13">
        <v>31</v>
      </c>
      <c r="B13">
        <v>1970</v>
      </c>
      <c r="C13" s="1">
        <v>2.4000000000000001E-5</v>
      </c>
      <c r="D13" t="s">
        <v>143</v>
      </c>
      <c r="E13">
        <v>323</v>
      </c>
      <c r="F13">
        <v>2.34736504288156E-4</v>
      </c>
      <c r="G13">
        <v>2.8762703694110002E-4</v>
      </c>
      <c r="H13">
        <v>6211.7275497902901</v>
      </c>
      <c r="I13">
        <v>7432.2231767726098</v>
      </c>
      <c r="J13">
        <v>7154.1206418656302</v>
      </c>
      <c r="K13">
        <v>64274.78744</v>
      </c>
      <c r="L13">
        <v>116849</v>
      </c>
      <c r="M13">
        <v>97698.494564866502</v>
      </c>
      <c r="N13">
        <v>13.1928</v>
      </c>
      <c r="O13">
        <v>13.192677</v>
      </c>
      <c r="P13">
        <v>4.2486232837348901</v>
      </c>
      <c r="Q13" s="1">
        <v>2.00888757531649E-7</v>
      </c>
      <c r="R13" s="1">
        <v>1.9278632984792399E-7</v>
      </c>
      <c r="S13">
        <v>5.6086592190918202E-2</v>
      </c>
      <c r="T13">
        <v>17.805100077732501</v>
      </c>
      <c r="U13" s="1">
        <v>3.8700000000000002E-8</v>
      </c>
      <c r="V13">
        <v>-0.85840930711247099</v>
      </c>
      <c r="W13">
        <v>0.26497795981337802</v>
      </c>
      <c r="X13">
        <v>1.12338726692585</v>
      </c>
      <c r="Y13" s="1">
        <v>-2.0150000000000002E-6</v>
      </c>
      <c r="Z13" s="1">
        <v>-8.9199999999999999E-7</v>
      </c>
      <c r="AA13" s="1">
        <v>2.9069999999999999E-6</v>
      </c>
      <c r="AB13">
        <v>0</v>
      </c>
      <c r="AC13" s="1">
        <v>2.3459906435729901E-5</v>
      </c>
      <c r="AD13">
        <v>945.4</v>
      </c>
      <c r="AE13" s="1">
        <v>5.9185860186150699E-5</v>
      </c>
      <c r="AF13" t="s">
        <v>143</v>
      </c>
      <c r="AG13">
        <v>9.9941449272547694E-2</v>
      </c>
      <c r="AH13">
        <v>0.15219598612819299</v>
      </c>
      <c r="AI13">
        <v>0.25213743540074102</v>
      </c>
      <c r="AJ13" s="1">
        <v>2.6592367852332202E-5</v>
      </c>
      <c r="AK13">
        <v>0.11328603505012599</v>
      </c>
      <c r="AL13" s="1">
        <v>2.3459906435729901E-5</v>
      </c>
      <c r="AM13" s="1">
        <v>3.5725953750420797E-5</v>
      </c>
      <c r="AN13">
        <v>0.39637687721263298</v>
      </c>
      <c r="AO13">
        <v>0.39637687721263298</v>
      </c>
      <c r="AP13" s="1">
        <v>1.0540599726997001E-5</v>
      </c>
      <c r="AQ13" s="1">
        <v>1.6051768125335201E-5</v>
      </c>
      <c r="AR13" s="1">
        <v>9.1000000000000004E-9</v>
      </c>
      <c r="AS13" t="s">
        <v>143</v>
      </c>
      <c r="AT13">
        <v>7.3821999999999999E-2</v>
      </c>
      <c r="AU13">
        <v>161854000</v>
      </c>
      <c r="AV13">
        <v>46</v>
      </c>
      <c r="AW13">
        <v>2.2735934775878501</v>
      </c>
      <c r="AX13">
        <v>17.002300000000002</v>
      </c>
      <c r="AY13">
        <v>839785000</v>
      </c>
      <c r="AZ13">
        <v>856038000</v>
      </c>
      <c r="BA13">
        <v>165.31299999999999</v>
      </c>
      <c r="BB13">
        <v>2.66130474453248</v>
      </c>
      <c r="BC13">
        <v>111.16805666316</v>
      </c>
      <c r="BD13">
        <v>16.119633058348199</v>
      </c>
      <c r="BE13">
        <v>14.5002382358727</v>
      </c>
      <c r="BF13">
        <v>297.15503875969</v>
      </c>
      <c r="BG13">
        <v>620.15503875969</v>
      </c>
      <c r="BH13" s="1">
        <v>1.2999999999999999E-5</v>
      </c>
      <c r="BI13" t="s">
        <v>143</v>
      </c>
      <c r="BJ13">
        <v>14.268764929243201</v>
      </c>
      <c r="BK13">
        <v>5.6471830149294897</v>
      </c>
      <c r="BL13">
        <v>3.5192651543702902</v>
      </c>
      <c r="BM13">
        <v>4.4982351731020298</v>
      </c>
      <c r="BN13">
        <v>0.16865719339247001</v>
      </c>
      <c r="BO13">
        <v>0.12814368217341501</v>
      </c>
      <c r="BP13">
        <v>4.0513511219055102E-2</v>
      </c>
      <c r="BQ13">
        <v>4.5442442079249301E-2</v>
      </c>
      <c r="BR13">
        <v>3.50643955130868E-2</v>
      </c>
      <c r="BS13">
        <v>4.4504506335287602E-2</v>
      </c>
      <c r="BT13">
        <v>16.905338230344501</v>
      </c>
      <c r="BU13">
        <v>16.865719339247001</v>
      </c>
      <c r="BV13">
        <v>3.96188910974987E-2</v>
      </c>
      <c r="BW13">
        <v>16.202742002492698</v>
      </c>
      <c r="BX13">
        <v>17.5737432488575</v>
      </c>
      <c r="BY13">
        <v>0.96150362588230698</v>
      </c>
      <c r="BZ13">
        <v>0.89163805448456701</v>
      </c>
      <c r="CA13">
        <v>6.9865571397739606E-2</v>
      </c>
      <c r="CB13">
        <v>2.4913040337437899</v>
      </c>
      <c r="CC13">
        <v>1.9106529738955</v>
      </c>
      <c r="CD13">
        <v>0.58065105984828702</v>
      </c>
      <c r="CE13">
        <v>20.140881003306902</v>
      </c>
      <c r="CF13">
        <v>19.450745480963398</v>
      </c>
      <c r="CG13">
        <v>0.69013552234352504</v>
      </c>
      <c r="CH13">
        <v>4.0735036201535699</v>
      </c>
      <c r="CI13">
        <v>3.0787712468991701</v>
      </c>
      <c r="CJ13">
        <v>2.0606083466516201</v>
      </c>
      <c r="CK13">
        <v>0.64071841086707504</v>
      </c>
      <c r="CL13">
        <v>0.10607638584169</v>
      </c>
      <c r="CM13">
        <v>-0.42515756253014703</v>
      </c>
      <c r="CN13">
        <v>-0.53123394837183702</v>
      </c>
      <c r="CO13">
        <v>42.908522283033598</v>
      </c>
      <c r="CP13">
        <v>49</v>
      </c>
      <c r="CQ13">
        <v>44</v>
      </c>
      <c r="CR13">
        <v>42.173913042999999</v>
      </c>
      <c r="CS13">
        <v>29.975369917999998</v>
      </c>
      <c r="CT13">
        <v>40.926902770996101</v>
      </c>
      <c r="CU13">
        <v>42.7299995422363</v>
      </c>
      <c r="CV13">
        <v>5433.7780165444801</v>
      </c>
      <c r="CW13">
        <v>2001.54228400749</v>
      </c>
      <c r="CX13">
        <v>11038.6862723787</v>
      </c>
      <c r="CY13">
        <v>2052.8116448651499</v>
      </c>
      <c r="CZ13">
        <v>9692.8408102528392</v>
      </c>
      <c r="DA13">
        <v>38.429452249605497</v>
      </c>
      <c r="DB13">
        <v>128.27071485076701</v>
      </c>
      <c r="DC13">
        <v>3.39</v>
      </c>
      <c r="DD13">
        <v>21.04</v>
      </c>
      <c r="DE13">
        <v>6.391667</v>
      </c>
      <c r="DF13">
        <v>7.1808329999999998</v>
      </c>
      <c r="DG13">
        <v>0.483333333333333</v>
      </c>
      <c r="DH13">
        <v>0.34776055124892302</v>
      </c>
      <c r="DI13">
        <v>1.0803591923032201</v>
      </c>
      <c r="DJ13">
        <v>1.05017401528819</v>
      </c>
      <c r="DK13">
        <v>1</v>
      </c>
      <c r="DL13">
        <v>1.4814814814814801</v>
      </c>
      <c r="DM13">
        <v>1.0583825533848299</v>
      </c>
      <c r="DN13">
        <v>1.03365946003326</v>
      </c>
      <c r="DO13">
        <v>1.1167234993581101</v>
      </c>
      <c r="DP13">
        <v>5.0174015288193097E-2</v>
      </c>
      <c r="DQ13">
        <v>8.0359192303215393E-2</v>
      </c>
      <c r="DR13">
        <v>0</v>
      </c>
      <c r="DS13">
        <v>0.48148148148148101</v>
      </c>
      <c r="DT13">
        <v>5.83825533848263E-2</v>
      </c>
      <c r="DU13">
        <v>3.3659460033261403E-2</v>
      </c>
      <c r="DV13">
        <v>0.11672349935811201</v>
      </c>
      <c r="DW13">
        <v>0.26583018646781598</v>
      </c>
      <c r="DX13">
        <v>0.18725063893905</v>
      </c>
      <c r="DY13" s="1">
        <v>1.8411592490543899E-9</v>
      </c>
      <c r="DZ13" s="1">
        <v>2.0088875753164902E-9</v>
      </c>
      <c r="EA13">
        <v>4.3208310946051202E-2</v>
      </c>
      <c r="EB13">
        <v>9.9941449272547694E-2</v>
      </c>
      <c r="EC13">
        <v>2.3384420395809902</v>
      </c>
      <c r="ED13">
        <v>0.101040130775534</v>
      </c>
      <c r="EE13">
        <v>0.102242299606448</v>
      </c>
      <c r="EF13">
        <v>2.5173244052168201E-2</v>
      </c>
      <c r="EG13">
        <v>0.200981580048081</v>
      </c>
      <c r="EH13" t="s">
        <v>143</v>
      </c>
      <c r="EI13">
        <v>3.3228747372095697E-2</v>
      </c>
      <c r="EJ13">
        <v>-2.64977959813378E-3</v>
      </c>
      <c r="EK13">
        <v>1.12338726692585E-2</v>
      </c>
      <c r="EL13">
        <v>0</v>
      </c>
      <c r="EM13">
        <v>-2.64977959813378E-3</v>
      </c>
      <c r="EN13">
        <v>8.0555033199274997E-3</v>
      </c>
    </row>
    <row r="14" spans="1:144">
      <c r="A14">
        <v>32</v>
      </c>
      <c r="B14">
        <v>1971</v>
      </c>
      <c r="C14" s="1">
        <v>2.5400000000000001E-5</v>
      </c>
      <c r="D14" t="s">
        <v>143</v>
      </c>
      <c r="E14">
        <v>294.5</v>
      </c>
      <c r="F14">
        <v>2.5791891426048301E-4</v>
      </c>
      <c r="G14">
        <v>3.2080685759150002E-4</v>
      </c>
      <c r="H14">
        <v>6722.8414468677302</v>
      </c>
      <c r="I14">
        <v>8289.5828835012908</v>
      </c>
      <c r="J14">
        <v>8013.6535114625303</v>
      </c>
      <c r="K14">
        <v>67177.151889999994</v>
      </c>
      <c r="L14">
        <v>122213</v>
      </c>
      <c r="M14">
        <v>102085.01248280999</v>
      </c>
      <c r="N14">
        <v>13.568300000000001</v>
      </c>
      <c r="O14">
        <v>13.567714</v>
      </c>
      <c r="P14">
        <v>4.4344056312802396</v>
      </c>
      <c r="Q14" s="1">
        <v>2.11040490177381E-7</v>
      </c>
      <c r="R14" s="1">
        <v>2.0590846995870101E-7</v>
      </c>
      <c r="S14">
        <v>7.66670950748118E-2</v>
      </c>
      <c r="T14">
        <v>18.569431482657698</v>
      </c>
      <c r="U14" s="1">
        <v>3.8700000000000002E-8</v>
      </c>
      <c r="V14">
        <v>-1.48069792048792</v>
      </c>
      <c r="W14">
        <v>-0.16051556404346701</v>
      </c>
      <c r="X14">
        <v>1.3201823564444499</v>
      </c>
      <c r="Y14" s="1">
        <v>-3.8190000000000002E-6</v>
      </c>
      <c r="Z14" s="1">
        <v>3.061E-6</v>
      </c>
      <c r="AA14" s="1">
        <v>7.5799999999999998E-7</v>
      </c>
      <c r="AB14">
        <v>0</v>
      </c>
      <c r="AC14" s="1">
        <v>2.8651242581418502E-5</v>
      </c>
      <c r="AD14">
        <v>996.9</v>
      </c>
      <c r="AE14" s="1">
        <v>6.6896881372449502E-5</v>
      </c>
      <c r="AF14" t="s">
        <v>143</v>
      </c>
      <c r="AG14">
        <v>0.111086240664314</v>
      </c>
      <c r="AH14">
        <v>0.14828551407596699</v>
      </c>
      <c r="AI14">
        <v>0.25937175474028101</v>
      </c>
      <c r="AJ14" s="1">
        <v>3.10844789504713E-5</v>
      </c>
      <c r="AK14">
        <v>0.120520354389666</v>
      </c>
      <c r="AL14" s="1">
        <v>2.8651242581418502E-5</v>
      </c>
      <c r="AM14" s="1">
        <v>3.8245638791031001E-5</v>
      </c>
      <c r="AN14">
        <v>0.42828966005010299</v>
      </c>
      <c r="AO14">
        <v>0.42828966005010299</v>
      </c>
      <c r="AP14" s="1">
        <v>1.33131609225319E-5</v>
      </c>
      <c r="AQ14" s="1">
        <v>1.77713180279393E-5</v>
      </c>
      <c r="AR14" s="1">
        <v>1.51E-8</v>
      </c>
      <c r="AS14" t="s">
        <v>143</v>
      </c>
      <c r="AT14">
        <v>6.9894999999999999E-2</v>
      </c>
      <c r="AU14">
        <v>163271000</v>
      </c>
      <c r="AV14">
        <v>57</v>
      </c>
      <c r="AW14">
        <v>2.0475009098526198</v>
      </c>
      <c r="AX14">
        <v>17.0184</v>
      </c>
      <c r="AY14">
        <v>888830000</v>
      </c>
      <c r="AZ14">
        <v>901339000</v>
      </c>
      <c r="BA14">
        <v>-64.512</v>
      </c>
      <c r="BB14">
        <v>-0.95959425058368897</v>
      </c>
      <c r="BC14">
        <v>97.966266115744205</v>
      </c>
      <c r="BD14">
        <v>14.816567847523199</v>
      </c>
      <c r="BE14">
        <v>15.124152869129301</v>
      </c>
      <c r="BF14">
        <v>361.83074935400498</v>
      </c>
      <c r="BG14">
        <v>656.33074935400498</v>
      </c>
      <c r="BH14" s="1">
        <v>1.2E-5</v>
      </c>
      <c r="BI14" t="s">
        <v>143</v>
      </c>
      <c r="BJ14">
        <v>13.7457929759252</v>
      </c>
      <c r="BK14">
        <v>4.3110448227036304</v>
      </c>
      <c r="BL14">
        <v>3.5344441589860902</v>
      </c>
      <c r="BM14">
        <v>4.8767264843930498</v>
      </c>
      <c r="BN14">
        <v>0.180560623611213</v>
      </c>
      <c r="BO14">
        <v>0.13192906033108801</v>
      </c>
      <c r="BP14">
        <v>4.8631563280125599E-2</v>
      </c>
      <c r="BQ14">
        <v>5.2512628004944703E-2</v>
      </c>
      <c r="BR14">
        <v>3.6195158850226901E-2</v>
      </c>
      <c r="BS14">
        <v>6.26481544192347E-2</v>
      </c>
      <c r="BT14">
        <v>16.2310701873228</v>
      </c>
      <c r="BU14">
        <v>18.056062361121299</v>
      </c>
      <c r="BV14">
        <v>-1.82499217379854</v>
      </c>
      <c r="BW14">
        <v>15.5068078668684</v>
      </c>
      <c r="BX14">
        <v>18.721633888048402</v>
      </c>
      <c r="BY14">
        <v>1.02396522859612</v>
      </c>
      <c r="BZ14">
        <v>1.0747563853345199</v>
      </c>
      <c r="CA14">
        <v>-5.0791156738391602E-2</v>
      </c>
      <c r="CB14">
        <v>2.3503510851002298</v>
      </c>
      <c r="CC14">
        <v>1.76760979824677</v>
      </c>
      <c r="CD14">
        <v>0.58274128685345505</v>
      </c>
      <c r="CE14">
        <v>19.385937686409001</v>
      </c>
      <c r="CF14">
        <v>20.6789797300925</v>
      </c>
      <c r="CG14">
        <v>-1.29304204368348</v>
      </c>
      <c r="CH14">
        <v>6.4105418741417299</v>
      </c>
      <c r="CI14">
        <v>5.1547208308161503</v>
      </c>
      <c r="CJ14">
        <v>1.5039610457116099</v>
      </c>
      <c r="CK14">
        <v>1.3806664820260499</v>
      </c>
      <c r="CL14">
        <v>8.6849000835112405E-2</v>
      </c>
      <c r="CM14">
        <v>1.1325264796400101</v>
      </c>
      <c r="CN14">
        <v>1.0456774788048999</v>
      </c>
      <c r="CO14">
        <v>43.393275996872603</v>
      </c>
      <c r="CP14">
        <v>49</v>
      </c>
      <c r="CQ14">
        <v>46</v>
      </c>
      <c r="CR14">
        <v>36.614173227999999</v>
      </c>
      <c r="CS14">
        <v>28.960053248000001</v>
      </c>
      <c r="CT14">
        <v>39.420337677002003</v>
      </c>
      <c r="CU14">
        <v>36.760002136230497</v>
      </c>
      <c r="CV14">
        <v>5542.57496817426</v>
      </c>
      <c r="CW14">
        <v>1879.9780887290699</v>
      </c>
      <c r="CX14">
        <v>12079.5875867585</v>
      </c>
      <c r="CY14">
        <v>2242.1381548057402</v>
      </c>
      <c r="CZ14">
        <v>10682.1383286193</v>
      </c>
      <c r="DA14">
        <v>41.008094980694899</v>
      </c>
      <c r="DB14">
        <v>130.14987791763099</v>
      </c>
      <c r="DC14">
        <v>3.6</v>
      </c>
      <c r="DD14">
        <v>21.42</v>
      </c>
      <c r="DE14">
        <v>4.3324999999999996</v>
      </c>
      <c r="DF14">
        <v>4.6608330000000002</v>
      </c>
      <c r="DG14">
        <v>0.56299212598425197</v>
      </c>
      <c r="DH14">
        <v>0.30010783535779001</v>
      </c>
      <c r="DI14">
        <v>1.05053410041691</v>
      </c>
      <c r="DJ14">
        <v>1.06806571877336</v>
      </c>
      <c r="DK14">
        <v>1</v>
      </c>
      <c r="DL14">
        <v>1.05833333333333</v>
      </c>
      <c r="DM14">
        <v>1.0429276668813099</v>
      </c>
      <c r="DN14">
        <v>1.0459053992759899</v>
      </c>
      <c r="DO14">
        <v>1.09875928774959</v>
      </c>
      <c r="DP14">
        <v>6.8065718773359304E-2</v>
      </c>
      <c r="DQ14">
        <v>5.05341004169109E-2</v>
      </c>
      <c r="DR14">
        <v>0</v>
      </c>
      <c r="DS14">
        <v>5.8333333333333098E-2</v>
      </c>
      <c r="DT14">
        <v>4.2927666881304997E-2</v>
      </c>
      <c r="DU14">
        <v>4.59053992759886E-2</v>
      </c>
      <c r="DV14">
        <v>9.8759287749590599E-2</v>
      </c>
      <c r="DW14">
        <v>8.2282085455389203E-2</v>
      </c>
      <c r="DX14">
        <v>0.195288871990737</v>
      </c>
      <c r="DY14" s="1">
        <v>1.9428345123780698E-9</v>
      </c>
      <c r="DZ14" s="1">
        <v>2.1104049017738098E-9</v>
      </c>
      <c r="EA14">
        <v>4.1769251623579903E-2</v>
      </c>
      <c r="EB14">
        <v>0.111086240664314</v>
      </c>
      <c r="EC14">
        <v>2.3215104578799499</v>
      </c>
      <c r="ED14">
        <v>9.6967754461959696E-2</v>
      </c>
      <c r="EE14">
        <v>9.8480563446957894E-2</v>
      </c>
      <c r="EF14">
        <v>-3.7617361594904498E-3</v>
      </c>
      <c r="EG14">
        <v>0.20805399512627301</v>
      </c>
      <c r="EH14">
        <v>7.8040001251390096E-3</v>
      </c>
      <c r="EI14">
        <v>5.4280625521945297E-3</v>
      </c>
      <c r="EJ14">
        <v>1.60515564043467E-3</v>
      </c>
      <c r="EK14">
        <v>1.32018235644445E-2</v>
      </c>
      <c r="EL14">
        <v>0</v>
      </c>
      <c r="EM14">
        <v>1.60515564043467E-3</v>
      </c>
      <c r="EN14">
        <v>9.1897987116849808E-3</v>
      </c>
    </row>
    <row r="15" spans="1:144">
      <c r="A15">
        <v>33</v>
      </c>
      <c r="B15">
        <v>1972</v>
      </c>
      <c r="C15" s="1">
        <v>3.3200000000000001E-5</v>
      </c>
      <c r="D15" t="s">
        <v>143</v>
      </c>
      <c r="E15">
        <v>439.3</v>
      </c>
      <c r="F15">
        <v>2.8916137949452897E-4</v>
      </c>
      <c r="G15">
        <v>3.5563029892880002E-4</v>
      </c>
      <c r="H15">
        <v>7675.5358499535096</v>
      </c>
      <c r="I15">
        <v>9189.4134090129191</v>
      </c>
      <c r="J15">
        <v>8880.9776704651194</v>
      </c>
      <c r="K15">
        <v>69479.379140000005</v>
      </c>
      <c r="L15">
        <v>126463</v>
      </c>
      <c r="M15">
        <v>105362.89227606999</v>
      </c>
      <c r="N15">
        <v>13.954700000000001</v>
      </c>
      <c r="O15">
        <v>13.953234999999999</v>
      </c>
      <c r="P15">
        <v>4.6183944126899199</v>
      </c>
      <c r="Q15" s="1">
        <v>2.2865294947496801E-7</v>
      </c>
      <c r="R15" s="1">
        <v>2.2071700307080501E-7</v>
      </c>
      <c r="S15">
        <v>4.3145009941036198E-2</v>
      </c>
      <c r="T15">
        <v>19.1770749495732</v>
      </c>
      <c r="U15" s="1">
        <v>3.8700000000000002E-8</v>
      </c>
      <c r="V15">
        <v>-2.9481807061863501</v>
      </c>
      <c r="W15">
        <v>-1.28682468125741</v>
      </c>
      <c r="X15">
        <v>1.6613560249289401</v>
      </c>
      <c r="Y15" s="1">
        <v>-8.5250000000000005E-6</v>
      </c>
      <c r="Z15" s="1">
        <v>3.7400000000000002E-6</v>
      </c>
      <c r="AA15" s="1">
        <v>4.7849999999999999E-6</v>
      </c>
      <c r="AB15">
        <v>0</v>
      </c>
      <c r="AC15" s="1">
        <v>3.6448490703549402E-5</v>
      </c>
      <c r="AD15">
        <v>1120.9949999999999</v>
      </c>
      <c r="AE15" s="1">
        <v>7.8679869325594797E-5</v>
      </c>
      <c r="AF15" t="s">
        <v>143</v>
      </c>
      <c r="AG15">
        <v>0.12604895843028399</v>
      </c>
      <c r="AH15">
        <v>0.14604778375268601</v>
      </c>
      <c r="AI15">
        <v>0.27209674218296998</v>
      </c>
      <c r="AJ15" s="1">
        <v>3.85294068554639E-5</v>
      </c>
      <c r="AK15">
        <v>0.13324534183235501</v>
      </c>
      <c r="AL15" s="1">
        <v>3.6448490703549402E-5</v>
      </c>
      <c r="AM15" s="1">
        <v>4.2231378622045401E-5</v>
      </c>
      <c r="AN15">
        <v>0.46325052412984402</v>
      </c>
      <c r="AO15">
        <v>0.46325052412984402</v>
      </c>
      <c r="AP15" s="1">
        <v>1.78487679202056E-5</v>
      </c>
      <c r="AQ15" s="1">
        <v>2.0680638935258199E-5</v>
      </c>
      <c r="AR15" s="1">
        <v>1.7E-8</v>
      </c>
      <c r="AS15" t="s">
        <v>143</v>
      </c>
      <c r="AT15">
        <v>6.8970000000000004E-2</v>
      </c>
      <c r="AU15" s="1">
        <v>163000000</v>
      </c>
      <c r="AV15">
        <v>55</v>
      </c>
      <c r="AW15">
        <v>1.84447375216034</v>
      </c>
      <c r="AX15">
        <v>17.008600000000001</v>
      </c>
      <c r="AY15">
        <v>1043628000</v>
      </c>
      <c r="AZ15">
        <v>1053270000</v>
      </c>
      <c r="BA15">
        <v>-63.819000000000003</v>
      </c>
      <c r="BB15">
        <v>-0.83145986479089296</v>
      </c>
      <c r="BC15">
        <v>90.2868592874092</v>
      </c>
      <c r="BD15">
        <v>15.201213459946</v>
      </c>
      <c r="BE15">
        <v>16.836573538964402</v>
      </c>
      <c r="BF15">
        <v>418.58113695090401</v>
      </c>
      <c r="BG15">
        <v>857.88113695090397</v>
      </c>
      <c r="BH15" s="1">
        <v>1.2999999999999999E-5</v>
      </c>
      <c r="BI15" t="s">
        <v>143</v>
      </c>
      <c r="BJ15">
        <v>13.520477758247701</v>
      </c>
      <c r="BK15">
        <v>4.1385194734231199</v>
      </c>
      <c r="BL15">
        <v>2.82956182264126</v>
      </c>
      <c r="BM15">
        <v>5.01795918437114</v>
      </c>
      <c r="BN15">
        <v>0.18388001915382299</v>
      </c>
      <c r="BO15">
        <v>0.13700999790931501</v>
      </c>
      <c r="BP15">
        <v>4.6870021244508599E-2</v>
      </c>
      <c r="BQ15">
        <v>5.0058552166624602E-2</v>
      </c>
      <c r="BR15">
        <v>3.6308109942314197E-2</v>
      </c>
      <c r="BS15">
        <v>6.6254141950010906E-2</v>
      </c>
      <c r="BT15">
        <v>16.053665285850599</v>
      </c>
      <c r="BU15">
        <v>18.388001915382301</v>
      </c>
      <c r="BV15">
        <v>-2.3343366295317201</v>
      </c>
      <c r="BW15">
        <v>15.609093993892101</v>
      </c>
      <c r="BX15">
        <v>19.172039362063099</v>
      </c>
      <c r="BY15">
        <v>1.0903945767279299</v>
      </c>
      <c r="BZ15">
        <v>1.02883725523805</v>
      </c>
      <c r="CA15">
        <v>6.15573214898733E-2</v>
      </c>
      <c r="CB15">
        <v>2.5905949173069698</v>
      </c>
      <c r="CC15">
        <v>1.8764608224946799</v>
      </c>
      <c r="CD15">
        <v>0.71413409481229495</v>
      </c>
      <c r="CE15">
        <v>19.470096628538599</v>
      </c>
      <c r="CF15">
        <v>21.028741841768099</v>
      </c>
      <c r="CG15">
        <v>-1.5586452132295501</v>
      </c>
      <c r="CH15">
        <v>10.392120847026399</v>
      </c>
      <c r="CI15">
        <v>9.4431697786656308</v>
      </c>
      <c r="CJ15">
        <v>1.7906955655874399</v>
      </c>
      <c r="CK15">
        <v>1.1135650291988299</v>
      </c>
      <c r="CL15">
        <v>0.14351847426009801</v>
      </c>
      <c r="CM15">
        <v>0.27182053197213801</v>
      </c>
      <c r="CN15">
        <v>0.12830205771203901</v>
      </c>
      <c r="CO15">
        <v>39.298245614035103</v>
      </c>
      <c r="CP15">
        <v>46</v>
      </c>
      <c r="CQ15">
        <v>43</v>
      </c>
      <c r="CR15">
        <v>35.915492958000002</v>
      </c>
      <c r="CS15">
        <v>29.355774165</v>
      </c>
      <c r="CT15">
        <v>39.588474273681598</v>
      </c>
      <c r="CU15">
        <v>36.430000305175803</v>
      </c>
      <c r="CV15">
        <v>5409.4997567665696</v>
      </c>
      <c r="CW15">
        <v>1997.71074776662</v>
      </c>
      <c r="CX15">
        <v>12243.736366169</v>
      </c>
      <c r="CY15">
        <v>2483.1552766697901</v>
      </c>
      <c r="CZ15">
        <v>11160.1317915037</v>
      </c>
      <c r="DA15">
        <v>44.253208686684502</v>
      </c>
      <c r="DB15">
        <v>128.75227521466101</v>
      </c>
      <c r="DC15">
        <v>3.6</v>
      </c>
      <c r="DD15">
        <v>20.74</v>
      </c>
      <c r="DE15">
        <v>4.0724999999999998</v>
      </c>
      <c r="DF15">
        <v>4.4308329999999998</v>
      </c>
      <c r="DG15">
        <v>0.50602409638554202</v>
      </c>
      <c r="DH15">
        <v>0.34167678465801199</v>
      </c>
      <c r="DI15">
        <v>1.0834553562815501</v>
      </c>
      <c r="DJ15">
        <v>1.0719180377333399</v>
      </c>
      <c r="DK15">
        <v>1</v>
      </c>
      <c r="DL15">
        <v>1.30708661417323</v>
      </c>
      <c r="DM15">
        <v>1.0327227824655301</v>
      </c>
      <c r="DN15">
        <v>1.03477535123105</v>
      </c>
      <c r="DO15">
        <v>1.1211328968394001</v>
      </c>
      <c r="DP15">
        <v>7.1918037733340198E-2</v>
      </c>
      <c r="DQ15">
        <v>8.3455356281552498E-2</v>
      </c>
      <c r="DR15">
        <v>0</v>
      </c>
      <c r="DS15">
        <v>0.30708661417322802</v>
      </c>
      <c r="DT15">
        <v>3.2722782465526297E-2</v>
      </c>
      <c r="DU15">
        <v>3.4775351231047399E-2</v>
      </c>
      <c r="DV15">
        <v>0.121132896839403</v>
      </c>
      <c r="DW15">
        <v>0.14171008056863399</v>
      </c>
      <c r="DX15">
        <v>0.201679267266827</v>
      </c>
      <c r="DY15" s="1">
        <v>2.1677636385755901E-9</v>
      </c>
      <c r="DZ15" s="1">
        <v>2.2865294947496801E-9</v>
      </c>
      <c r="EA15">
        <v>4.39520302124864E-2</v>
      </c>
      <c r="EB15">
        <v>0.12604895843028399</v>
      </c>
      <c r="EC15">
        <v>2.2128062090281202</v>
      </c>
      <c r="ED15">
        <v>9.7257325353581697E-2</v>
      </c>
      <c r="EE15">
        <v>0.11481477940807799</v>
      </c>
      <c r="EF15">
        <v>1.6334215961120498E-2</v>
      </c>
      <c r="EG15">
        <v>0.22330628378386499</v>
      </c>
      <c r="EH15">
        <v>1.97927837804362E-2</v>
      </c>
      <c r="EI15">
        <v>2.6974556607922001E-2</v>
      </c>
      <c r="EJ15">
        <v>1.28682468125741E-2</v>
      </c>
      <c r="EK15">
        <v>1.6613560249289401E-2</v>
      </c>
      <c r="EL15">
        <v>0</v>
      </c>
      <c r="EM15">
        <v>1.28682468125741E-2</v>
      </c>
      <c r="EN15">
        <v>1.0640340646801499E-2</v>
      </c>
    </row>
    <row r="16" spans="1:144">
      <c r="A16">
        <v>34</v>
      </c>
      <c r="B16">
        <v>1973</v>
      </c>
      <c r="C16" s="1">
        <v>3.5500000000000002E-5</v>
      </c>
      <c r="D16" t="s">
        <v>143</v>
      </c>
      <c r="E16">
        <v>532.29999999999995</v>
      </c>
      <c r="F16">
        <v>3.5280290554895102E-4</v>
      </c>
      <c r="G16">
        <v>4.2548257932870001E-4</v>
      </c>
      <c r="H16">
        <v>9342.9250775851506</v>
      </c>
      <c r="I16">
        <v>10994.3818947984</v>
      </c>
      <c r="J16">
        <v>10594.8504921111</v>
      </c>
      <c r="K16">
        <v>73980.222250000006</v>
      </c>
      <c r="L16">
        <v>134401</v>
      </c>
      <c r="M16">
        <v>110919.532582111</v>
      </c>
      <c r="N16">
        <v>14.350300000000001</v>
      </c>
      <c r="O16">
        <v>14.348084</v>
      </c>
      <c r="P16">
        <v>4.7998397518497002</v>
      </c>
      <c r="Q16" s="1">
        <v>2.62500208740226E-7</v>
      </c>
      <c r="R16" s="1">
        <v>2.41714853979818E-7</v>
      </c>
      <c r="S16">
        <v>0.137591859964943</v>
      </c>
      <c r="T16">
        <v>20.3617886272073</v>
      </c>
      <c r="U16" s="1">
        <v>3.8700000000000002E-8</v>
      </c>
      <c r="V16">
        <v>-4.6343155747427502</v>
      </c>
      <c r="W16">
        <v>-2.4832561926802001</v>
      </c>
      <c r="X16">
        <v>2.1510593820625501</v>
      </c>
      <c r="Y16" s="1">
        <v>-1.6350000000000001E-5</v>
      </c>
      <c r="Z16" s="1">
        <v>5.0200000000000002E-6</v>
      </c>
      <c r="AA16" s="1">
        <v>1.133E-5</v>
      </c>
      <c r="AB16">
        <v>0</v>
      </c>
      <c r="AC16" s="1">
        <v>5.3504831813521201E-5</v>
      </c>
      <c r="AD16">
        <v>1490.7</v>
      </c>
      <c r="AE16">
        <v>1.09795906282648E-4</v>
      </c>
      <c r="AF16" t="s">
        <v>143</v>
      </c>
      <c r="AG16">
        <v>0.15165643755192201</v>
      </c>
      <c r="AH16">
        <v>0.159553885707205</v>
      </c>
      <c r="AI16">
        <v>0.31121032325912701</v>
      </c>
      <c r="AJ16" s="1">
        <v>6.0808728799410799E-5</v>
      </c>
      <c r="AK16">
        <v>0.17235892290851201</v>
      </c>
      <c r="AL16" s="1">
        <v>5.3504831813521201E-5</v>
      </c>
      <c r="AM16" s="1">
        <v>5.6291074469127202E-5</v>
      </c>
      <c r="AN16">
        <v>0.48731171885209701</v>
      </c>
      <c r="AO16">
        <v>0.48731171885209701</v>
      </c>
      <c r="AP16" s="1">
        <v>2.9632806152451899E-5</v>
      </c>
      <c r="AQ16" s="1">
        <v>3.1175922646958901E-5</v>
      </c>
      <c r="AR16" s="1">
        <v>2.7199999999999999E-8</v>
      </c>
      <c r="AS16" t="s">
        <v>143</v>
      </c>
      <c r="AT16">
        <v>7.9751000000000002E-2</v>
      </c>
      <c r="AU16">
        <v>228701000</v>
      </c>
      <c r="AV16">
        <v>81</v>
      </c>
      <c r="AW16">
        <v>2.1692963299161701</v>
      </c>
      <c r="AX16">
        <v>17.0137</v>
      </c>
      <c r="AY16">
        <v>1433048000</v>
      </c>
      <c r="AZ16">
        <v>1441530000</v>
      </c>
      <c r="BA16">
        <v>-269.87200000000001</v>
      </c>
      <c r="BB16">
        <v>-2.8885172230210499</v>
      </c>
      <c r="BC16">
        <v>112.325042273528</v>
      </c>
      <c r="BD16">
        <v>21.137758064293301</v>
      </c>
      <c r="BE16">
        <v>18.8183842502544</v>
      </c>
      <c r="BF16">
        <v>385.01266149870798</v>
      </c>
      <c r="BG16">
        <v>917.31266149870805</v>
      </c>
      <c r="BH16" s="1">
        <v>1.5999999999999999E-5</v>
      </c>
      <c r="BI16" t="s">
        <v>143</v>
      </c>
      <c r="BJ16">
        <v>13.2566935431632</v>
      </c>
      <c r="BK16">
        <v>4.8831797383283204</v>
      </c>
      <c r="BL16">
        <v>2.6898871439944099</v>
      </c>
      <c r="BM16">
        <v>4.8500167461420904</v>
      </c>
      <c r="BN16">
        <v>0.176126667390437</v>
      </c>
      <c r="BO16">
        <v>0.13209074887716299</v>
      </c>
      <c r="BP16">
        <v>4.4035918513274201E-2</v>
      </c>
      <c r="BQ16">
        <v>4.54843192831174E-2</v>
      </c>
      <c r="BR16">
        <v>3.9253897550111397E-2</v>
      </c>
      <c r="BS16">
        <v>6.2838209007280793E-2</v>
      </c>
      <c r="BT16">
        <v>15.166541759836999</v>
      </c>
      <c r="BU16">
        <v>17.6126667390437</v>
      </c>
      <c r="BV16">
        <v>-2.4461249792067199</v>
      </c>
      <c r="BW16">
        <v>14.755011135857499</v>
      </c>
      <c r="BX16">
        <v>18.763919821826299</v>
      </c>
      <c r="BY16">
        <v>0.86308812997502504</v>
      </c>
      <c r="BZ16">
        <v>0.882929236411233</v>
      </c>
      <c r="CA16">
        <v>-1.9841106436207599E-2</v>
      </c>
      <c r="CB16">
        <v>2.69272158777102</v>
      </c>
      <c r="CC16">
        <v>2.2210701433445998</v>
      </c>
      <c r="CD16">
        <v>0.47165144442641799</v>
      </c>
      <c r="CE16">
        <v>18.151777945353199</v>
      </c>
      <c r="CF16">
        <v>20.1460925865698</v>
      </c>
      <c r="CG16">
        <v>-1.99431464121651</v>
      </c>
      <c r="CH16">
        <v>16.090570431008899</v>
      </c>
      <c r="CI16">
        <v>14.718983087511701</v>
      </c>
      <c r="CJ16">
        <v>3.2255970177720199</v>
      </c>
      <c r="CK16">
        <v>1.3650681228110699</v>
      </c>
      <c r="CL16">
        <v>0.417797012670998</v>
      </c>
      <c r="CM16">
        <v>-0.48894155146368401</v>
      </c>
      <c r="CN16">
        <v>-0.90673856413468201</v>
      </c>
      <c r="CO16">
        <v>39.137931034482797</v>
      </c>
      <c r="CP16">
        <v>46</v>
      </c>
      <c r="CQ16">
        <v>44</v>
      </c>
      <c r="CR16">
        <v>36.904761905000001</v>
      </c>
      <c r="CS16">
        <v>26.822336003</v>
      </c>
      <c r="CT16">
        <v>36.512611389160199</v>
      </c>
      <c r="CU16">
        <v>37.010002136230497</v>
      </c>
      <c r="CV16">
        <v>5431.1984514430796</v>
      </c>
      <c r="CW16">
        <v>2073.2965081546399</v>
      </c>
      <c r="CX16">
        <v>13237.408011379001</v>
      </c>
      <c r="CY16">
        <v>2720.1605898472499</v>
      </c>
      <c r="CZ16">
        <v>11861.0083251835</v>
      </c>
      <c r="DA16">
        <v>60.004764890967003</v>
      </c>
      <c r="DB16">
        <v>150.53597150362</v>
      </c>
      <c r="DC16">
        <v>4.75</v>
      </c>
      <c r="DD16">
        <v>25.56</v>
      </c>
      <c r="DE16">
        <v>7.0316669999999997</v>
      </c>
      <c r="DF16">
        <v>8.7274999999999991</v>
      </c>
      <c r="DG16">
        <v>0.495774647887324</v>
      </c>
      <c r="DH16">
        <v>0.38723295847436001</v>
      </c>
      <c r="DI16">
        <v>1.1480289641702801</v>
      </c>
      <c r="DJ16">
        <v>1.09513472282096</v>
      </c>
      <c r="DK16">
        <v>1</v>
      </c>
      <c r="DL16">
        <v>1.06927710843373</v>
      </c>
      <c r="DM16">
        <v>1.06177760063771</v>
      </c>
      <c r="DN16">
        <v>1.0627693475561999</v>
      </c>
      <c r="DO16">
        <v>1.2200899932268701</v>
      </c>
      <c r="DP16">
        <v>9.51347228209551E-2</v>
      </c>
      <c r="DQ16">
        <v>0.148028964170275</v>
      </c>
      <c r="DR16">
        <v>0</v>
      </c>
      <c r="DS16">
        <v>6.9277108433734899E-2</v>
      </c>
      <c r="DT16">
        <v>6.1777600637706702E-2</v>
      </c>
      <c r="DU16">
        <v>6.2769347556202101E-2</v>
      </c>
      <c r="DV16">
        <v>0.22008999322686601</v>
      </c>
      <c r="DW16">
        <v>0.21723424399636401</v>
      </c>
      <c r="DX16">
        <v>0.21413852849694301</v>
      </c>
      <c r="DY16" s="1">
        <v>2.61068222549657E-9</v>
      </c>
      <c r="DZ16" s="1">
        <v>2.6250020874022599E-9</v>
      </c>
      <c r="EA16">
        <v>5.1795608242169701E-2</v>
      </c>
      <c r="EB16">
        <v>0.15165643755192201</v>
      </c>
      <c r="EC16">
        <v>2.0465581798244799</v>
      </c>
      <c r="ED16">
        <v>0.106002725726997</v>
      </c>
      <c r="EE16">
        <v>0.100622754069338</v>
      </c>
      <c r="EF16">
        <v>-1.4192025338740401E-2</v>
      </c>
      <c r="EG16">
        <v>0.25765916327891902</v>
      </c>
      <c r="EH16">
        <v>4.1659817897378201E-2</v>
      </c>
      <c r="EI16">
        <v>6.5192206861824599E-3</v>
      </c>
      <c r="EJ16">
        <v>2.4832561926801999E-2</v>
      </c>
      <c r="EK16">
        <v>2.15105938206255E-2</v>
      </c>
      <c r="EL16">
        <v>0</v>
      </c>
      <c r="EM16">
        <v>2.4832561926801999E-2</v>
      </c>
      <c r="EN16">
        <v>2.0711246024922799E-2</v>
      </c>
    </row>
    <row r="17" spans="1:144">
      <c r="A17">
        <v>35</v>
      </c>
      <c r="B17">
        <v>1974</v>
      </c>
      <c r="C17" s="1">
        <v>5.0399999999999999E-5</v>
      </c>
      <c r="D17" t="s">
        <v>143</v>
      </c>
      <c r="E17">
        <v>808.8</v>
      </c>
      <c r="F17">
        <v>4.3918701464190499E-4</v>
      </c>
      <c r="G17">
        <v>5.3632167487420001E-4</v>
      </c>
      <c r="H17">
        <v>11343.206467530999</v>
      </c>
      <c r="I17">
        <v>13858.441211219601</v>
      </c>
      <c r="J17">
        <v>13396.771926832</v>
      </c>
      <c r="K17">
        <v>80480.636629999994</v>
      </c>
      <c r="L17">
        <v>147017</v>
      </c>
      <c r="M17">
        <v>116768.223139369</v>
      </c>
      <c r="N17">
        <v>14.7531</v>
      </c>
      <c r="O17">
        <v>14.751106</v>
      </c>
      <c r="P17">
        <v>5.0040911443896503</v>
      </c>
      <c r="Q17" s="1">
        <v>2.98732129374089E-7</v>
      </c>
      <c r="R17" s="1">
        <v>2.8250932325635303E-7</v>
      </c>
      <c r="S17">
        <v>0.19146505855071999</v>
      </c>
      <c r="T17">
        <v>22.612744614712</v>
      </c>
      <c r="U17" s="1">
        <v>3.8700000000000002E-8</v>
      </c>
      <c r="V17">
        <v>-6.9806253322396801</v>
      </c>
      <c r="W17">
        <v>-4.6501830243437601</v>
      </c>
      <c r="X17">
        <v>2.33044230789592</v>
      </c>
      <c r="Y17" s="1">
        <v>-3.0657999999999997E-5</v>
      </c>
      <c r="Z17" s="1">
        <v>1.0039E-5</v>
      </c>
      <c r="AA17" s="1">
        <v>2.0619E-5</v>
      </c>
      <c r="AB17">
        <v>0</v>
      </c>
      <c r="AC17" s="1">
        <v>7.1197738638271901E-5</v>
      </c>
      <c r="AD17">
        <v>2182.3000000000002</v>
      </c>
      <c r="AE17">
        <v>1.55692173681527E-4</v>
      </c>
      <c r="AF17" t="s">
        <v>143</v>
      </c>
      <c r="AG17">
        <v>0.16211257679447499</v>
      </c>
      <c r="AH17">
        <v>0.192388281589219</v>
      </c>
      <c r="AI17">
        <v>0.354500858383693</v>
      </c>
      <c r="AJ17" s="1">
        <v>9.4710441682692502E-5</v>
      </c>
      <c r="AK17">
        <v>0.215649458033079</v>
      </c>
      <c r="AL17" s="1">
        <v>7.1197738638271901E-5</v>
      </c>
      <c r="AM17" s="1">
        <v>8.4494435043255104E-5</v>
      </c>
      <c r="AN17">
        <v>0.45729812202319797</v>
      </c>
      <c r="AO17">
        <v>0.45729812202319797</v>
      </c>
      <c r="AP17" s="1">
        <v>4.3310907117482899E-5</v>
      </c>
      <c r="AQ17" s="1">
        <v>5.1399534565209603E-5</v>
      </c>
      <c r="AR17" s="1">
        <v>2.6899999999999999E-8</v>
      </c>
      <c r="AS17" t="s">
        <v>143</v>
      </c>
      <c r="AT17">
        <v>7.3506000000000002E-2</v>
      </c>
      <c r="AU17">
        <v>265674000</v>
      </c>
      <c r="AV17">
        <v>118</v>
      </c>
      <c r="AW17">
        <v>1.9929412080272</v>
      </c>
      <c r="AX17">
        <v>17.019200000000001</v>
      </c>
      <c r="AY17">
        <v>2213878000</v>
      </c>
      <c r="AZ17">
        <v>2221143000</v>
      </c>
      <c r="BA17">
        <v>-906.74900000000002</v>
      </c>
      <c r="BB17">
        <v>-7.9937626331275196</v>
      </c>
      <c r="BC17">
        <v>123.896965421334</v>
      </c>
      <c r="BD17">
        <v>25.926768778730601</v>
      </c>
      <c r="BE17">
        <v>20.926072475271599</v>
      </c>
      <c r="BF17">
        <v>493.52558139534898</v>
      </c>
      <c r="BG17">
        <v>1302.3255813953499</v>
      </c>
      <c r="BH17" s="1">
        <v>2.5000000000000001E-5</v>
      </c>
      <c r="BI17" t="s">
        <v>143</v>
      </c>
      <c r="BJ17">
        <v>13.580091854179599</v>
      </c>
      <c r="BK17">
        <v>5.4113621777679004</v>
      </c>
      <c r="BL17">
        <v>2.8438910039687402</v>
      </c>
      <c r="BM17">
        <v>5.2032503781179802</v>
      </c>
      <c r="BN17">
        <v>0.17347052043904099</v>
      </c>
      <c r="BO17">
        <v>0.12653607266897901</v>
      </c>
      <c r="BP17">
        <v>4.6934447770062102E-2</v>
      </c>
      <c r="BQ17">
        <v>4.8038760930130098E-2</v>
      </c>
      <c r="BR17">
        <v>3.9329608938547499E-2</v>
      </c>
      <c r="BS17">
        <v>7.1095611639677897E-2</v>
      </c>
      <c r="BT17">
        <v>15.7677703782894</v>
      </c>
      <c r="BU17">
        <v>17.3470520439041</v>
      </c>
      <c r="BV17">
        <v>-1.57928166561467</v>
      </c>
      <c r="BW17">
        <v>15.4189944134078</v>
      </c>
      <c r="BX17">
        <v>18.458100558659201</v>
      </c>
      <c r="BY17">
        <v>0.91874301048950002</v>
      </c>
      <c r="BZ17">
        <v>0.83768414760616405</v>
      </c>
      <c r="CA17">
        <v>8.1058862883336302E-2</v>
      </c>
      <c r="CB17">
        <v>3.1811049813008201</v>
      </c>
      <c r="CC17">
        <v>2.2616788905061198</v>
      </c>
      <c r="CD17">
        <v>0.91942609079469695</v>
      </c>
      <c r="CE17">
        <v>19.1471963415324</v>
      </c>
      <c r="CF17">
        <v>19.725993053469001</v>
      </c>
      <c r="CG17">
        <v>-0.57879671193663196</v>
      </c>
      <c r="CH17">
        <v>19.030844996213901</v>
      </c>
      <c r="CI17">
        <v>18.166748410140102</v>
      </c>
      <c r="CJ17">
        <v>5.8656105807236703</v>
      </c>
      <c r="CK17">
        <v>0.93012768224277798</v>
      </c>
      <c r="CL17">
        <v>0.56012585026125705</v>
      </c>
      <c r="CM17">
        <v>-4.0713863124071299</v>
      </c>
      <c r="CN17">
        <v>-4.63151216266838</v>
      </c>
      <c r="CO17">
        <v>39.655172413793103</v>
      </c>
      <c r="CP17">
        <v>47</v>
      </c>
      <c r="CQ17">
        <v>46</v>
      </c>
      <c r="CR17">
        <v>46.973365616999999</v>
      </c>
      <c r="CS17">
        <v>29.055573087999999</v>
      </c>
      <c r="CT17">
        <v>39.885066986083999</v>
      </c>
      <c r="CU17">
        <v>45.860000610351598</v>
      </c>
      <c r="CV17">
        <v>5632.10105110532</v>
      </c>
      <c r="CW17">
        <v>2188.6779972262002</v>
      </c>
      <c r="CX17">
        <v>14336.8099598397</v>
      </c>
      <c r="CY17">
        <v>3270.08698057932</v>
      </c>
      <c r="CZ17">
        <v>13141.9766421486</v>
      </c>
      <c r="DA17">
        <v>86.185056535349105</v>
      </c>
      <c r="DB17">
        <v>177.42209420914801</v>
      </c>
      <c r="DC17">
        <v>9.35</v>
      </c>
      <c r="DD17">
        <v>45.6</v>
      </c>
      <c r="DE17">
        <v>7.83</v>
      </c>
      <c r="DF17">
        <v>10.5025</v>
      </c>
      <c r="DG17">
        <v>0.408730158730159</v>
      </c>
      <c r="DH17">
        <v>0.41476969771543398</v>
      </c>
      <c r="DI17">
        <v>1.1380262545608799</v>
      </c>
      <c r="DJ17">
        <v>1.1687710482200699</v>
      </c>
      <c r="DK17">
        <v>1</v>
      </c>
      <c r="DL17">
        <v>1.4197183098591499</v>
      </c>
      <c r="DM17">
        <v>1.1105480480480501</v>
      </c>
      <c r="DN17">
        <v>1.0938683491938299</v>
      </c>
      <c r="DO17">
        <v>1.24485090041575</v>
      </c>
      <c r="DP17">
        <v>0.168771048220071</v>
      </c>
      <c r="DQ17">
        <v>0.13802625456088299</v>
      </c>
      <c r="DR17">
        <v>0</v>
      </c>
      <c r="DS17">
        <v>0.41971830985915498</v>
      </c>
      <c r="DT17">
        <v>0.11054804804804701</v>
      </c>
      <c r="DU17">
        <v>9.38683491938304E-2</v>
      </c>
      <c r="DV17">
        <v>0.244850900415752</v>
      </c>
      <c r="DW17">
        <v>0.21409583972205601</v>
      </c>
      <c r="DX17">
        <v>0.237811124834161</v>
      </c>
      <c r="DY17" s="1">
        <v>3.0158672252036198E-9</v>
      </c>
      <c r="DZ17" s="1">
        <v>2.9873212937408901E-9</v>
      </c>
      <c r="EA17">
        <v>6.2418701415204399E-2</v>
      </c>
      <c r="EB17">
        <v>0.16211257679447499</v>
      </c>
      <c r="EC17">
        <v>1.99714302083287</v>
      </c>
      <c r="ED17">
        <v>0.12465907390082601</v>
      </c>
      <c r="EE17">
        <v>0.114757491273038</v>
      </c>
      <c r="EF17">
        <v>1.41347372036999E-2</v>
      </c>
      <c r="EG17">
        <v>0.28677165069530097</v>
      </c>
      <c r="EH17">
        <v>3.1671975632736098E-2</v>
      </c>
      <c r="EI17">
        <v>3.3926321824767201E-2</v>
      </c>
      <c r="EJ17">
        <v>4.6501830243437597E-2</v>
      </c>
      <c r="EK17">
        <v>2.3304423078959201E-2</v>
      </c>
      <c r="EL17">
        <v>0</v>
      </c>
      <c r="EM17">
        <v>4.6501830243437597E-2</v>
      </c>
      <c r="EN17">
        <v>1.9791584621067299E-2</v>
      </c>
    </row>
    <row r="18" spans="1:144">
      <c r="A18">
        <v>36</v>
      </c>
      <c r="B18">
        <v>1975</v>
      </c>
      <c r="C18" s="1">
        <v>5.3199999999999999E-5</v>
      </c>
      <c r="D18" t="s">
        <v>143</v>
      </c>
      <c r="E18">
        <v>406.7</v>
      </c>
      <c r="F18">
        <v>5.4808843936290604E-4</v>
      </c>
      <c r="G18">
        <v>6.8352513358119996E-4</v>
      </c>
      <c r="H18">
        <v>13475.7278133121</v>
      </c>
      <c r="I18">
        <v>16877.163792128398</v>
      </c>
      <c r="J18">
        <v>16295.122538106199</v>
      </c>
      <c r="K18">
        <v>84023.991550000006</v>
      </c>
      <c r="L18">
        <v>153340</v>
      </c>
      <c r="M18">
        <v>126017.762016714</v>
      </c>
      <c r="N18">
        <v>15.161199</v>
      </c>
      <c r="O18">
        <v>15.161146</v>
      </c>
      <c r="P18">
        <v>5.1255304654687999</v>
      </c>
      <c r="Q18" s="1">
        <v>3.5743344160878199E-7</v>
      </c>
      <c r="R18" s="1">
        <v>3.4927667682955699E-7</v>
      </c>
      <c r="S18">
        <v>0.24008634814279201</v>
      </c>
      <c r="T18">
        <v>24.680261065034699</v>
      </c>
      <c r="U18" s="1">
        <v>4.03708333333333E-8</v>
      </c>
      <c r="V18">
        <v>-9.7913030353969503</v>
      </c>
      <c r="W18">
        <v>-6.9136652551997901</v>
      </c>
      <c r="X18">
        <v>2.8776377801971602</v>
      </c>
      <c r="Y18" s="1">
        <v>-5.3665000000000002E-5</v>
      </c>
      <c r="Z18" s="1">
        <v>2.6203E-5</v>
      </c>
      <c r="AA18" s="1">
        <v>2.7461999999999999E-5</v>
      </c>
      <c r="AB18">
        <v>0</v>
      </c>
      <c r="AC18">
        <v>1.02426466192808E-4</v>
      </c>
      <c r="AD18">
        <v>3065.9</v>
      </c>
      <c r="AE18">
        <v>2.2712357862504E-4</v>
      </c>
      <c r="AF18" t="s">
        <v>143</v>
      </c>
      <c r="AG18">
        <v>0.18687945017024599</v>
      </c>
      <c r="AH18">
        <v>0.22751275793588899</v>
      </c>
      <c r="AI18">
        <v>0.41439220810613497</v>
      </c>
      <c r="AJ18">
        <v>1.5102073130351799E-4</v>
      </c>
      <c r="AK18">
        <v>0.27554080775552098</v>
      </c>
      <c r="AL18">
        <v>1.02426466192808E-4</v>
      </c>
      <c r="AM18">
        <v>1.2469711243223201E-4</v>
      </c>
      <c r="AN18">
        <v>0.45097240371465303</v>
      </c>
      <c r="AO18">
        <v>0.45097240371465303</v>
      </c>
      <c r="AP18" s="1">
        <v>6.8106182206692105E-5</v>
      </c>
      <c r="AQ18" s="1">
        <v>8.2914549096825598E-5</v>
      </c>
      <c r="AR18" s="1">
        <v>5.2899999999999997E-8</v>
      </c>
      <c r="AS18" t="s">
        <v>143</v>
      </c>
      <c r="AT18">
        <v>7.3823E-2</v>
      </c>
      <c r="AU18">
        <v>324032000</v>
      </c>
      <c r="AV18">
        <v>190</v>
      </c>
      <c r="AW18">
        <v>2.0003437714511598</v>
      </c>
      <c r="AX18">
        <v>17.015999999999998</v>
      </c>
      <c r="AY18">
        <v>3014315000</v>
      </c>
      <c r="AZ18">
        <v>3020777000</v>
      </c>
      <c r="BA18">
        <v>-1566</v>
      </c>
      <c r="BB18">
        <v>-11.620893666708</v>
      </c>
      <c r="BC18">
        <v>112.08827828604301</v>
      </c>
      <c r="BD18">
        <v>26.469768038017602</v>
      </c>
      <c r="BE18">
        <v>23.615108058371899</v>
      </c>
      <c r="BF18">
        <v>911.08305294664206</v>
      </c>
      <c r="BG18">
        <v>1317.7830529466401</v>
      </c>
      <c r="BH18" s="1">
        <v>2.8E-5</v>
      </c>
      <c r="BI18" t="s">
        <v>143</v>
      </c>
      <c r="BJ18">
        <v>14.6485483425494</v>
      </c>
      <c r="BK18">
        <v>5.1124960841303997</v>
      </c>
      <c r="BL18">
        <v>3.6592634618079001</v>
      </c>
      <c r="BM18">
        <v>5.5613287584446898</v>
      </c>
      <c r="BN18">
        <v>0.200440279542658</v>
      </c>
      <c r="BO18">
        <v>0.14897595741101899</v>
      </c>
      <c r="BP18">
        <v>5.1464322131639199E-2</v>
      </c>
      <c r="BQ18">
        <v>5.2529843602369002E-2</v>
      </c>
      <c r="BR18">
        <v>5.2162849872773497E-2</v>
      </c>
      <c r="BS18">
        <v>6.7425366607798798E-2</v>
      </c>
      <c r="BT18">
        <v>16.1410082107978</v>
      </c>
      <c r="BU18">
        <v>20.0440279542658</v>
      </c>
      <c r="BV18">
        <v>-3.9030197434680201</v>
      </c>
      <c r="BW18">
        <v>15.994183933115201</v>
      </c>
      <c r="BX18">
        <v>21.446746637586301</v>
      </c>
      <c r="BY18">
        <v>0.69933969131978901</v>
      </c>
      <c r="BZ18">
        <v>0.70079930977284399</v>
      </c>
      <c r="CA18">
        <v>-1.45961845305465E-3</v>
      </c>
      <c r="CB18">
        <v>3.4200684878135799</v>
      </c>
      <c r="CC18">
        <v>2.2967096358814301</v>
      </c>
      <c r="CD18">
        <v>1.12335885193215</v>
      </c>
      <c r="CE18">
        <v>19.0379859354979</v>
      </c>
      <c r="CF18">
        <v>21.819106445486799</v>
      </c>
      <c r="CG18">
        <v>-2.78112050998892</v>
      </c>
      <c r="CH18">
        <v>17.400294031170599</v>
      </c>
      <c r="CI18">
        <v>16.912963920157001</v>
      </c>
      <c r="CJ18">
        <v>5.9672851407004996</v>
      </c>
      <c r="CK18">
        <v>1.3474102844760401</v>
      </c>
      <c r="CL18">
        <v>1.15236876868661</v>
      </c>
      <c r="CM18">
        <v>-4.1325447452108603</v>
      </c>
      <c r="CN18">
        <v>-5.2849135138974699</v>
      </c>
      <c r="CO18">
        <v>39.862542955326496</v>
      </c>
      <c r="CP18">
        <v>47</v>
      </c>
      <c r="CQ18">
        <v>45</v>
      </c>
      <c r="CR18">
        <v>42.175572518999999</v>
      </c>
      <c r="CS18">
        <v>27.721092847000001</v>
      </c>
      <c r="CT18">
        <v>37.616954803466797</v>
      </c>
      <c r="CU18">
        <v>41</v>
      </c>
      <c r="CV18">
        <v>5630.2801816219799</v>
      </c>
      <c r="CW18">
        <v>2018.8712774605001</v>
      </c>
      <c r="CX18">
        <v>14887.4133909415</v>
      </c>
      <c r="CY18">
        <v>3339.5221309242702</v>
      </c>
      <c r="CZ18">
        <v>14405.341800423799</v>
      </c>
      <c r="DA18">
        <v>91.994642095490207</v>
      </c>
      <c r="DB18">
        <v>170.522366814815</v>
      </c>
      <c r="DC18">
        <v>12.21</v>
      </c>
      <c r="DD18">
        <v>54.61</v>
      </c>
      <c r="DE18">
        <v>5.7750000000000004</v>
      </c>
      <c r="DF18">
        <v>5.8241670000000001</v>
      </c>
      <c r="DG18">
        <v>0.57706766917293195</v>
      </c>
      <c r="DH18">
        <v>0.170008354218881</v>
      </c>
      <c r="DI18">
        <v>1.19650150239174</v>
      </c>
      <c r="DJ18">
        <v>1.23633681467078</v>
      </c>
      <c r="DK18">
        <v>1.0431739879414299</v>
      </c>
      <c r="DL18">
        <v>1.05555555555556</v>
      </c>
      <c r="DM18">
        <v>1.09143146864966</v>
      </c>
      <c r="DN18">
        <v>1.0430086316548399</v>
      </c>
      <c r="DO18">
        <v>1.2479613947825701</v>
      </c>
      <c r="DP18">
        <v>0.23633681467077899</v>
      </c>
      <c r="DQ18">
        <v>0.196501502391741</v>
      </c>
      <c r="DR18">
        <v>4.31739879414288E-2</v>
      </c>
      <c r="DS18">
        <v>5.5555555555555802E-2</v>
      </c>
      <c r="DT18">
        <v>9.1431468649655095E-2</v>
      </c>
      <c r="DU18">
        <v>4.3008631654842602E-2</v>
      </c>
      <c r="DV18">
        <v>0.24796139478257301</v>
      </c>
      <c r="DW18">
        <v>0.187999870396899</v>
      </c>
      <c r="DX18">
        <v>0.25955454523897498</v>
      </c>
      <c r="DY18" s="1">
        <v>3.7199720465463701E-9</v>
      </c>
      <c r="DZ18" s="1">
        <v>3.5743344160878202E-9</v>
      </c>
      <c r="EA18">
        <v>7.7032481444550202E-2</v>
      </c>
      <c r="EB18">
        <v>0.18687945017024599</v>
      </c>
      <c r="EC18">
        <v>1.90041801779619</v>
      </c>
      <c r="ED18">
        <v>0.14639391569277399</v>
      </c>
      <c r="EE18">
        <v>9.7064627128131506E-2</v>
      </c>
      <c r="EF18">
        <v>-1.7692864144906398E-2</v>
      </c>
      <c r="EG18">
        <v>0.33327336586301998</v>
      </c>
      <c r="EH18">
        <v>5.25391642516507E-2</v>
      </c>
      <c r="EI18">
        <v>5.1086645856911498E-3</v>
      </c>
      <c r="EJ18">
        <v>6.9136652551997899E-2</v>
      </c>
      <c r="EK18">
        <v>2.8776377801971599E-2</v>
      </c>
      <c r="EL18">
        <v>0</v>
      </c>
      <c r="EM18">
        <v>6.9136652551997899E-2</v>
      </c>
      <c r="EN18">
        <v>2.2801528730597601E-2</v>
      </c>
    </row>
    <row r="19" spans="1:144">
      <c r="A19">
        <v>37</v>
      </c>
      <c r="B19">
        <v>1976</v>
      </c>
      <c r="C19" s="1">
        <v>7.8800000000000004E-5</v>
      </c>
      <c r="D19" t="s">
        <v>143</v>
      </c>
      <c r="E19">
        <v>-178.7</v>
      </c>
      <c r="F19">
        <v>7.3212715406152499E-4</v>
      </c>
      <c r="G19">
        <v>8.9945080901229996E-4</v>
      </c>
      <c r="H19">
        <v>13209.3211718163</v>
      </c>
      <c r="I19">
        <v>15947.7093796507</v>
      </c>
      <c r="J19">
        <v>15243.5640053404</v>
      </c>
      <c r="K19">
        <v>85003.831269999995</v>
      </c>
      <c r="L19">
        <v>155559</v>
      </c>
      <c r="M19">
        <v>127785.434589867</v>
      </c>
      <c r="N19">
        <v>15.573199000000001</v>
      </c>
      <c r="O19">
        <v>15.580807</v>
      </c>
      <c r="P19">
        <v>5.2690329758342003</v>
      </c>
      <c r="Q19" s="1">
        <v>4.7064274909296499E-7</v>
      </c>
      <c r="R19" s="1">
        <v>4.6626557765028498E-7</v>
      </c>
      <c r="S19">
        <v>0.446844159797261</v>
      </c>
      <c r="T19">
        <v>26.098095821170901</v>
      </c>
      <c r="U19" s="1">
        <v>5.5755833333333302E-8</v>
      </c>
      <c r="V19">
        <v>-10.5384699327128</v>
      </c>
      <c r="W19">
        <v>-7.8230946198707496</v>
      </c>
      <c r="X19">
        <v>2.7153753128420801</v>
      </c>
      <c r="Y19" s="1">
        <v>-7.7155000000000002E-5</v>
      </c>
      <c r="Z19" s="1">
        <v>5.0278999999999998E-5</v>
      </c>
      <c r="AA19" s="1">
        <v>2.6876000000000002E-5</v>
      </c>
      <c r="AB19">
        <v>0</v>
      </c>
      <c r="AC19">
        <v>1.4817955162876599E-4</v>
      </c>
      <c r="AD19">
        <v>3554.4</v>
      </c>
      <c r="AE19">
        <v>3.4518231373500898E-4</v>
      </c>
      <c r="AF19" t="s">
        <v>143</v>
      </c>
      <c r="AG19">
        <v>0.202395923722716</v>
      </c>
      <c r="AH19">
        <v>0.26908271468058098</v>
      </c>
      <c r="AI19">
        <v>0.47147863840329701</v>
      </c>
      <c r="AJ19">
        <v>2.43525433158856E-4</v>
      </c>
      <c r="AK19">
        <v>0.33262723805268202</v>
      </c>
      <c r="AL19">
        <v>1.4817955162876599E-4</v>
      </c>
      <c r="AM19">
        <v>1.9700276210624299E-4</v>
      </c>
      <c r="AN19">
        <v>0.42927909609679799</v>
      </c>
      <c r="AO19">
        <v>0.42927909609679799</v>
      </c>
      <c r="AP19">
        <v>1.0454037782301501E-4</v>
      </c>
      <c r="AQ19">
        <v>1.38985055335841E-4</v>
      </c>
      <c r="AR19" s="1">
        <v>1.0930000000000001E-7</v>
      </c>
      <c r="AS19" t="s">
        <v>143</v>
      </c>
      <c r="AT19">
        <v>6.2064000000000001E-2</v>
      </c>
      <c r="AU19">
        <v>336136000</v>
      </c>
      <c r="AV19">
        <v>203</v>
      </c>
      <c r="AW19">
        <v>2.2530144587064198</v>
      </c>
      <c r="AX19">
        <v>17.014800000000001</v>
      </c>
      <c r="AY19">
        <v>3660047000</v>
      </c>
      <c r="AZ19">
        <v>3666334000</v>
      </c>
      <c r="BA19">
        <v>-1107</v>
      </c>
      <c r="BB19">
        <v>-8.3804457897648792</v>
      </c>
      <c r="BC19">
        <v>102.82677742505</v>
      </c>
      <c r="BD19">
        <v>25.4882208086036</v>
      </c>
      <c r="BE19">
        <v>24.7875324374352</v>
      </c>
      <c r="BF19">
        <v>1592.0050353475699</v>
      </c>
      <c r="BG19">
        <v>1413.3050353475701</v>
      </c>
      <c r="BH19" s="1">
        <v>2.9E-5</v>
      </c>
      <c r="BI19" t="s">
        <v>143</v>
      </c>
      <c r="BJ19">
        <v>13.5501052583092</v>
      </c>
      <c r="BK19">
        <v>3.83717498308213</v>
      </c>
      <c r="BL19">
        <v>3.31144663403136</v>
      </c>
      <c r="BM19">
        <v>6.1127359846892304</v>
      </c>
      <c r="BN19">
        <v>0.203561634305229</v>
      </c>
      <c r="BO19">
        <v>0.15181925623627299</v>
      </c>
      <c r="BP19">
        <v>5.1742378068955701E-2</v>
      </c>
      <c r="BQ19">
        <v>5.4575219315854302E-2</v>
      </c>
      <c r="BR19">
        <v>5.6769130150425097E-2</v>
      </c>
      <c r="BS19">
        <v>6.0850508253287298E-2</v>
      </c>
      <c r="BT19">
        <v>15.419589257648701</v>
      </c>
      <c r="BU19">
        <v>20.356163430522901</v>
      </c>
      <c r="BV19">
        <v>-4.9365741728741801</v>
      </c>
      <c r="BW19">
        <v>14.519293655984301</v>
      </c>
      <c r="BX19">
        <v>20.928711576193599</v>
      </c>
      <c r="BY19">
        <v>0.65712628923960104</v>
      </c>
      <c r="BZ19">
        <v>0.64456016606145905</v>
      </c>
      <c r="CA19">
        <v>1.25661231781424E-2</v>
      </c>
      <c r="CB19">
        <v>2.8471830179171702</v>
      </c>
      <c r="CC19">
        <v>2.2567118168398901</v>
      </c>
      <c r="CD19">
        <v>0.59047120107728002</v>
      </c>
      <c r="CE19">
        <v>17.940872602706602</v>
      </c>
      <c r="CF19">
        <v>22.274409451325401</v>
      </c>
      <c r="CG19">
        <v>-4.33353684861875</v>
      </c>
      <c r="CH19">
        <v>19.196119037566699</v>
      </c>
      <c r="CI19">
        <v>18.670800453402201</v>
      </c>
      <c r="CJ19">
        <v>5.5080596008888296</v>
      </c>
      <c r="CK19">
        <v>1.49318324547232</v>
      </c>
      <c r="CL19">
        <v>0.86815520565514603</v>
      </c>
      <c r="CM19">
        <v>-3.4895577712519898</v>
      </c>
      <c r="CN19">
        <v>-4.3577129769071403</v>
      </c>
      <c r="CO19">
        <v>38.8333333333333</v>
      </c>
      <c r="CP19">
        <v>45</v>
      </c>
      <c r="CQ19">
        <v>45</v>
      </c>
      <c r="CR19">
        <v>41.117478509999998</v>
      </c>
      <c r="CS19">
        <v>25.471339958000002</v>
      </c>
      <c r="CT19">
        <v>34.201080322265597</v>
      </c>
      <c r="CU19">
        <v>40.419998168945298</v>
      </c>
      <c r="CV19">
        <v>5714.6471343502299</v>
      </c>
      <c r="CW19">
        <v>2139.4775886787102</v>
      </c>
      <c r="CX19">
        <v>15341.601170206701</v>
      </c>
      <c r="CY19">
        <v>3341.99093626987</v>
      </c>
      <c r="CZ19">
        <v>13864.247784082099</v>
      </c>
      <c r="DA19">
        <v>79.458262756137003</v>
      </c>
      <c r="DB19">
        <v>145.49881597285599</v>
      </c>
      <c r="DC19">
        <v>13.1</v>
      </c>
      <c r="DD19">
        <v>55.46</v>
      </c>
      <c r="DE19">
        <v>4.9741669999999996</v>
      </c>
      <c r="DF19">
        <v>5.0449999999999999</v>
      </c>
      <c r="DG19">
        <v>0.99746192893400998</v>
      </c>
      <c r="DH19">
        <v>-3.2731608127678898E-2</v>
      </c>
      <c r="DI19">
        <v>1.31672835920063</v>
      </c>
      <c r="DJ19">
        <v>1.33494621479641</v>
      </c>
      <c r="DK19">
        <v>1.3810919599545901</v>
      </c>
      <c r="DL19">
        <v>1.4812030075188001</v>
      </c>
      <c r="DM19">
        <v>1.05744812635491</v>
      </c>
      <c r="DN19">
        <v>1.0144711099517401</v>
      </c>
      <c r="DO19">
        <v>1.3357828800631999</v>
      </c>
      <c r="DP19">
        <v>0.33494621479640602</v>
      </c>
      <c r="DQ19">
        <v>0.31672835920062797</v>
      </c>
      <c r="DR19">
        <v>0.381091959954588</v>
      </c>
      <c r="DS19">
        <v>0.48120300751879702</v>
      </c>
      <c r="DT19">
        <v>5.7448126354906898E-2</v>
      </c>
      <c r="DU19">
        <v>1.4471109951741201E-2</v>
      </c>
      <c r="DV19">
        <v>0.33578288006319601</v>
      </c>
      <c r="DW19">
        <v>-1.9769369431210101E-2</v>
      </c>
      <c r="DX19">
        <v>0.27446546754985401</v>
      </c>
      <c r="DY19" s="1">
        <v>4.5968900907616501E-9</v>
      </c>
      <c r="DZ19" s="1">
        <v>4.7064274909296501E-9</v>
      </c>
      <c r="EA19">
        <v>8.32498475780305E-2</v>
      </c>
      <c r="EB19">
        <v>0.202395923722716</v>
      </c>
      <c r="EC19">
        <v>2.1078253292356801</v>
      </c>
      <c r="ED19">
        <v>0.17547613737998199</v>
      </c>
      <c r="EE19">
        <v>0.107631576786698</v>
      </c>
      <c r="EF19">
        <v>1.05669496585669E-2</v>
      </c>
      <c r="EG19">
        <v>0.377872061102699</v>
      </c>
      <c r="EH19">
        <v>2.8621595369751601E-2</v>
      </c>
      <c r="EI19">
        <v>3.4966603626135503E-2</v>
      </c>
      <c r="EJ19">
        <v>7.8230946198707504E-2</v>
      </c>
      <c r="EK19">
        <v>2.7153753128420801E-2</v>
      </c>
      <c r="EL19">
        <v>0</v>
      </c>
      <c r="EM19">
        <v>7.8230946198707504E-2</v>
      </c>
      <c r="EN19">
        <v>2.4399653967568598E-2</v>
      </c>
    </row>
    <row r="20" spans="1:144">
      <c r="A20">
        <v>38</v>
      </c>
      <c r="B20">
        <v>1977</v>
      </c>
      <c r="C20" s="1">
        <v>9.7999999999999997E-5</v>
      </c>
      <c r="D20" t="s">
        <v>143</v>
      </c>
      <c r="E20">
        <v>-484</v>
      </c>
      <c r="F20">
        <v>1.01274409915538E-3</v>
      </c>
      <c r="G20">
        <v>1.2251884032689999E-3</v>
      </c>
      <c r="H20">
        <v>12405.125055991</v>
      </c>
      <c r="I20">
        <v>14620.3866738544</v>
      </c>
      <c r="J20">
        <v>14267.4005845191</v>
      </c>
      <c r="K20">
        <v>85528.535409999997</v>
      </c>
      <c r="L20">
        <v>156102</v>
      </c>
      <c r="M20">
        <v>127714.343410295</v>
      </c>
      <c r="N20">
        <v>15.990099000000001</v>
      </c>
      <c r="O20">
        <v>16.010843000000001</v>
      </c>
      <c r="P20">
        <v>5.3759561456968203</v>
      </c>
      <c r="Q20" s="1">
        <v>6.4877073910352202E-7</v>
      </c>
      <c r="R20" s="1">
        <v>6.4364240792542199E-7</v>
      </c>
      <c r="S20">
        <v>0.32443630974966903</v>
      </c>
      <c r="T20">
        <v>27.794911540104799</v>
      </c>
      <c r="U20" s="1">
        <v>8.4059166666666696E-8</v>
      </c>
      <c r="V20">
        <v>-10.166832873760701</v>
      </c>
      <c r="W20">
        <v>-5.8897405622749304</v>
      </c>
      <c r="X20">
        <v>4.2770923114857302</v>
      </c>
      <c r="Y20">
        <v>-1.02964E-4</v>
      </c>
      <c r="Z20" s="1">
        <v>5.2775999999999998E-5</v>
      </c>
      <c r="AA20" s="1">
        <v>5.0188000000000001E-5</v>
      </c>
      <c r="AB20">
        <v>0</v>
      </c>
      <c r="AC20">
        <v>2.33239927571505E-4</v>
      </c>
      <c r="AD20">
        <v>4311.3999999999996</v>
      </c>
      <c r="AE20">
        <v>5.85219040187528E-4</v>
      </c>
      <c r="AF20" t="s">
        <v>143</v>
      </c>
      <c r="AG20">
        <v>0.23030489910138699</v>
      </c>
      <c r="AH20">
        <v>0.34754990220093201</v>
      </c>
      <c r="AI20">
        <v>0.57785480130231903</v>
      </c>
      <c r="AJ20">
        <v>4.4459810382298199E-4</v>
      </c>
      <c r="AK20">
        <v>0.43900340095170498</v>
      </c>
      <c r="AL20">
        <v>2.33239927571505E-4</v>
      </c>
      <c r="AM20">
        <v>3.5197911261602299E-4</v>
      </c>
      <c r="AN20">
        <v>0.39855150218073099</v>
      </c>
      <c r="AO20">
        <v>0.39855150218073099</v>
      </c>
      <c r="AP20">
        <v>1.7719524214535401E-4</v>
      </c>
      <c r="AQ20">
        <v>2.6740286167762798E-4</v>
      </c>
      <c r="AR20" s="1">
        <v>1.8629999999999999E-7</v>
      </c>
      <c r="AS20" t="s">
        <v>143</v>
      </c>
      <c r="AT20">
        <v>5.6932000000000003E-2</v>
      </c>
      <c r="AU20">
        <v>410945000</v>
      </c>
      <c r="AV20">
        <v>220</v>
      </c>
      <c r="AW20">
        <v>3.2529665444581499</v>
      </c>
      <c r="AX20">
        <v>22.898800000000001</v>
      </c>
      <c r="AY20">
        <v>4725639000</v>
      </c>
      <c r="AZ20">
        <v>4731801000</v>
      </c>
      <c r="BA20">
        <v>-816.4</v>
      </c>
      <c r="BB20">
        <v>-6.5811509058969397</v>
      </c>
      <c r="BC20">
        <v>97.213003606115507</v>
      </c>
      <c r="BD20">
        <v>26.440047568479699</v>
      </c>
      <c r="BE20">
        <v>27.198056420114899</v>
      </c>
      <c r="BF20">
        <v>1649.84548581852</v>
      </c>
      <c r="BG20">
        <v>1165.84548581852</v>
      </c>
      <c r="BH20" s="1">
        <v>3.8999999999999999E-5</v>
      </c>
      <c r="BI20" t="s">
        <v>143</v>
      </c>
      <c r="BJ20">
        <v>13.743945792040099</v>
      </c>
      <c r="BK20">
        <v>3.8870628851682398</v>
      </c>
      <c r="BL20">
        <v>3.5393936167976299</v>
      </c>
      <c r="BM20">
        <v>6.3671563284129302</v>
      </c>
      <c r="BN20">
        <v>0.20365065584880601</v>
      </c>
      <c r="BO20">
        <v>0.16336505948341901</v>
      </c>
      <c r="BP20">
        <v>4.0285596365386103E-2</v>
      </c>
      <c r="BQ20">
        <v>4.4328078571319797E-2</v>
      </c>
      <c r="BR20">
        <v>8.21438699309954E-2</v>
      </c>
      <c r="BS20">
        <v>6.9152448135663902E-2</v>
      </c>
      <c r="BT20">
        <v>15.3298350619351</v>
      </c>
      <c r="BU20">
        <v>20.3650655848806</v>
      </c>
      <c r="BV20">
        <v>-5.03523052294541</v>
      </c>
      <c r="BW20">
        <v>14.5571415067587</v>
      </c>
      <c r="BX20">
        <v>22.024766045940101</v>
      </c>
      <c r="BY20">
        <v>0.62207224956967699</v>
      </c>
      <c r="BZ20">
        <v>0.56282727342018302</v>
      </c>
      <c r="CA20">
        <v>5.9244976149493103E-2</v>
      </c>
      <c r="CB20">
        <v>3.0017454582409799</v>
      </c>
      <c r="CC20">
        <v>2.45866651020396</v>
      </c>
      <c r="CD20">
        <v>0.54307894803701895</v>
      </c>
      <c r="CE20">
        <v>17.419207887473899</v>
      </c>
      <c r="CF20">
        <v>21.8521144862328</v>
      </c>
      <c r="CG20">
        <v>-4.4329065987589003</v>
      </c>
      <c r="CH20">
        <v>21.889537562833901</v>
      </c>
      <c r="CI20">
        <v>20.514362924777299</v>
      </c>
      <c r="CJ20">
        <v>3.7992815788400698</v>
      </c>
      <c r="CK20">
        <v>0.96727297726738903</v>
      </c>
      <c r="CL20">
        <v>1.3610545854076901</v>
      </c>
      <c r="CM20">
        <v>-1.4568339635160299</v>
      </c>
      <c r="CN20">
        <v>-2.8178885489237202</v>
      </c>
      <c r="CO20">
        <v>37.544311956171398</v>
      </c>
      <c r="CP20">
        <v>46</v>
      </c>
      <c r="CQ20">
        <v>45</v>
      </c>
      <c r="CR20">
        <v>48.85177453</v>
      </c>
      <c r="CS20">
        <v>26.732136123</v>
      </c>
      <c r="CT20">
        <v>36.073772430419901</v>
      </c>
      <c r="CU20">
        <v>48.400001525878899</v>
      </c>
      <c r="CV20">
        <v>5708.8810476529798</v>
      </c>
      <c r="CW20">
        <v>2585.9386411088299</v>
      </c>
      <c r="CX20">
        <v>14812.7201546368</v>
      </c>
      <c r="CY20">
        <v>2966.2696227366</v>
      </c>
      <c r="CZ20">
        <v>13304.467337746701</v>
      </c>
      <c r="DA20">
        <v>79.044397554640497</v>
      </c>
      <c r="DB20">
        <v>133.89914859034999</v>
      </c>
      <c r="DC20">
        <v>14.4</v>
      </c>
      <c r="DD20">
        <v>57.2</v>
      </c>
      <c r="DE20">
        <v>5.2691670000000004</v>
      </c>
      <c r="DF20">
        <v>5.5374999999999996</v>
      </c>
      <c r="DG20">
        <v>1.2397959183673499</v>
      </c>
      <c r="DH20">
        <v>-3.78740453236509E-2</v>
      </c>
      <c r="DI20">
        <v>1.37847813517546</v>
      </c>
      <c r="DJ20">
        <v>1.38042016991479</v>
      </c>
      <c r="DK20">
        <v>1.5076299938720901</v>
      </c>
      <c r="DL20">
        <v>1.2436548223350301</v>
      </c>
      <c r="DM20">
        <v>1.0650168399472799</v>
      </c>
      <c r="DN20">
        <v>1.0034906369930401</v>
      </c>
      <c r="DO20">
        <v>1.3832899019481999</v>
      </c>
      <c r="DP20">
        <v>0.380420169914787</v>
      </c>
      <c r="DQ20">
        <v>0.37847813517545997</v>
      </c>
      <c r="DR20">
        <v>0.50762999387209295</v>
      </c>
      <c r="DS20">
        <v>0.243654822335025</v>
      </c>
      <c r="DT20">
        <v>6.5016839947281899E-2</v>
      </c>
      <c r="DU20">
        <v>3.4906369930380902E-3</v>
      </c>
      <c r="DV20">
        <v>0.38328990194819801</v>
      </c>
      <c r="DW20">
        <v>-6.0880957118458999E-2</v>
      </c>
      <c r="DX20">
        <v>0.29231034492459901</v>
      </c>
      <c r="DY20" s="1">
        <v>5.7710963968225496E-9</v>
      </c>
      <c r="DZ20" s="1">
        <v>6.4877073910352201E-9</v>
      </c>
      <c r="EA20">
        <v>9.4485608569124399E-2</v>
      </c>
      <c r="EB20">
        <v>0.23030489910138699</v>
      </c>
      <c r="EC20">
        <v>2.4551949435411502</v>
      </c>
      <c r="ED20">
        <v>0.23198058839632299</v>
      </c>
      <c r="EE20">
        <v>9.6766794377504795E-2</v>
      </c>
      <c r="EF20">
        <v>-1.0864782409193601E-2</v>
      </c>
      <c r="EG20">
        <v>0.46228548749770998</v>
      </c>
      <c r="EH20">
        <v>5.5494958950841798E-2</v>
      </c>
      <c r="EI20">
        <v>1.8958392367837699E-2</v>
      </c>
      <c r="EJ20">
        <v>5.8897405622749303E-2</v>
      </c>
      <c r="EK20">
        <v>4.27709231148573E-2</v>
      </c>
      <c r="EL20">
        <v>0</v>
      </c>
      <c r="EM20">
        <v>5.8897405622749303E-2</v>
      </c>
      <c r="EN20">
        <v>2.9823174777031301E-2</v>
      </c>
    </row>
    <row r="21" spans="1:144">
      <c r="A21">
        <v>39</v>
      </c>
      <c r="B21">
        <v>1978</v>
      </c>
      <c r="C21">
        <v>1.4770000000000001E-4</v>
      </c>
      <c r="D21" t="s">
        <v>143</v>
      </c>
      <c r="E21">
        <v>-591.9</v>
      </c>
      <c r="F21">
        <v>1.6176387482325701E-3</v>
      </c>
      <c r="G21">
        <v>1.9530903549297E-3</v>
      </c>
      <c r="H21">
        <v>10681.985805558101</v>
      </c>
      <c r="I21">
        <v>12495.779622071001</v>
      </c>
      <c r="J21">
        <v>11977.1062945912</v>
      </c>
      <c r="K21">
        <v>82295.961110000004</v>
      </c>
      <c r="L21">
        <v>151977</v>
      </c>
      <c r="M21">
        <v>127700.893727673</v>
      </c>
      <c r="N21">
        <v>16.414399</v>
      </c>
      <c r="O21">
        <v>16.447369999999999</v>
      </c>
      <c r="P21">
        <v>5.4844124661328602</v>
      </c>
      <c r="Q21" s="1">
        <v>1.06439707865833E-6</v>
      </c>
      <c r="R21" s="1">
        <v>1.01599133456129E-6</v>
      </c>
      <c r="S21">
        <v>0.73676950142057496</v>
      </c>
      <c r="T21">
        <v>29.915931188772301</v>
      </c>
      <c r="U21" s="1">
        <v>1.5673083333333299E-7</v>
      </c>
      <c r="V21">
        <v>-6.3570435681239896</v>
      </c>
      <c r="W21">
        <v>-0.62541775851090498</v>
      </c>
      <c r="X21">
        <v>5.7316258096130897</v>
      </c>
      <c r="Y21">
        <v>-1.02834E-4</v>
      </c>
      <c r="Z21" s="1">
        <v>6.745E-5</v>
      </c>
      <c r="AA21" s="1">
        <v>3.5383999999999999E-5</v>
      </c>
      <c r="AB21">
        <v>0</v>
      </c>
      <c r="AC21">
        <v>3.60161447933638E-4</v>
      </c>
      <c r="AD21">
        <v>5134.6000000000004</v>
      </c>
      <c r="AE21">
        <v>1.13772547655771E-3</v>
      </c>
      <c r="AF21" t="s">
        <v>143</v>
      </c>
      <c r="AG21">
        <v>0.22264640255876</v>
      </c>
      <c r="AH21">
        <v>0.48067841443192499</v>
      </c>
      <c r="AI21">
        <v>0.70332481699068605</v>
      </c>
      <c r="AJ21">
        <v>9.1311407110420599E-4</v>
      </c>
      <c r="AK21">
        <v>0.564473416640071</v>
      </c>
      <c r="AL21">
        <v>3.60161447933638E-4</v>
      </c>
      <c r="AM21">
        <v>7.7756402862407599E-4</v>
      </c>
      <c r="AN21">
        <v>0.31656269931067799</v>
      </c>
      <c r="AO21">
        <v>0.31656269931067799</v>
      </c>
      <c r="AP21">
        <v>2.8905785512731001E-4</v>
      </c>
      <c r="AQ21">
        <v>6.2405621597689598E-4</v>
      </c>
      <c r="AR21" s="1">
        <v>2.9630000000000003E-7</v>
      </c>
      <c r="AS21" t="s">
        <v>143</v>
      </c>
      <c r="AT21">
        <v>7.6329999999999995E-2</v>
      </c>
      <c r="AU21">
        <v>475210000</v>
      </c>
      <c r="AV21">
        <v>270</v>
      </c>
      <c r="AW21">
        <v>4.2067563118425699</v>
      </c>
      <c r="AX21">
        <v>21.5916</v>
      </c>
      <c r="AY21">
        <v>5448929000</v>
      </c>
      <c r="AZ21">
        <v>5455127000</v>
      </c>
      <c r="BA21">
        <v>-164</v>
      </c>
      <c r="BB21">
        <v>-1.5352950564179499</v>
      </c>
      <c r="BC21">
        <v>85.541274752215898</v>
      </c>
      <c r="BD21">
        <v>26.593674878287398</v>
      </c>
      <c r="BE21">
        <v>31.088705370968899</v>
      </c>
      <c r="BF21">
        <v>1534.2799826666801</v>
      </c>
      <c r="BG21">
        <v>942.37998266667603</v>
      </c>
      <c r="BH21" s="1">
        <v>5.3999999999999998E-5</v>
      </c>
      <c r="BI21" t="s">
        <v>143</v>
      </c>
      <c r="BJ21">
        <v>15.129830456114499</v>
      </c>
      <c r="BK21">
        <v>3.35816634334169</v>
      </c>
      <c r="BL21">
        <v>4.3891752764685998</v>
      </c>
      <c r="BM21">
        <v>7.3134375724654204</v>
      </c>
      <c r="BN21">
        <v>0.17367907408682301</v>
      </c>
      <c r="BO21">
        <v>0.13768525280650501</v>
      </c>
      <c r="BP21">
        <v>3.5993821280317702E-2</v>
      </c>
      <c r="BQ21">
        <v>3.7232664008454402E-2</v>
      </c>
      <c r="BR21">
        <v>6.1997019374068603E-2</v>
      </c>
      <c r="BS21">
        <v>6.7281223205457999E-2</v>
      </c>
      <c r="BT21">
        <v>16.434015338125398</v>
      </c>
      <c r="BU21">
        <v>17.367907408682299</v>
      </c>
      <c r="BV21">
        <v>-0.93389207055690904</v>
      </c>
      <c r="BW21">
        <v>15.737704918032801</v>
      </c>
      <c r="BX21">
        <v>20.506706408345799</v>
      </c>
      <c r="BY21">
        <v>0.47878427791508998</v>
      </c>
      <c r="BZ21">
        <v>0.45906417660393201</v>
      </c>
      <c r="CA21">
        <v>1.9720101311157302E-2</v>
      </c>
      <c r="CB21">
        <v>2.5260275228103799</v>
      </c>
      <c r="CC21">
        <v>2.0596069447768901</v>
      </c>
      <c r="CD21">
        <v>0.46642057803348602</v>
      </c>
      <c r="CE21">
        <v>18.0442636107054</v>
      </c>
      <c r="CF21">
        <v>18.4920150019177</v>
      </c>
      <c r="CG21">
        <v>-0.44775139121226498</v>
      </c>
      <c r="CH21">
        <v>23.952752147124801</v>
      </c>
      <c r="CI21">
        <v>21.908908919697001</v>
      </c>
      <c r="CJ21">
        <v>2.8802475244183201</v>
      </c>
      <c r="CK21">
        <v>0.65873792969182599</v>
      </c>
      <c r="CL21">
        <v>1.2652392273838799</v>
      </c>
      <c r="CM21">
        <v>-0.17766636729863999</v>
      </c>
      <c r="CN21">
        <v>-1.44290559468252</v>
      </c>
      <c r="CO21">
        <v>37.3608903020668</v>
      </c>
      <c r="CP21">
        <v>44</v>
      </c>
      <c r="CQ21">
        <v>45</v>
      </c>
      <c r="CR21">
        <v>50.708762886999999</v>
      </c>
      <c r="CS21">
        <v>25.425850757999999</v>
      </c>
      <c r="CT21">
        <v>33.178585052490199</v>
      </c>
      <c r="CU21">
        <v>51.099998474121101</v>
      </c>
      <c r="CV21">
        <v>5623.3001819358296</v>
      </c>
      <c r="CW21">
        <v>3395.5248327302202</v>
      </c>
      <c r="CX21">
        <v>14144.242661922701</v>
      </c>
      <c r="CY21">
        <v>2660.75496121878</v>
      </c>
      <c r="CZ21">
        <v>12968.9240513366</v>
      </c>
      <c r="DA21">
        <v>87.937719492433303</v>
      </c>
      <c r="DB21">
        <v>128.18389474877799</v>
      </c>
      <c r="DC21">
        <v>14.95</v>
      </c>
      <c r="DD21">
        <v>55.24</v>
      </c>
      <c r="DE21">
        <v>7.1883330000000001</v>
      </c>
      <c r="DF21">
        <v>7.9308329999999998</v>
      </c>
      <c r="DG21">
        <v>1.31279620853081</v>
      </c>
      <c r="DH21">
        <v>-2.0428769504816299E-2</v>
      </c>
      <c r="DI21">
        <v>1.64063669105842</v>
      </c>
      <c r="DJ21">
        <v>1.5785027867197501</v>
      </c>
      <c r="DK21">
        <v>1.8645299441861301</v>
      </c>
      <c r="DL21">
        <v>1.50714285714286</v>
      </c>
      <c r="DM21">
        <v>1.07630963838856</v>
      </c>
      <c r="DN21">
        <v>0.97357497021178496</v>
      </c>
      <c r="DO21">
        <v>1.59728281762557</v>
      </c>
      <c r="DP21">
        <v>0.57850278671974897</v>
      </c>
      <c r="DQ21">
        <v>0.64063669105842302</v>
      </c>
      <c r="DR21">
        <v>0.86452994418613405</v>
      </c>
      <c r="DS21">
        <v>0.50714285714285701</v>
      </c>
      <c r="DT21">
        <v>7.6309638388563306E-2</v>
      </c>
      <c r="DU21">
        <v>-2.6425029788215398E-2</v>
      </c>
      <c r="DV21">
        <v>0.59728281762556501</v>
      </c>
      <c r="DW21">
        <v>-0.138905431638572</v>
      </c>
      <c r="DX21">
        <v>0.31461644164303099</v>
      </c>
      <c r="DY21" s="1">
        <v>8.3684550576109793E-9</v>
      </c>
      <c r="DZ21" s="1">
        <v>1.0643970786583301E-8</v>
      </c>
      <c r="EA21">
        <v>0.107385918047418</v>
      </c>
      <c r="EB21">
        <v>0.22264640255876</v>
      </c>
      <c r="EC21">
        <v>3.00317163271583</v>
      </c>
      <c r="ED21">
        <v>0.32249834283315398</v>
      </c>
      <c r="EE21">
        <v>9.1305923625640606E-2</v>
      </c>
      <c r="EF21">
        <v>-5.46087075186416E-3</v>
      </c>
      <c r="EG21">
        <v>0.54514474539191404</v>
      </c>
      <c r="EH21">
        <v>3.1083346935840198E-2</v>
      </c>
      <c r="EI21">
        <v>3.0723794205784302E-2</v>
      </c>
      <c r="EJ21">
        <v>6.2541775851090503E-3</v>
      </c>
      <c r="EK21">
        <v>5.7316258096130897E-2</v>
      </c>
      <c r="EL21">
        <v>0</v>
      </c>
      <c r="EM21">
        <v>6.2541775851090503E-3</v>
      </c>
      <c r="EN21">
        <v>3.61846649576485E-2</v>
      </c>
    </row>
    <row r="22" spans="1:144">
      <c r="A22">
        <v>40</v>
      </c>
      <c r="B22">
        <v>1979</v>
      </c>
      <c r="C22">
        <v>3.0410000000000002E-4</v>
      </c>
      <c r="D22" t="s">
        <v>143</v>
      </c>
      <c r="E22">
        <v>426.08695999999998</v>
      </c>
      <c r="F22">
        <v>3.0534647717514502E-3</v>
      </c>
      <c r="G22">
        <v>3.5851683918449E-3</v>
      </c>
      <c r="H22">
        <v>14182.840810415</v>
      </c>
      <c r="I22">
        <v>15962.459447216799</v>
      </c>
      <c r="J22">
        <v>15070.3304303072</v>
      </c>
      <c r="K22">
        <v>83920.261740000002</v>
      </c>
      <c r="L22">
        <v>158194</v>
      </c>
      <c r="M22">
        <v>135344.156223328</v>
      </c>
      <c r="N22">
        <v>16.848699</v>
      </c>
      <c r="O22">
        <v>16.886455999999999</v>
      </c>
      <c r="P22">
        <v>5.6067126534341103</v>
      </c>
      <c r="Q22" s="1">
        <v>1.9302026446966698E-6</v>
      </c>
      <c r="R22" s="1">
        <v>1.7037923286447501E-6</v>
      </c>
      <c r="S22">
        <v>0.667026072636423</v>
      </c>
      <c r="T22">
        <v>33.282811027467801</v>
      </c>
      <c r="U22" s="1">
        <v>2.2972E-7</v>
      </c>
      <c r="V22">
        <v>-1.0949856146800101</v>
      </c>
      <c r="W22">
        <v>4.7759843620645803</v>
      </c>
      <c r="X22">
        <v>5.8709699767445898</v>
      </c>
      <c r="Y22" s="1">
        <v>-3.3435000000000001E-5</v>
      </c>
      <c r="Z22" s="1">
        <v>-4.7669E-5</v>
      </c>
      <c r="AA22" s="1">
        <v>8.1104000000000001E-5</v>
      </c>
      <c r="AB22">
        <v>0</v>
      </c>
      <c r="AC22">
        <v>4.3096833079115499E-4</v>
      </c>
      <c r="AD22">
        <v>5763.6059999999998</v>
      </c>
      <c r="AE22">
        <v>1.67183171736542E-3</v>
      </c>
      <c r="AF22" t="s">
        <v>143</v>
      </c>
      <c r="AG22">
        <v>0.14114075746940899</v>
      </c>
      <c r="AH22">
        <v>0.40637881204783499</v>
      </c>
      <c r="AI22">
        <v>0.54751956951724401</v>
      </c>
      <c r="AJ22">
        <v>1.2478538578864599E-3</v>
      </c>
      <c r="AK22">
        <v>0.40866816916662901</v>
      </c>
      <c r="AL22">
        <v>4.3096833079115499E-4</v>
      </c>
      <c r="AM22">
        <v>1.24086338657427E-3</v>
      </c>
      <c r="AN22">
        <v>0.25778212383139998</v>
      </c>
      <c r="AO22">
        <v>0.25778212383139998</v>
      </c>
      <c r="AP22">
        <v>3.21674417717178E-4</v>
      </c>
      <c r="AQ22">
        <v>9.2617944016928498E-4</v>
      </c>
      <c r="AR22" s="1">
        <v>2.2461525000000001E-7</v>
      </c>
      <c r="AS22" t="s">
        <v>143</v>
      </c>
      <c r="AT22">
        <v>9.3780000000000002E-2</v>
      </c>
      <c r="AU22">
        <v>576033000</v>
      </c>
      <c r="AV22">
        <v>384</v>
      </c>
      <c r="AW22">
        <v>4.0758748304659003</v>
      </c>
      <c r="AX22">
        <v>16.980699999999999</v>
      </c>
      <c r="AY22">
        <v>6012182000</v>
      </c>
      <c r="AZ22">
        <v>6017779000</v>
      </c>
      <c r="BA22">
        <v>953.6</v>
      </c>
      <c r="BB22">
        <v>6.7236177346059796</v>
      </c>
      <c r="BC22">
        <v>104.905304826579</v>
      </c>
      <c r="BD22">
        <v>36.196334450739201</v>
      </c>
      <c r="BE22">
        <v>34.503817047742302</v>
      </c>
      <c r="BF22">
        <v>1007.5163921297</v>
      </c>
      <c r="BG22">
        <v>1215.81640812159</v>
      </c>
      <c r="BH22">
        <v>1.36E-4</v>
      </c>
      <c r="BI22" t="s">
        <v>143</v>
      </c>
      <c r="BJ22">
        <v>16.236637297623801</v>
      </c>
      <c r="BK22">
        <v>4.4495027830980796</v>
      </c>
      <c r="BL22">
        <v>5.1232947387262104</v>
      </c>
      <c r="BM22">
        <v>7.2752108377061298</v>
      </c>
      <c r="BN22">
        <v>0.14497498189444799</v>
      </c>
      <c r="BO22">
        <v>0.101825965989992</v>
      </c>
      <c r="BP22">
        <v>4.31490159044563E-2</v>
      </c>
      <c r="BQ22">
        <v>4.4496992811895397E-2</v>
      </c>
      <c r="BR22">
        <v>3.35243553008596E-2</v>
      </c>
      <c r="BS22">
        <v>6.33255633255633E-2</v>
      </c>
      <c r="BT22">
        <v>18.474259314163699</v>
      </c>
      <c r="BU22">
        <v>14.4974981894448</v>
      </c>
      <c r="BV22">
        <v>3.9767611247189598</v>
      </c>
      <c r="BW22">
        <v>15.8166189111748</v>
      </c>
      <c r="BX22">
        <v>16.332378223495699</v>
      </c>
      <c r="BY22">
        <v>0.501659627506156</v>
      </c>
      <c r="BZ22">
        <v>0.48829775728664199</v>
      </c>
      <c r="CA22">
        <v>1.33618702195137E-2</v>
      </c>
      <c r="CB22">
        <v>2.1186424221587798</v>
      </c>
      <c r="CC22">
        <v>2.00552502083967</v>
      </c>
      <c r="CD22">
        <v>0.113117401319119</v>
      </c>
      <c r="CE22">
        <v>19.585587020117099</v>
      </c>
      <c r="CF22">
        <v>15.482346623859501</v>
      </c>
      <c r="CG22">
        <v>4.1032403962575899</v>
      </c>
      <c r="CH22">
        <v>26.8973465028355</v>
      </c>
      <c r="CI22">
        <v>24.510287687737598</v>
      </c>
      <c r="CJ22">
        <v>2.2499031472563602</v>
      </c>
      <c r="CK22">
        <v>0.53558829796551</v>
      </c>
      <c r="CL22">
        <v>1.27068765813023</v>
      </c>
      <c r="CM22">
        <v>0.67274396580698903</v>
      </c>
      <c r="CN22">
        <v>-0.59794369232324096</v>
      </c>
      <c r="CO22">
        <v>37.212235887732596</v>
      </c>
      <c r="CP22">
        <v>46</v>
      </c>
      <c r="CQ22">
        <v>44</v>
      </c>
      <c r="CR22">
        <v>57.519057519</v>
      </c>
      <c r="CS22">
        <v>29.446990203999999</v>
      </c>
      <c r="CT22">
        <v>38.067741394042997</v>
      </c>
      <c r="CU22">
        <v>58.700004577636697</v>
      </c>
      <c r="CV22">
        <v>5841.9562590606702</v>
      </c>
      <c r="CW22">
        <v>3997.8597458683498</v>
      </c>
      <c r="CX22">
        <v>14486.9394489921</v>
      </c>
      <c r="CY22">
        <v>2799.0080605723001</v>
      </c>
      <c r="CZ22">
        <v>13632.9693606808</v>
      </c>
      <c r="DA22">
        <v>98.043278234987596</v>
      </c>
      <c r="DB22">
        <v>128.11436128342999</v>
      </c>
      <c r="DC22">
        <v>25.1</v>
      </c>
      <c r="DD22">
        <v>82.51</v>
      </c>
      <c r="DE22">
        <v>10.06917</v>
      </c>
      <c r="DF22">
        <v>11.19417</v>
      </c>
      <c r="DG22">
        <v>0.83193440372903704</v>
      </c>
      <c r="DH22">
        <v>0.35045336915488301</v>
      </c>
      <c r="DI22">
        <v>1.8134234708063</v>
      </c>
      <c r="DJ22">
        <v>1.6769752562707201</v>
      </c>
      <c r="DK22">
        <v>1.4656975600419</v>
      </c>
      <c r="DL22">
        <v>2.0589031821259298</v>
      </c>
      <c r="DM22">
        <v>1.1125447112928</v>
      </c>
      <c r="DN22">
        <v>1.040907505741</v>
      </c>
      <c r="DO22">
        <v>1.8876061018491701</v>
      </c>
      <c r="DP22">
        <v>0.67697525627072297</v>
      </c>
      <c r="DQ22">
        <v>0.81342347080629496</v>
      </c>
      <c r="DR22">
        <v>0.46569756004190099</v>
      </c>
      <c r="DS22">
        <v>1.05890318212593</v>
      </c>
      <c r="DT22">
        <v>0.112544711292795</v>
      </c>
      <c r="DU22">
        <v>4.0907505741000202E-2</v>
      </c>
      <c r="DV22">
        <v>0.88760610184916899</v>
      </c>
      <c r="DW22">
        <v>0.32773447452395199</v>
      </c>
      <c r="DX22">
        <v>0.350024858235712</v>
      </c>
      <c r="DY22" s="1">
        <v>1.6196541127245301E-8</v>
      </c>
      <c r="DZ22" s="1">
        <v>1.9302026446966701E-8</v>
      </c>
      <c r="EA22">
        <v>0.10408913246528</v>
      </c>
      <c r="EB22">
        <v>0.14114075746940899</v>
      </c>
      <c r="EC22">
        <v>2.7004911544204599</v>
      </c>
      <c r="ED22">
        <v>0.28109178149378899</v>
      </c>
      <c r="EE22">
        <v>9.9591782690052102E-2</v>
      </c>
      <c r="EF22">
        <v>8.2858590644114705E-3</v>
      </c>
      <c r="EG22">
        <v>0.42223253896319801</v>
      </c>
      <c r="EH22">
        <v>-9.04085853919364E-2</v>
      </c>
      <c r="EI22">
        <v>5.1220502508136E-2</v>
      </c>
      <c r="EJ22">
        <v>-4.7759843620645802E-2</v>
      </c>
      <c r="EK22">
        <v>5.8709699767445903E-2</v>
      </c>
      <c r="EL22">
        <v>0</v>
      </c>
      <c r="EM22">
        <v>-4.7759843620645802E-2</v>
      </c>
      <c r="EN22">
        <v>4.2934643443724503E-2</v>
      </c>
    </row>
    <row r="23" spans="1:144">
      <c r="A23">
        <v>41</v>
      </c>
      <c r="B23">
        <v>1980</v>
      </c>
      <c r="C23">
        <v>5.3600000000000002E-4</v>
      </c>
      <c r="D23" t="s">
        <v>143</v>
      </c>
      <c r="E23">
        <v>1480.40851</v>
      </c>
      <c r="F23">
        <v>5.06316955157098E-3</v>
      </c>
      <c r="G23">
        <v>5.2389210299977999E-3</v>
      </c>
      <c r="H23">
        <v>17492.192976528499</v>
      </c>
      <c r="I23">
        <v>18134.029179639299</v>
      </c>
      <c r="J23">
        <v>17310.339581044002</v>
      </c>
      <c r="K23">
        <v>90353.8413</v>
      </c>
      <c r="L23">
        <v>167596</v>
      </c>
      <c r="M23">
        <v>141657.82152265401</v>
      </c>
      <c r="N23">
        <v>17.295297999999999</v>
      </c>
      <c r="O23">
        <v>17.324179000000001</v>
      </c>
      <c r="P23">
        <v>5.8150958360222198</v>
      </c>
      <c r="Q23" s="1">
        <v>3.02105632089726E-6</v>
      </c>
      <c r="R23" s="1">
        <v>2.71176549029302E-6</v>
      </c>
      <c r="S23">
        <v>0.60815791979422495</v>
      </c>
      <c r="T23">
        <v>37.792366316526397</v>
      </c>
      <c r="U23" s="1">
        <v>2.9760333333333302E-7</v>
      </c>
      <c r="V23">
        <v>-4.6413614556337501</v>
      </c>
      <c r="W23">
        <v>0.96777323968533602</v>
      </c>
      <c r="X23">
        <v>5.6091346953190904</v>
      </c>
      <c r="Y23">
        <v>-2.3499999999999999E-4</v>
      </c>
      <c r="Z23">
        <v>1.35E-4</v>
      </c>
      <c r="AA23" s="1">
        <v>1E-4</v>
      </c>
      <c r="AB23">
        <v>0</v>
      </c>
      <c r="AC23">
        <v>5.6381526817109303E-4</v>
      </c>
      <c r="AD23">
        <v>6044</v>
      </c>
      <c r="AE23">
        <v>2.3132698283144298E-3</v>
      </c>
      <c r="AF23" t="s">
        <v>143</v>
      </c>
      <c r="AG23">
        <v>0.111356189522856</v>
      </c>
      <c r="AH23">
        <v>0.34552557292902097</v>
      </c>
      <c r="AI23">
        <v>0.456881762451877</v>
      </c>
      <c r="AJ23">
        <v>1.6102416458662E-3</v>
      </c>
      <c r="AK23">
        <v>0.31803036210126201</v>
      </c>
      <c r="AL23">
        <v>5.6381526817109303E-4</v>
      </c>
      <c r="AM23">
        <v>1.74945456014334E-3</v>
      </c>
      <c r="AN23">
        <v>0.243730870160494</v>
      </c>
      <c r="AO23">
        <v>0.243730870160494</v>
      </c>
      <c r="AP23">
        <v>3.9246559751563603E-4</v>
      </c>
      <c r="AQ23">
        <v>1.2177760483505699E-3</v>
      </c>
      <c r="AR23" s="1">
        <v>3.8590183999999999E-7</v>
      </c>
      <c r="AS23" t="s">
        <v>143</v>
      </c>
      <c r="AT23">
        <v>9.3876000000000001E-2</v>
      </c>
      <c r="AU23">
        <v>670348000</v>
      </c>
      <c r="AV23">
        <v>492</v>
      </c>
      <c r="AW23">
        <v>4.8929548025742999</v>
      </c>
      <c r="AX23">
        <v>22.203800000000001</v>
      </c>
      <c r="AY23">
        <v>6200300000</v>
      </c>
      <c r="AZ23">
        <v>6217892000</v>
      </c>
      <c r="BA23">
        <v>-394.18832569193199</v>
      </c>
      <c r="BB23">
        <v>-2.2535100442858398</v>
      </c>
      <c r="BC23">
        <v>106.43484066080801</v>
      </c>
      <c r="BD23">
        <v>42.875144297020697</v>
      </c>
      <c r="BE23">
        <v>40.2829975887852</v>
      </c>
      <c r="BF23">
        <v>725.71913499004199</v>
      </c>
      <c r="BG23">
        <v>1568.4897433655699</v>
      </c>
      <c r="BH23">
        <v>3.3100000000000002E-4</v>
      </c>
      <c r="BI23" t="s">
        <v>143</v>
      </c>
      <c r="BJ23">
        <v>18.585196296814299</v>
      </c>
      <c r="BK23">
        <v>6.5374069864458404</v>
      </c>
      <c r="BL23">
        <v>5.5498832724812104</v>
      </c>
      <c r="BM23">
        <v>7.30767548333825</v>
      </c>
      <c r="BN23">
        <v>0.19118459102355201</v>
      </c>
      <c r="BO23">
        <v>0.13746330098387599</v>
      </c>
      <c r="BP23">
        <v>5.3721290039675802E-2</v>
      </c>
      <c r="BQ23">
        <v>5.7473880152741401E-2</v>
      </c>
      <c r="BR23">
        <v>4.5590682196339397E-2</v>
      </c>
      <c r="BS23">
        <v>6.4820928696978405E-2</v>
      </c>
      <c r="BT23">
        <v>20.5602437247436</v>
      </c>
      <c r="BU23">
        <v>19.1184591023552</v>
      </c>
      <c r="BV23">
        <v>1.4417846223883599</v>
      </c>
      <c r="BW23">
        <v>16.955074875207998</v>
      </c>
      <c r="BX23">
        <v>19.284525790349399</v>
      </c>
      <c r="BY23">
        <v>0.63201517693736198</v>
      </c>
      <c r="BZ23">
        <v>0.59251422837877699</v>
      </c>
      <c r="CA23">
        <v>3.95009485585852E-2</v>
      </c>
      <c r="CB23">
        <v>2.8638187704974198</v>
      </c>
      <c r="CC23">
        <v>2.5280607077494501</v>
      </c>
      <c r="CD23">
        <v>0.33575806274797398</v>
      </c>
      <c r="CE23">
        <v>22.3970378327178</v>
      </c>
      <c r="CF23">
        <v>20.579994199022899</v>
      </c>
      <c r="CG23">
        <v>1.8170436336949201</v>
      </c>
      <c r="CH23">
        <v>29.8232161617318</v>
      </c>
      <c r="CI23">
        <v>28.6974391278121</v>
      </c>
      <c r="CJ23">
        <v>3.5550853702726601</v>
      </c>
      <c r="CK23">
        <v>1.5800379423434101</v>
      </c>
      <c r="CL23">
        <v>1.3035313024333099</v>
      </c>
      <c r="CM23">
        <v>-0.84927039400958004</v>
      </c>
      <c r="CN23">
        <v>-2.1528016964428902</v>
      </c>
      <c r="CO23">
        <v>36.956521739130402</v>
      </c>
      <c r="CP23">
        <v>42</v>
      </c>
      <c r="CQ23">
        <v>42</v>
      </c>
      <c r="CR23">
        <v>56.382978723000001</v>
      </c>
      <c r="CS23">
        <v>30.047821992999999</v>
      </c>
      <c r="CT23">
        <v>39.6275024414062</v>
      </c>
      <c r="CU23">
        <v>55.909999847412102</v>
      </c>
      <c r="CV23">
        <v>5491.9373126190003</v>
      </c>
      <c r="CW23">
        <v>4062.6700537844299</v>
      </c>
      <c r="CX23">
        <v>15952.9255810595</v>
      </c>
      <c r="CY23">
        <v>3211.2924867145498</v>
      </c>
      <c r="CZ23">
        <v>14315.4302821929</v>
      </c>
      <c r="DA23">
        <v>109.14812689837601</v>
      </c>
      <c r="DB23">
        <v>129.667502466163</v>
      </c>
      <c r="DC23">
        <v>37.42</v>
      </c>
      <c r="DD23">
        <v>109.51</v>
      </c>
      <c r="DE23">
        <v>11.43417</v>
      </c>
      <c r="DF23">
        <v>13.355829999999999</v>
      </c>
      <c r="DG23">
        <v>0.64104477611940303</v>
      </c>
      <c r="DH23">
        <v>0.94384328380970095</v>
      </c>
      <c r="DI23">
        <v>1.5651498194750499</v>
      </c>
      <c r="DJ23">
        <v>1.59160564624096</v>
      </c>
      <c r="DK23">
        <v>1.2955046723547501</v>
      </c>
      <c r="DL23">
        <v>1.76257809930944</v>
      </c>
      <c r="DM23">
        <v>1.1354920197496801</v>
      </c>
      <c r="DN23">
        <v>1.05943335398308</v>
      </c>
      <c r="DO23">
        <v>1.65817192273247</v>
      </c>
      <c r="DP23">
        <v>0.59160564624096401</v>
      </c>
      <c r="DQ23">
        <v>0.56514981947505405</v>
      </c>
      <c r="DR23">
        <v>0.29550467235474898</v>
      </c>
      <c r="DS23">
        <v>0.76257809930943798</v>
      </c>
      <c r="DT23">
        <v>0.135492019749682</v>
      </c>
      <c r="DU23">
        <v>5.9433353983084199E-2</v>
      </c>
      <c r="DV23">
        <v>0.65817192273247505</v>
      </c>
      <c r="DW23">
        <v>0.23333492988818699</v>
      </c>
      <c r="DX23">
        <v>0.39745043324066498</v>
      </c>
      <c r="DY23" s="1">
        <v>2.6332095498568901E-8</v>
      </c>
      <c r="DZ23" s="1">
        <v>3.0210563208972598E-8</v>
      </c>
      <c r="EA23">
        <v>9.07356243191767E-2</v>
      </c>
      <c r="EB23">
        <v>0.111356189522856</v>
      </c>
      <c r="EC23">
        <v>2.53810692237847</v>
      </c>
      <c r="ED23">
        <v>0.230296716190835</v>
      </c>
      <c r="EE23">
        <v>0.10586254213700801</v>
      </c>
      <c r="EF23">
        <v>6.27075944695613E-3</v>
      </c>
      <c r="EG23">
        <v>0.341652905713691</v>
      </c>
      <c r="EH23">
        <v>-6.3677199410215199E-2</v>
      </c>
      <c r="EI23">
        <v>4.58013498536795E-2</v>
      </c>
      <c r="EJ23">
        <v>-9.6777323968533606E-3</v>
      </c>
      <c r="EK23">
        <v>5.6091346953190901E-2</v>
      </c>
      <c r="EL23">
        <v>0</v>
      </c>
      <c r="EM23">
        <v>-9.6777323968533606E-3</v>
      </c>
      <c r="EN23">
        <v>3.9530590406723402E-2</v>
      </c>
    </row>
    <row r="24" spans="1:144">
      <c r="A24">
        <v>42</v>
      </c>
      <c r="B24">
        <v>1981</v>
      </c>
      <c r="C24">
        <v>7.8899999999999999E-4</v>
      </c>
      <c r="D24">
        <v>6.0697500000000005E-4</v>
      </c>
      <c r="E24">
        <v>793.2</v>
      </c>
      <c r="F24">
        <v>8.9072408207361408E-3</v>
      </c>
      <c r="G24">
        <v>9.142430817055E-3</v>
      </c>
      <c r="H24">
        <v>21021.081143748801</v>
      </c>
      <c r="I24">
        <v>21649.137620305501</v>
      </c>
      <c r="J24">
        <v>20732.312502162898</v>
      </c>
      <c r="K24">
        <v>95290.780639999997</v>
      </c>
      <c r="L24">
        <v>176901</v>
      </c>
      <c r="M24">
        <v>148134.80439667401</v>
      </c>
      <c r="N24">
        <v>17.754798000000001</v>
      </c>
      <c r="O24">
        <v>17.760218999999999</v>
      </c>
      <c r="P24">
        <v>6.0466491166710998</v>
      </c>
      <c r="Q24" s="1">
        <v>5.0351557202820501E-6</v>
      </c>
      <c r="R24" s="1">
        <v>4.7569161656899602E-6</v>
      </c>
      <c r="S24">
        <v>0.72674953117434304</v>
      </c>
      <c r="T24">
        <v>41.698099795694198</v>
      </c>
      <c r="U24" s="1">
        <v>4.2899166666666701E-7</v>
      </c>
      <c r="V24">
        <v>-8.0496307939807501</v>
      </c>
      <c r="W24">
        <v>-2.39131291369302</v>
      </c>
      <c r="X24">
        <v>5.6583178802877203</v>
      </c>
      <c r="Y24">
        <v>-7.1699999999999997E-4</v>
      </c>
      <c r="Z24">
        <v>5.3700000000000004E-4</v>
      </c>
      <c r="AA24">
        <v>1.8000000000000001E-4</v>
      </c>
      <c r="AB24">
        <v>0</v>
      </c>
      <c r="AC24">
        <v>1.0788253399132801E-3</v>
      </c>
      <c r="AD24">
        <v>6060.5</v>
      </c>
      <c r="AE24">
        <v>3.6468346932345E-3</v>
      </c>
      <c r="AF24" t="s">
        <v>143</v>
      </c>
      <c r="AG24">
        <v>0.121117791875769</v>
      </c>
      <c r="AH24">
        <v>0.28830581826673801</v>
      </c>
      <c r="AI24">
        <v>0.409423610142508</v>
      </c>
      <c r="AJ24">
        <v>2.4100518320151298E-3</v>
      </c>
      <c r="AK24">
        <v>0.270572209791893</v>
      </c>
      <c r="AL24">
        <v>1.0788253399132801E-3</v>
      </c>
      <c r="AM24">
        <v>2.5680093533212299E-3</v>
      </c>
      <c r="AN24">
        <v>0.29582512799789901</v>
      </c>
      <c r="AO24">
        <v>0.29582512799789901</v>
      </c>
      <c r="AP24">
        <v>7.1295389168744795E-4</v>
      </c>
      <c r="AQ24">
        <v>1.6970979403276799E-3</v>
      </c>
      <c r="AR24">
        <v>7.7204607999999998E-4</v>
      </c>
      <c r="AS24" t="s">
        <v>143</v>
      </c>
      <c r="AT24">
        <v>0.123268</v>
      </c>
      <c r="AU24">
        <v>573530000</v>
      </c>
      <c r="AV24">
        <v>524</v>
      </c>
      <c r="AW24">
        <v>4.1755658384308596</v>
      </c>
      <c r="AX24">
        <v>17.656700000000001</v>
      </c>
      <c r="AY24">
        <v>6019362000</v>
      </c>
      <c r="AZ24">
        <v>6047688000</v>
      </c>
      <c r="BA24">
        <v>-2197.0983376310901</v>
      </c>
      <c r="BB24">
        <v>-10.4518807696266</v>
      </c>
      <c r="BC24">
        <v>94.337641117151307</v>
      </c>
      <c r="BD24">
        <v>39.687261790629101</v>
      </c>
      <c r="BE24">
        <v>42.0693811300033</v>
      </c>
      <c r="BF24">
        <v>1499.10251099671</v>
      </c>
      <c r="BG24">
        <v>1556.3051068110501</v>
      </c>
      <c r="BH24">
        <v>3.6400000000000001E-4</v>
      </c>
      <c r="BI24" t="s">
        <v>143</v>
      </c>
      <c r="BJ24">
        <v>15.515466886026999</v>
      </c>
      <c r="BK24">
        <v>4.0865629135411297</v>
      </c>
      <c r="BL24">
        <v>4.9061208604875697</v>
      </c>
      <c r="BM24">
        <v>6.8371341053476602</v>
      </c>
      <c r="BN24">
        <v>0.18131316223541</v>
      </c>
      <c r="BO24">
        <v>0.12888390727321999</v>
      </c>
      <c r="BP24">
        <v>5.2429254962189802E-2</v>
      </c>
      <c r="BQ24">
        <v>5.6134105955235297E-2</v>
      </c>
      <c r="BR24">
        <v>3.9848197343453497E-2</v>
      </c>
      <c r="BS24">
        <v>7.0221188890285294E-2</v>
      </c>
      <c r="BT24">
        <v>17.704697018281198</v>
      </c>
      <c r="BU24">
        <v>18.131316223540999</v>
      </c>
      <c r="BV24">
        <v>-0.42661920525978803</v>
      </c>
      <c r="BW24">
        <v>14.449715370019</v>
      </c>
      <c r="BX24">
        <v>1.21442125237192</v>
      </c>
      <c r="BY24">
        <v>0.53888741717025901</v>
      </c>
      <c r="BZ24">
        <v>0.65115562908072999</v>
      </c>
      <c r="CA24">
        <v>-0.112268211910471</v>
      </c>
      <c r="CB24">
        <v>2.7842516553796699</v>
      </c>
      <c r="CC24">
        <v>2.61584933751397</v>
      </c>
      <c r="CD24">
        <v>0.168402317865706</v>
      </c>
      <c r="CE24">
        <v>19.4897615876577</v>
      </c>
      <c r="CF24">
        <v>19.927607614108499</v>
      </c>
      <c r="CG24">
        <v>-0.43784602645083598</v>
      </c>
      <c r="CH24">
        <v>25.496110924867899</v>
      </c>
      <c r="CI24">
        <v>24.384655626954199</v>
      </c>
      <c r="CJ24">
        <v>4.0304288075859001</v>
      </c>
      <c r="CK24">
        <v>0.96550662243004803</v>
      </c>
      <c r="CL24">
        <v>1.2461771522062199</v>
      </c>
      <c r="CM24">
        <v>-1.9534668872421901</v>
      </c>
      <c r="CN24">
        <v>-3.19964403944841</v>
      </c>
      <c r="CO24">
        <v>36.671802773497703</v>
      </c>
      <c r="CP24">
        <v>47</v>
      </c>
      <c r="CQ24">
        <v>47</v>
      </c>
      <c r="CR24">
        <v>49.815101992000002</v>
      </c>
      <c r="CS24">
        <v>30.729523868000001</v>
      </c>
      <c r="CT24">
        <v>40.766880035400398</v>
      </c>
      <c r="CU24">
        <v>48.360000610351598</v>
      </c>
      <c r="CV24">
        <v>6003.5932344931998</v>
      </c>
      <c r="CW24">
        <v>4041.7864813452302</v>
      </c>
      <c r="CX24">
        <v>16119.8829129026</v>
      </c>
      <c r="CY24">
        <v>3792.0504064465999</v>
      </c>
      <c r="CZ24">
        <v>15219.9618210223</v>
      </c>
      <c r="DA24">
        <v>106.56518927225601</v>
      </c>
      <c r="DB24">
        <v>126.454574255667</v>
      </c>
      <c r="DC24">
        <v>35.75</v>
      </c>
      <c r="DD24">
        <v>94.83</v>
      </c>
      <c r="DE24">
        <v>14.025</v>
      </c>
      <c r="DF24">
        <v>16.378329999999998</v>
      </c>
      <c r="DG24">
        <v>0.87879383117870702</v>
      </c>
      <c r="DH24">
        <v>0.50966869961977201</v>
      </c>
      <c r="DI24">
        <v>1.6666871403399</v>
      </c>
      <c r="DJ24">
        <v>1.75417682049488</v>
      </c>
      <c r="DK24">
        <v>1.4414881105722399</v>
      </c>
      <c r="DL24">
        <v>1.4720149253731301</v>
      </c>
      <c r="DM24">
        <v>1.1033471534027699</v>
      </c>
      <c r="DN24">
        <v>1.0555204181483999</v>
      </c>
      <c r="DO24">
        <v>1.75922230729414</v>
      </c>
      <c r="DP24">
        <v>0.75417682049488</v>
      </c>
      <c r="DQ24">
        <v>0.66668714033990195</v>
      </c>
      <c r="DR24">
        <v>0.44148811057224102</v>
      </c>
      <c r="DS24">
        <v>0.472014925373134</v>
      </c>
      <c r="DT24">
        <v>0.10334715340277199</v>
      </c>
      <c r="DU24">
        <v>5.5520418148404402E-2</v>
      </c>
      <c r="DV24">
        <v>0.75922230729414097</v>
      </c>
      <c r="DW24">
        <v>0.201740752114698</v>
      </c>
      <c r="DX24">
        <v>0.43852580413478598</v>
      </c>
      <c r="DY24" s="1">
        <v>4.5164826272942403E-8</v>
      </c>
      <c r="DZ24" s="1">
        <v>5.0351557202820498E-8</v>
      </c>
      <c r="EA24">
        <v>7.8123737847754393E-2</v>
      </c>
      <c r="EB24">
        <v>0.121117791875769</v>
      </c>
      <c r="EC24">
        <v>2.4220275152100998</v>
      </c>
      <c r="ED24">
        <v>0.18921784265832201</v>
      </c>
      <c r="EE24">
        <v>8.8579619197361403E-2</v>
      </c>
      <c r="EF24">
        <v>-1.7282922939646901E-2</v>
      </c>
      <c r="EG24">
        <v>0.31033563453409102</v>
      </c>
      <c r="EH24">
        <v>-2.07847336995775E-2</v>
      </c>
      <c r="EI24">
        <v>2.8403857613349098E-2</v>
      </c>
      <c r="EJ24">
        <v>2.3913129136930299E-2</v>
      </c>
      <c r="EK24">
        <v>5.65831788028772E-2</v>
      </c>
      <c r="EL24">
        <v>0</v>
      </c>
      <c r="EM24">
        <v>2.3913129136930299E-2</v>
      </c>
      <c r="EN24">
        <v>4.5686780552995999E-2</v>
      </c>
    </row>
    <row r="25" spans="1:144">
      <c r="A25">
        <v>43</v>
      </c>
      <c r="B25">
        <v>1982</v>
      </c>
      <c r="C25">
        <v>9.2400000000000002E-4</v>
      </c>
      <c r="D25">
        <v>7.8990832999999996E-4</v>
      </c>
      <c r="E25">
        <v>914.16</v>
      </c>
      <c r="F25">
        <v>1.47941551253866E-2</v>
      </c>
      <c r="G25">
        <v>1.52031433811701E-2</v>
      </c>
      <c r="H25">
        <v>21100.355700191001</v>
      </c>
      <c r="I25">
        <v>21793.496819337899</v>
      </c>
      <c r="J25">
        <v>20862.312378495801</v>
      </c>
      <c r="K25">
        <v>94978.685790000003</v>
      </c>
      <c r="L25">
        <v>176507</v>
      </c>
      <c r="M25">
        <v>148298.12197136701</v>
      </c>
      <c r="N25">
        <v>18.172999999999998</v>
      </c>
      <c r="O25">
        <v>18.197198</v>
      </c>
      <c r="P25">
        <v>6.2395655610557004</v>
      </c>
      <c r="Q25" s="1">
        <v>8.3816251623938999E-6</v>
      </c>
      <c r="R25" s="1">
        <v>7.8232082053887999E-6</v>
      </c>
      <c r="S25">
        <v>0.72934547569137598</v>
      </c>
      <c r="T25">
        <v>44.254788345168997</v>
      </c>
      <c r="U25" s="1">
        <v>7.1096083333333305E-7</v>
      </c>
      <c r="V25">
        <v>-8.8886454742081007</v>
      </c>
      <c r="W25">
        <v>-3.6162930256283898</v>
      </c>
      <c r="X25">
        <v>5.27235244857971</v>
      </c>
      <c r="Y25">
        <v>-1.315E-3</v>
      </c>
      <c r="Z25">
        <v>2.8200000000000002E-4</v>
      </c>
      <c r="AA25">
        <v>1.0330000000000001E-3</v>
      </c>
      <c r="AB25">
        <v>0</v>
      </c>
      <c r="AC25">
        <v>1.67036784056509E-3</v>
      </c>
      <c r="AD25">
        <v>6908.2</v>
      </c>
      <c r="AE25">
        <v>6.5139346452834897E-3</v>
      </c>
      <c r="AF25" t="s">
        <v>143</v>
      </c>
      <c r="AG25">
        <v>0.112907281720925</v>
      </c>
      <c r="AH25">
        <v>0.32739732439379998</v>
      </c>
      <c r="AI25">
        <v>0.44030460611472499</v>
      </c>
      <c r="AJ25">
        <v>4.4597454891193303E-3</v>
      </c>
      <c r="AK25">
        <v>0.30145320576411</v>
      </c>
      <c r="AL25">
        <v>1.67036784056509E-3</v>
      </c>
      <c r="AM25">
        <v>4.8435668047184001E-3</v>
      </c>
      <c r="AN25">
        <v>0.25642993544225201</v>
      </c>
      <c r="AO25">
        <v>0.25642993544225201</v>
      </c>
      <c r="AP25">
        <v>1.14361224786374E-3</v>
      </c>
      <c r="AQ25">
        <v>3.3161332412555899E-3</v>
      </c>
      <c r="AR25">
        <v>9.5147122000000005E-4</v>
      </c>
      <c r="AS25" t="s">
        <v>143</v>
      </c>
      <c r="AT25">
        <v>0.116442</v>
      </c>
      <c r="AU25">
        <v>599522000</v>
      </c>
      <c r="AV25">
        <v>551</v>
      </c>
      <c r="AW25">
        <v>4.2662956547531197</v>
      </c>
      <c r="AX25">
        <v>21.253799999999998</v>
      </c>
      <c r="AY25">
        <v>6921190000</v>
      </c>
      <c r="AZ25">
        <v>6964184000</v>
      </c>
      <c r="BA25">
        <v>-2055.3006980619698</v>
      </c>
      <c r="BB25">
        <v>-9.7405973968645796</v>
      </c>
      <c r="BC25">
        <v>88.936893206956</v>
      </c>
      <c r="BD25">
        <v>34.992557136372</v>
      </c>
      <c r="BE25">
        <v>39.345378362772799</v>
      </c>
      <c r="BF25">
        <v>1012.458698354</v>
      </c>
      <c r="BG25">
        <v>933.64454818272702</v>
      </c>
      <c r="BH25">
        <v>5.7600000000000001E-4</v>
      </c>
      <c r="BI25" t="s">
        <v>143</v>
      </c>
      <c r="BJ25">
        <v>15.201949560071499</v>
      </c>
      <c r="BK25">
        <v>3.89342950048963</v>
      </c>
      <c r="BL25">
        <v>4.0150991723799301</v>
      </c>
      <c r="BM25">
        <v>7.7733401485469997</v>
      </c>
      <c r="BN25">
        <v>0.17392003654096899</v>
      </c>
      <c r="BO25">
        <v>0.131200462855041</v>
      </c>
      <c r="BP25">
        <v>4.2719573685927902E-2</v>
      </c>
      <c r="BQ25">
        <v>4.5964098269669199E-2</v>
      </c>
      <c r="BR25">
        <v>5.1126516464471403E-2</v>
      </c>
      <c r="BS25">
        <v>8.8772677383949894E-2</v>
      </c>
      <c r="BT25">
        <v>17.412281932745302</v>
      </c>
      <c r="BU25">
        <v>17.3920036540969</v>
      </c>
      <c r="BV25">
        <v>2.02782786483835E-2</v>
      </c>
      <c r="BW25">
        <v>14.3558636626228</v>
      </c>
      <c r="BX25">
        <v>17.6198729058348</v>
      </c>
      <c r="BY25">
        <v>0.56779180215473801</v>
      </c>
      <c r="BZ25">
        <v>0.60834835945150501</v>
      </c>
      <c r="CA25">
        <v>-4.0556557296766903E-2</v>
      </c>
      <c r="CB25">
        <v>2.4469122902382701</v>
      </c>
      <c r="CC25">
        <v>2.5550631096963201</v>
      </c>
      <c r="CD25">
        <v>-0.108150819458045</v>
      </c>
      <c r="CE25">
        <v>18.946671683806301</v>
      </c>
      <c r="CF25">
        <v>19.075100781912699</v>
      </c>
      <c r="CG25">
        <v>-0.128429098106429</v>
      </c>
      <c r="CH25">
        <v>27.362157322885501</v>
      </c>
      <c r="CI25">
        <v>26.442875357492099</v>
      </c>
      <c r="CJ25">
        <v>5.81310654586993</v>
      </c>
      <c r="CK25">
        <v>1.4059606529545901</v>
      </c>
      <c r="CL25">
        <v>1.3383663907933101</v>
      </c>
      <c r="CM25">
        <v>-3.4878639275219601</v>
      </c>
      <c r="CN25">
        <v>-4.8262303183152699</v>
      </c>
      <c r="CO25">
        <v>36.225266362252697</v>
      </c>
      <c r="CP25">
        <v>48</v>
      </c>
      <c r="CQ25">
        <v>50</v>
      </c>
      <c r="CR25">
        <v>47.777068708999998</v>
      </c>
      <c r="CS25">
        <v>31.689606906000002</v>
      </c>
      <c r="CT25">
        <v>42.253162384033203</v>
      </c>
      <c r="CU25">
        <v>46.4400024414062</v>
      </c>
      <c r="CV25">
        <v>6124.2158832258701</v>
      </c>
      <c r="CW25">
        <v>4124.7963176634403</v>
      </c>
      <c r="CX25">
        <v>15245.922371256</v>
      </c>
      <c r="CY25">
        <v>3852.4632271242499</v>
      </c>
      <c r="CZ25">
        <v>15136.0082949633</v>
      </c>
      <c r="DA25">
        <v>93.847119925917696</v>
      </c>
      <c r="DB25">
        <v>114.78151174578301</v>
      </c>
      <c r="DC25">
        <v>31.83</v>
      </c>
      <c r="DD25">
        <v>79.5</v>
      </c>
      <c r="DE25">
        <v>10.61417</v>
      </c>
      <c r="DF25">
        <v>12.258330000000001</v>
      </c>
      <c r="DG25">
        <v>0.93671715411255396</v>
      </c>
      <c r="DH25">
        <v>0.97913065714285696</v>
      </c>
      <c r="DI25">
        <v>1.66462084352863</v>
      </c>
      <c r="DJ25">
        <v>1.64459661110174</v>
      </c>
      <c r="DK25">
        <v>1.6572835525165599</v>
      </c>
      <c r="DL25">
        <v>1.17110266159696</v>
      </c>
      <c r="DM25">
        <v>1.06131427000275</v>
      </c>
      <c r="DN25">
        <v>0.99777276555813699</v>
      </c>
      <c r="DO25">
        <v>1.6609133426532801</v>
      </c>
      <c r="DP25">
        <v>0.64459661110174404</v>
      </c>
      <c r="DQ25">
        <v>0.66462084352862905</v>
      </c>
      <c r="DR25">
        <v>0.65728355251655801</v>
      </c>
      <c r="DS25">
        <v>0.171102661596958</v>
      </c>
      <c r="DT25">
        <v>6.1314270002749797E-2</v>
      </c>
      <c r="DU25">
        <v>-2.22723444186301E-3</v>
      </c>
      <c r="DV25">
        <v>0.66091334265327895</v>
      </c>
      <c r="DW25">
        <v>3.7711931132415901E-3</v>
      </c>
      <c r="DX25">
        <v>0.46541369369267999</v>
      </c>
      <c r="DY25" s="1">
        <v>7.2686148827735407E-8</v>
      </c>
      <c r="DZ25" s="1">
        <v>8.3816251623938999E-8</v>
      </c>
      <c r="EA25">
        <v>8.4093767850782195E-2</v>
      </c>
      <c r="EB25">
        <v>0.112907281720925</v>
      </c>
      <c r="EC25">
        <v>2.55920200988374</v>
      </c>
      <c r="ED25">
        <v>0.215212939702418</v>
      </c>
      <c r="EE25">
        <v>6.24570982370211E-2</v>
      </c>
      <c r="EF25">
        <v>-2.61225209603403E-2</v>
      </c>
      <c r="EG25">
        <v>0.32812022142334302</v>
      </c>
      <c r="EH25">
        <v>7.06800262797038E-3</v>
      </c>
      <c r="EI25">
        <v>9.1252253917725699E-3</v>
      </c>
      <c r="EJ25">
        <v>3.61629302562839E-2</v>
      </c>
      <c r="EK25">
        <v>5.2723524485797098E-2</v>
      </c>
      <c r="EL25">
        <v>0</v>
      </c>
      <c r="EM25">
        <v>3.61629302562839E-2</v>
      </c>
      <c r="EN25">
        <v>3.5247746352112801E-2</v>
      </c>
    </row>
    <row r="26" spans="1:144">
      <c r="A26">
        <v>44</v>
      </c>
      <c r="B26">
        <v>1983</v>
      </c>
      <c r="C26">
        <v>1.8184E-3</v>
      </c>
      <c r="D26">
        <v>1.13386667E-3</v>
      </c>
      <c r="E26">
        <v>889.23329999999999</v>
      </c>
      <c r="F26">
        <v>2.74530197553483E-2</v>
      </c>
      <c r="G26">
        <v>2.8249083985282201E-2</v>
      </c>
      <c r="H26">
        <v>16680.293476896299</v>
      </c>
      <c r="I26">
        <v>17345.624453691598</v>
      </c>
      <c r="J26">
        <v>16295.935576346001</v>
      </c>
      <c r="K26">
        <v>86110.737810000006</v>
      </c>
      <c r="L26">
        <v>158136</v>
      </c>
      <c r="M26">
        <v>128382.98477492201</v>
      </c>
      <c r="N26">
        <v>18.591000000000001</v>
      </c>
      <c r="O26">
        <v>18.635587999999998</v>
      </c>
      <c r="P26">
        <v>6.5512896991983904</v>
      </c>
      <c r="Q26" s="1">
        <v>1.73603858421538E-5</v>
      </c>
      <c r="R26" s="1">
        <v>1.6518647907749099E-5</v>
      </c>
      <c r="S26">
        <v>1.2506566296499999</v>
      </c>
      <c r="T26">
        <v>45.6764447583299</v>
      </c>
      <c r="U26" s="1">
        <v>1.685715E-6</v>
      </c>
      <c r="V26">
        <v>-11.628644238228301</v>
      </c>
      <c r="W26">
        <v>-4.8519252594808</v>
      </c>
      <c r="X26">
        <v>6.7767189787475299</v>
      </c>
      <c r="Y26">
        <v>-3.1924140000000002E-3</v>
      </c>
      <c r="Z26">
        <v>1.3780000000000001E-3</v>
      </c>
      <c r="AA26">
        <v>1.8144140000000001E-3</v>
      </c>
      <c r="AB26">
        <v>0</v>
      </c>
      <c r="AC26">
        <v>3.3919026262607399E-3</v>
      </c>
      <c r="AD26">
        <v>8711.6</v>
      </c>
      <c r="AE26">
        <v>1.7729763481763701E-2</v>
      </c>
      <c r="AF26" t="s">
        <v>143</v>
      </c>
      <c r="AG26">
        <v>0.123552988213617</v>
      </c>
      <c r="AH26">
        <v>0.52226898837639402</v>
      </c>
      <c r="AI26">
        <v>0.64582197659001095</v>
      </c>
      <c r="AJ26">
        <v>1.39178732448805E-2</v>
      </c>
      <c r="AK26">
        <v>0.50697057623939701</v>
      </c>
      <c r="AL26">
        <v>3.3919026262607399E-3</v>
      </c>
      <c r="AM26">
        <v>1.43378608555029E-2</v>
      </c>
      <c r="AN26">
        <v>0.19131121685574401</v>
      </c>
      <c r="AO26">
        <v>0.19131121685574401</v>
      </c>
      <c r="AP26">
        <v>2.66264526652208E-3</v>
      </c>
      <c r="AQ26">
        <v>1.1255227978358401E-2</v>
      </c>
      <c r="AR26">
        <v>2.3491072000000001E-3</v>
      </c>
      <c r="AS26" t="s">
        <v>143</v>
      </c>
      <c r="AT26">
        <v>0.102271</v>
      </c>
      <c r="AU26">
        <v>455061000</v>
      </c>
      <c r="AV26">
        <v>442</v>
      </c>
      <c r="AW26">
        <v>4.2066848885421901</v>
      </c>
      <c r="AX26">
        <v>14.244999999999999</v>
      </c>
      <c r="AY26">
        <v>8270011000</v>
      </c>
      <c r="AZ26">
        <v>8306414000</v>
      </c>
      <c r="BA26">
        <v>-1075.7125125105699</v>
      </c>
      <c r="BB26">
        <v>-6.4490023152202198</v>
      </c>
      <c r="BC26">
        <v>94.053641710530698</v>
      </c>
      <c r="BD26">
        <v>37.680880542553503</v>
      </c>
      <c r="BE26">
        <v>40.063180816032698</v>
      </c>
      <c r="BF26">
        <v>1088.8660910456699</v>
      </c>
      <c r="BG26">
        <v>800.64460168113499</v>
      </c>
      <c r="BH26">
        <v>7.8399999999999997E-4</v>
      </c>
      <c r="BI26">
        <v>7.7099999999999998E-4</v>
      </c>
      <c r="BJ26">
        <v>12.2427333311674</v>
      </c>
      <c r="BK26">
        <v>2.8557878404151298</v>
      </c>
      <c r="BL26">
        <v>2.95778026328709</v>
      </c>
      <c r="BM26">
        <v>6.9063440630447497</v>
      </c>
      <c r="BN26">
        <v>0.17670187262568601</v>
      </c>
      <c r="BO26">
        <v>0.136269162130013</v>
      </c>
      <c r="BP26">
        <v>4.0432710495673298E-2</v>
      </c>
      <c r="BQ26">
        <v>4.2508984818424099E-2</v>
      </c>
      <c r="BR26">
        <v>4.8459563543003903E-2</v>
      </c>
      <c r="BS26">
        <v>7.5752226024099506E-2</v>
      </c>
      <c r="BT26">
        <v>14.1878745387971</v>
      </c>
      <c r="BU26">
        <v>17.6701872625686</v>
      </c>
      <c r="BV26">
        <v>-3.4823127237715101</v>
      </c>
      <c r="BW26">
        <v>11.996148908857499</v>
      </c>
      <c r="BX26">
        <v>19.525032092426201</v>
      </c>
      <c r="BY26">
        <v>0.61559712376295495</v>
      </c>
      <c r="BZ26">
        <v>0.68480626785464804</v>
      </c>
      <c r="CA26">
        <v>-6.9209144091693098E-2</v>
      </c>
      <c r="CB26">
        <v>2.06534656315737</v>
      </c>
      <c r="CC26">
        <v>2.2292629570587499</v>
      </c>
      <c r="CD26">
        <v>-0.16391639390137799</v>
      </c>
      <c r="CE26">
        <v>15.204156180985599</v>
      </c>
      <c r="CF26">
        <v>18.9378073754059</v>
      </c>
      <c r="CG26">
        <v>-3.7336511944202901</v>
      </c>
      <c r="CH26">
        <v>34.345948402135498</v>
      </c>
      <c r="CI26">
        <v>30.637795313433202</v>
      </c>
      <c r="CJ26">
        <v>6.06126398781986</v>
      </c>
      <c r="CK26">
        <v>1.2348368340570499</v>
      </c>
      <c r="CL26">
        <v>1.4898178912369699</v>
      </c>
      <c r="CM26">
        <v>-1.1182740650605101</v>
      </c>
      <c r="CN26">
        <v>-2.60809195629749</v>
      </c>
      <c r="CO26">
        <v>35.703570357035701</v>
      </c>
      <c r="CP26">
        <v>41</v>
      </c>
      <c r="CQ26">
        <v>47</v>
      </c>
      <c r="CR26">
        <v>46.952570076000001</v>
      </c>
      <c r="CS26">
        <v>28.329368535</v>
      </c>
      <c r="CT26">
        <v>36.759563446044901</v>
      </c>
      <c r="CU26">
        <v>46.7700004577637</v>
      </c>
      <c r="CV26">
        <v>5622.8712136437598</v>
      </c>
      <c r="CW26">
        <v>3980.2298806192798</v>
      </c>
      <c r="CX26">
        <v>12443.7359684441</v>
      </c>
      <c r="CY26">
        <v>3042.8198483762599</v>
      </c>
      <c r="CZ26">
        <v>12406.1646089152</v>
      </c>
      <c r="DA26">
        <v>89.081898138235104</v>
      </c>
      <c r="DB26">
        <v>111.921314543669</v>
      </c>
      <c r="DC26">
        <v>29.08</v>
      </c>
      <c r="DD26">
        <v>70.34</v>
      </c>
      <c r="DE26">
        <v>8.6108329999999995</v>
      </c>
      <c r="DF26">
        <v>9.0866670000000003</v>
      </c>
      <c r="DG26">
        <v>1.2696326440849099</v>
      </c>
      <c r="DH26">
        <v>1.1106467224444601</v>
      </c>
      <c r="DI26">
        <v>2.0712434051626598</v>
      </c>
      <c r="DJ26">
        <v>2.1114928139545999</v>
      </c>
      <c r="DK26">
        <v>2.3710377857195599</v>
      </c>
      <c r="DL26">
        <v>1.9679653679653699</v>
      </c>
      <c r="DM26">
        <v>1.0321243523316099</v>
      </c>
      <c r="DN26">
        <v>0.89591914201703005</v>
      </c>
      <c r="DO26">
        <v>1.85566661446176</v>
      </c>
      <c r="DP26">
        <v>1.1114928139546001</v>
      </c>
      <c r="DQ26">
        <v>1.07124340516266</v>
      </c>
      <c r="DR26">
        <v>1.3710377857195599</v>
      </c>
      <c r="DS26">
        <v>0.96796536796536803</v>
      </c>
      <c r="DT26">
        <v>3.2124352331607001E-2</v>
      </c>
      <c r="DU26">
        <v>-0.10408085798297</v>
      </c>
      <c r="DV26">
        <v>0.85566661446176395</v>
      </c>
      <c r="DW26">
        <v>-0.20947809061127301</v>
      </c>
      <c r="DX26">
        <v>0.48036480716881802</v>
      </c>
      <c r="DY26" s="1">
        <v>1.3592034845706301E-7</v>
      </c>
      <c r="DZ26" s="1">
        <v>1.73603858421538E-7</v>
      </c>
      <c r="EA26">
        <v>0.114682194467741</v>
      </c>
      <c r="EB26">
        <v>0.123552988213617</v>
      </c>
      <c r="EC26">
        <v>3.02373641166598</v>
      </c>
      <c r="ED26">
        <v>0.34676872718186802</v>
      </c>
      <c r="EE26">
        <v>6.6236793482281495E-2</v>
      </c>
      <c r="EF26">
        <v>3.77969524526043E-3</v>
      </c>
      <c r="EG26">
        <v>0.47032171539548501</v>
      </c>
      <c r="EH26">
        <v>0.103137045829964</v>
      </c>
      <c r="EI26">
        <v>3.2579293934531801E-2</v>
      </c>
      <c r="EJ26">
        <v>4.8519252594808E-2</v>
      </c>
      <c r="EK26">
        <v>6.7767189787475299E-2</v>
      </c>
      <c r="EL26">
        <v>0</v>
      </c>
      <c r="EM26">
        <v>4.8519252594808E-2</v>
      </c>
      <c r="EN26">
        <v>2.87995986892714E-2</v>
      </c>
    </row>
    <row r="27" spans="1:144">
      <c r="A27">
        <v>45</v>
      </c>
      <c r="B27">
        <v>1984</v>
      </c>
      <c r="C27">
        <v>3.5035999999999999E-3</v>
      </c>
      <c r="D27">
        <v>2.1543999999999999E-3</v>
      </c>
      <c r="E27">
        <v>1125.0361499999999</v>
      </c>
      <c r="F27">
        <v>5.9381317341947702E-2</v>
      </c>
      <c r="G27">
        <v>6.1018021408209701E-2</v>
      </c>
      <c r="H27">
        <v>16966.708504698101</v>
      </c>
      <c r="I27">
        <v>17599.660054286</v>
      </c>
      <c r="J27">
        <v>16503.996562152101</v>
      </c>
      <c r="K27">
        <v>89381.562510000003</v>
      </c>
      <c r="L27">
        <v>163842</v>
      </c>
      <c r="M27">
        <v>134262.41746388699</v>
      </c>
      <c r="N27">
        <v>19.010999999999999</v>
      </c>
      <c r="O27">
        <v>19.075873999999999</v>
      </c>
      <c r="P27">
        <v>6.7825085824359004</v>
      </c>
      <c r="Q27" s="1">
        <v>3.6243037403075901E-5</v>
      </c>
      <c r="R27" s="1">
        <v>3.4723688429363503E-5</v>
      </c>
      <c r="S27">
        <v>1.1146366877296501</v>
      </c>
      <c r="T27">
        <v>47.640776468987603</v>
      </c>
      <c r="U27" s="1">
        <v>3.7143525E-6</v>
      </c>
      <c r="V27">
        <v>-7.8672387362142198</v>
      </c>
      <c r="W27">
        <v>-0.73423766854024397</v>
      </c>
      <c r="X27">
        <v>7.1330010676739803</v>
      </c>
      <c r="Y27">
        <v>-4.6716700000000002E-3</v>
      </c>
      <c r="Z27">
        <v>1.17E-3</v>
      </c>
      <c r="AA27">
        <v>3.5016700000000001E-3</v>
      </c>
      <c r="AB27">
        <v>0</v>
      </c>
      <c r="AC27">
        <v>7.9688952772304904E-3</v>
      </c>
      <c r="AD27">
        <v>9252.2000000000007</v>
      </c>
      <c r="AE27">
        <v>4.0350416074799299E-2</v>
      </c>
      <c r="AF27" t="s">
        <v>143</v>
      </c>
      <c r="AG27">
        <v>0.13419869470630899</v>
      </c>
      <c r="AH27">
        <v>0.54531496179344696</v>
      </c>
      <c r="AI27">
        <v>0.67951365649975604</v>
      </c>
      <c r="AJ27">
        <v>3.2105237007205599E-2</v>
      </c>
      <c r="AK27">
        <v>0.54066225614914099</v>
      </c>
      <c r="AL27">
        <v>7.9688952772304904E-3</v>
      </c>
      <c r="AM27">
        <v>3.23815207975688E-2</v>
      </c>
      <c r="AN27">
        <v>0.19749227027692101</v>
      </c>
      <c r="AO27">
        <v>0.19749227027692101</v>
      </c>
      <c r="AP27">
        <v>6.3405361443316603E-3</v>
      </c>
      <c r="AQ27">
        <v>2.5764700862873899E-2</v>
      </c>
      <c r="AR27">
        <v>4.1896664299999999E-3</v>
      </c>
      <c r="AS27" t="s">
        <v>143</v>
      </c>
      <c r="AT27">
        <v>9.7084000000000004E-2</v>
      </c>
      <c r="AU27">
        <v>415044000</v>
      </c>
      <c r="AV27">
        <v>349.41</v>
      </c>
      <c r="AW27">
        <v>3.2726799479758899</v>
      </c>
      <c r="AX27">
        <v>14.704599999999999</v>
      </c>
      <c r="AY27">
        <v>9114494000</v>
      </c>
      <c r="AZ27">
        <v>9148787000</v>
      </c>
      <c r="BA27">
        <v>-276.28935306435898</v>
      </c>
      <c r="BB27">
        <v>-1.62842046227088</v>
      </c>
      <c r="BC27">
        <v>89.691157666993902</v>
      </c>
      <c r="BD27">
        <v>34.578584992834003</v>
      </c>
      <c r="BE27">
        <v>38.552947572845099</v>
      </c>
      <c r="BF27">
        <v>748.42257170846096</v>
      </c>
      <c r="BG27">
        <v>615.10047436963703</v>
      </c>
      <c r="BH27">
        <v>1.7030000000000001E-3</v>
      </c>
      <c r="BI27">
        <v>2.3609999999999998E-3</v>
      </c>
      <c r="BJ27">
        <v>13.399837450859399</v>
      </c>
      <c r="BK27">
        <v>2.86790538881659</v>
      </c>
      <c r="BL27">
        <v>3.1322983107450799</v>
      </c>
      <c r="BM27">
        <v>7.4552067858432496</v>
      </c>
      <c r="BN27">
        <v>0.16826841247830501</v>
      </c>
      <c r="BO27">
        <v>0.125376133997296</v>
      </c>
      <c r="BP27">
        <v>4.2892278481009197E-2</v>
      </c>
      <c r="BQ27">
        <v>4.45257888903762E-2</v>
      </c>
      <c r="BR27">
        <v>3.3575581395348802E-2</v>
      </c>
      <c r="BS27">
        <v>7.6054061762236003E-2</v>
      </c>
      <c r="BT27">
        <v>16.655070050144499</v>
      </c>
      <c r="BU27">
        <v>16.826841247830501</v>
      </c>
      <c r="BV27">
        <v>-0.17177119768602001</v>
      </c>
      <c r="BW27">
        <v>13.886627906976701</v>
      </c>
      <c r="BX27">
        <v>18.4738372093023</v>
      </c>
      <c r="BY27">
        <v>0.66182432049613704</v>
      </c>
      <c r="BZ27">
        <v>0.64835206969723402</v>
      </c>
      <c r="CA27">
        <v>1.3472250798903599E-2</v>
      </c>
      <c r="CB27">
        <v>2.0359939019843001</v>
      </c>
      <c r="CC27">
        <v>1.9349520209925199</v>
      </c>
      <c r="CD27">
        <v>0.10104188099177699</v>
      </c>
      <c r="CE27">
        <v>17.673909016811599</v>
      </c>
      <c r="CF27">
        <v>17.712641737858402</v>
      </c>
      <c r="CG27">
        <v>-3.8732721046847697E-2</v>
      </c>
      <c r="CH27">
        <v>28.3792963078903</v>
      </c>
      <c r="CI27">
        <v>24.8158859715803</v>
      </c>
      <c r="CJ27">
        <v>5.3838482255118301</v>
      </c>
      <c r="CK27">
        <v>1.1249329417084499</v>
      </c>
      <c r="CL27">
        <v>1.54930884187391</v>
      </c>
      <c r="CM27">
        <v>-0.69550494749339598</v>
      </c>
      <c r="CN27">
        <v>-2.2448137893673001</v>
      </c>
      <c r="CO27">
        <v>35.566093657380002</v>
      </c>
      <c r="CP27">
        <v>49</v>
      </c>
      <c r="CQ27">
        <v>50</v>
      </c>
      <c r="CR27">
        <v>41.698639397999997</v>
      </c>
      <c r="CS27">
        <v>26.110683058999999</v>
      </c>
      <c r="CT27">
        <v>33.563209533691399</v>
      </c>
      <c r="CU27">
        <v>42.049999237060497</v>
      </c>
      <c r="CV27">
        <v>6131.1295528871096</v>
      </c>
      <c r="CW27">
        <v>4228.3177599924802</v>
      </c>
      <c r="CX27">
        <v>13189.406067159</v>
      </c>
      <c r="CY27">
        <v>3026.2910687158501</v>
      </c>
      <c r="CZ27">
        <v>12666.1497218721</v>
      </c>
      <c r="DA27">
        <v>91.912277588663301</v>
      </c>
      <c r="DB27">
        <v>118.075923346948</v>
      </c>
      <c r="DC27">
        <v>28.75</v>
      </c>
      <c r="DD27">
        <v>66.67</v>
      </c>
      <c r="DE27">
        <v>9.5225000000000009</v>
      </c>
      <c r="DF27">
        <v>10.225</v>
      </c>
      <c r="DG27">
        <v>1.1584441404575301</v>
      </c>
      <c r="DH27">
        <v>1.8290282642895901</v>
      </c>
      <c r="DI27">
        <v>2.0876861685338901</v>
      </c>
      <c r="DJ27">
        <v>2.1020902330071598</v>
      </c>
      <c r="DK27">
        <v>2.2034285154963902</v>
      </c>
      <c r="DL27">
        <v>1.9267487901451801</v>
      </c>
      <c r="DM27">
        <v>1.0430053547523399</v>
      </c>
      <c r="DN27">
        <v>1.0360828653817</v>
      </c>
      <c r="DO27">
        <v>2.1630158675123301</v>
      </c>
      <c r="DP27">
        <v>1.10209023300716</v>
      </c>
      <c r="DQ27">
        <v>1.0876861685338901</v>
      </c>
      <c r="DR27">
        <v>1.20342851549639</v>
      </c>
      <c r="DS27">
        <v>0.92674879014518197</v>
      </c>
      <c r="DT27">
        <v>4.3005354752341497E-2</v>
      </c>
      <c r="DU27">
        <v>3.6082865381696701E-2</v>
      </c>
      <c r="DV27">
        <v>1.1630158675123301</v>
      </c>
      <c r="DW27">
        <v>1.7170862622921699E-2</v>
      </c>
      <c r="DX27">
        <v>0.50102306611165304</v>
      </c>
      <c r="DY27" s="1">
        <v>2.6753412944755099E-7</v>
      </c>
      <c r="DZ27" s="1">
        <v>3.6243037403075998E-7</v>
      </c>
      <c r="EA27">
        <v>0.112709896511705</v>
      </c>
      <c r="EB27">
        <v>0.13419869470630899</v>
      </c>
      <c r="EC27">
        <v>3.3286200083435</v>
      </c>
      <c r="ED27">
        <v>0.37516841666718798</v>
      </c>
      <c r="EE27">
        <v>5.9001722373798103E-2</v>
      </c>
      <c r="EF27">
        <v>-7.2350711084834401E-3</v>
      </c>
      <c r="EG27">
        <v>0.50936711137349699</v>
      </c>
      <c r="EH27">
        <v>4.0806760538160602E-3</v>
      </c>
      <c r="EI27">
        <v>2.8379296307890298E-2</v>
      </c>
      <c r="EJ27">
        <v>7.3423766854024399E-3</v>
      </c>
      <c r="EK27">
        <v>7.1330010676739802E-2</v>
      </c>
      <c r="EL27">
        <v>0</v>
      </c>
      <c r="EM27">
        <v>7.3423766854024399E-3</v>
      </c>
      <c r="EN27">
        <v>3.56143674163737E-2</v>
      </c>
    </row>
    <row r="28" spans="1:144">
      <c r="A28">
        <v>46</v>
      </c>
      <c r="B28">
        <v>1985</v>
      </c>
      <c r="C28">
        <v>2.20939E-2</v>
      </c>
      <c r="D28">
        <v>8.6935708300000004E-3</v>
      </c>
      <c r="E28">
        <v>1492.8027</v>
      </c>
      <c r="F28">
        <v>0.16108827537260301</v>
      </c>
      <c r="G28">
        <v>0.16548827018287199</v>
      </c>
      <c r="H28">
        <v>14511.168039480501</v>
      </c>
      <c r="I28">
        <v>16548.8270182872</v>
      </c>
      <c r="J28">
        <v>15651.964463506099</v>
      </c>
      <c r="K28">
        <v>91249.553069999994</v>
      </c>
      <c r="L28">
        <v>167219</v>
      </c>
      <c r="M28">
        <v>136877.42004221401</v>
      </c>
      <c r="N28">
        <v>19.431999999999999</v>
      </c>
      <c r="O28">
        <v>19.518554999999999</v>
      </c>
      <c r="P28">
        <v>6.9415562589445496</v>
      </c>
      <c r="Q28" s="1">
        <v>9.6333715291087104E-5</v>
      </c>
      <c r="R28" s="1">
        <v>9.1461524802785604E-5</v>
      </c>
      <c r="S28">
        <v>1.5825815993889201</v>
      </c>
      <c r="T28">
        <v>49.329948873872297</v>
      </c>
      <c r="U28" s="1">
        <v>1.27425E-5</v>
      </c>
      <c r="V28">
        <v>-3.6964130295808699</v>
      </c>
      <c r="W28">
        <v>3.7569462991651701</v>
      </c>
      <c r="X28">
        <v>7.4533593287460498</v>
      </c>
      <c r="Y28">
        <v>-5.954488E-3</v>
      </c>
      <c r="Z28">
        <v>-3.2139999999999998E-3</v>
      </c>
      <c r="AA28">
        <v>9.1684880000000007E-3</v>
      </c>
      <c r="AB28">
        <v>0</v>
      </c>
      <c r="AC28">
        <v>1.7051394331293299E-2</v>
      </c>
      <c r="AD28">
        <v>10902.1</v>
      </c>
      <c r="AE28">
        <v>0.13807545539664401</v>
      </c>
      <c r="AF28" t="s">
        <v>143</v>
      </c>
      <c r="AG28">
        <v>0.10585124393350601</v>
      </c>
      <c r="AH28">
        <v>0.75129031449010097</v>
      </c>
      <c r="AI28">
        <v>0.85714155842360695</v>
      </c>
      <c r="AJ28">
        <v>0.11570812278109301</v>
      </c>
      <c r="AK28">
        <v>0.71829015807299201</v>
      </c>
      <c r="AL28">
        <v>1.7051394331293299E-2</v>
      </c>
      <c r="AM28">
        <v>0.121024061065351</v>
      </c>
      <c r="AN28">
        <v>0.123493305036079</v>
      </c>
      <c r="AO28">
        <v>0.123493305036079</v>
      </c>
      <c r="AP28">
        <v>1.42891785017575E-2</v>
      </c>
      <c r="AQ28">
        <v>0.101418944279335</v>
      </c>
      <c r="AR28">
        <v>-2.0991449999999999E-4</v>
      </c>
      <c r="AS28" t="s">
        <v>143</v>
      </c>
      <c r="AT28">
        <v>8.5263000000000005E-2</v>
      </c>
      <c r="AU28">
        <v>360857000</v>
      </c>
      <c r="AV28">
        <v>330.53960499999999</v>
      </c>
      <c r="AW28">
        <v>2.9701728495045101</v>
      </c>
      <c r="AX28">
        <v>15.205399999999999</v>
      </c>
      <c r="AY28">
        <v>9778901000</v>
      </c>
      <c r="AZ28">
        <v>9816010000</v>
      </c>
      <c r="BA28">
        <v>-70.191115732952298</v>
      </c>
      <c r="BB28">
        <v>-0.48370410667138303</v>
      </c>
      <c r="BC28">
        <v>84.870819744324393</v>
      </c>
      <c r="BD28">
        <v>31.891171892304499</v>
      </c>
      <c r="BE28">
        <v>37.576132749014903</v>
      </c>
      <c r="BF28">
        <v>777.75076258162198</v>
      </c>
      <c r="BG28">
        <v>1584.6133874402501</v>
      </c>
      <c r="BH28">
        <v>4.1250000000000002E-3</v>
      </c>
      <c r="BI28">
        <v>1.0416E-2</v>
      </c>
      <c r="BJ28">
        <v>15.585243520628</v>
      </c>
      <c r="BK28">
        <v>2.5607077799167799</v>
      </c>
      <c r="BL28">
        <v>3.82895650582465</v>
      </c>
      <c r="BM28">
        <v>9.6499884700136604</v>
      </c>
      <c r="BN28">
        <v>0.15703812050558699</v>
      </c>
      <c r="BO28">
        <v>0.123485088868132</v>
      </c>
      <c r="BP28">
        <v>3.3553031637455003E-2</v>
      </c>
      <c r="BQ28">
        <v>3.6588634314738203E-2</v>
      </c>
      <c r="BR28">
        <v>3.8701490959077899E-2</v>
      </c>
      <c r="BS28">
        <v>6.9006086110545498E-2</v>
      </c>
      <c r="BT28">
        <v>18.011242551880098</v>
      </c>
      <c r="BU28">
        <v>15.7038120505587</v>
      </c>
      <c r="BV28">
        <v>2.3074305013213698</v>
      </c>
      <c r="BW28">
        <v>14.784286771703499</v>
      </c>
      <c r="BX28">
        <v>17.340594268795599</v>
      </c>
      <c r="BY28">
        <v>0.76790194515322596</v>
      </c>
      <c r="BZ28">
        <v>0.68285540797780797</v>
      </c>
      <c r="CA28">
        <v>8.5046537175417894E-2</v>
      </c>
      <c r="CB28">
        <v>2.1472698692684</v>
      </c>
      <c r="CC28">
        <v>1.81515382993374</v>
      </c>
      <c r="CD28">
        <v>0.332116039334661</v>
      </c>
      <c r="CE28">
        <v>19.301218495314501</v>
      </c>
      <c r="CF28">
        <v>16.465506219275799</v>
      </c>
      <c r="CG28">
        <v>2.8357122760387501</v>
      </c>
      <c r="CH28">
        <v>32.394660554467201</v>
      </c>
      <c r="CI28">
        <v>28.145437583914401</v>
      </c>
      <c r="CJ28">
        <v>3.89413815840435</v>
      </c>
      <c r="CK28">
        <v>0.566149210977964</v>
      </c>
      <c r="CL28">
        <v>1.51221433984904</v>
      </c>
      <c r="CM28">
        <v>0.921234023126424</v>
      </c>
      <c r="CN28">
        <v>-0.59098031672261198</v>
      </c>
      <c r="CO28">
        <v>35.545023696682499</v>
      </c>
      <c r="CP28">
        <v>50</v>
      </c>
      <c r="CQ28">
        <v>51</v>
      </c>
      <c r="CR28">
        <v>43.793573203000001</v>
      </c>
      <c r="CS28">
        <v>25.227244044999999</v>
      </c>
      <c r="CT28">
        <v>32.080165863037102</v>
      </c>
      <c r="CU28">
        <v>44.3099975585938</v>
      </c>
      <c r="CV28">
        <v>6309.2662089075902</v>
      </c>
      <c r="CW28">
        <v>4450.2014091103001</v>
      </c>
      <c r="CX28">
        <v>13990.5621027744</v>
      </c>
      <c r="CY28">
        <v>2773.3467717447502</v>
      </c>
      <c r="CZ28">
        <v>12769.0604957509</v>
      </c>
      <c r="DA28">
        <v>83.071125670959006</v>
      </c>
      <c r="DB28">
        <v>107.84265312698101</v>
      </c>
      <c r="DC28">
        <v>26.92</v>
      </c>
      <c r="DD28">
        <v>60.27</v>
      </c>
      <c r="DE28">
        <v>7.4791670000000003</v>
      </c>
      <c r="DF28">
        <v>8.1008329999999997</v>
      </c>
      <c r="DG28">
        <v>9.3311672017027295E-2</v>
      </c>
      <c r="DH28">
        <v>0.94206114553369902</v>
      </c>
      <c r="DI28">
        <v>2.6579923260767102</v>
      </c>
      <c r="DJ28">
        <v>2.6339806898348601</v>
      </c>
      <c r="DK28">
        <v>3.4306113918913201</v>
      </c>
      <c r="DL28">
        <v>6.3060566274688901</v>
      </c>
      <c r="DM28">
        <v>1.03545644152094</v>
      </c>
      <c r="DN28">
        <v>1.02061132066259</v>
      </c>
      <c r="DO28">
        <v>2.71277705822818</v>
      </c>
      <c r="DP28">
        <v>1.6339806898348599</v>
      </c>
      <c r="DQ28">
        <v>1.65799232607671</v>
      </c>
      <c r="DR28">
        <v>2.4306113918913201</v>
      </c>
      <c r="DS28">
        <v>5.3060566274688901</v>
      </c>
      <c r="DT28">
        <v>3.5456441520937097E-2</v>
      </c>
      <c r="DU28">
        <v>2.06113206625895E-2</v>
      </c>
      <c r="DV28">
        <v>1.71277705822818</v>
      </c>
      <c r="DW28">
        <v>-0.144726978985798</v>
      </c>
      <c r="DX28">
        <v>0.51878756115588098</v>
      </c>
      <c r="DY28" s="1">
        <v>5.9530287102094297E-7</v>
      </c>
      <c r="DZ28" s="1">
        <v>9.633371529108709E-7</v>
      </c>
      <c r="EA28">
        <v>0.125670975081947</v>
      </c>
      <c r="EB28">
        <v>0.10585124393350601</v>
      </c>
      <c r="EC28">
        <v>4.4485026769624998</v>
      </c>
      <c r="ED28">
        <v>0.55904766906852899</v>
      </c>
      <c r="EE28">
        <v>0.13715399180291701</v>
      </c>
      <c r="EF28">
        <v>7.8152269429118806E-2</v>
      </c>
      <c r="EG28">
        <v>0.66489891300203496</v>
      </c>
      <c r="EH28">
        <v>2.93099419432385E-2</v>
      </c>
      <c r="EI28">
        <v>0.11540442628118</v>
      </c>
      <c r="EJ28">
        <v>-3.7569462991651703E-2</v>
      </c>
      <c r="EK28">
        <v>7.4533593287460495E-2</v>
      </c>
      <c r="EL28">
        <v>0</v>
      </c>
      <c r="EM28">
        <v>-3.7569462991651703E-2</v>
      </c>
      <c r="EN28">
        <v>3.7252156852061298E-2</v>
      </c>
    </row>
    <row r="29" spans="1:144">
      <c r="A29">
        <v>47</v>
      </c>
      <c r="B29">
        <v>1986</v>
      </c>
      <c r="C29">
        <v>3.7313699999999998E-2</v>
      </c>
      <c r="D29">
        <v>3.1470341669999999E-2</v>
      </c>
      <c r="E29">
        <v>957.81452000000002</v>
      </c>
      <c r="F29">
        <v>0.296796073535955</v>
      </c>
      <c r="G29">
        <v>0.304884659157519</v>
      </c>
      <c r="H29">
        <v>20349.376723197802</v>
      </c>
      <c r="I29">
        <v>15244.232957876</v>
      </c>
      <c r="J29">
        <v>14213.641930214801</v>
      </c>
      <c r="K29">
        <v>102300.53290000001</v>
      </c>
      <c r="L29">
        <v>182981</v>
      </c>
      <c r="M29">
        <v>150536.53343628399</v>
      </c>
      <c r="N29">
        <v>19.855</v>
      </c>
      <c r="O29">
        <v>19.965796999999998</v>
      </c>
      <c r="P29">
        <v>7.5325957255363702</v>
      </c>
      <c r="Q29">
        <v>1.6220048722870401E-4</v>
      </c>
      <c r="R29">
        <v>1.62729564178557E-4</v>
      </c>
      <c r="S29">
        <v>0.62898448782305705</v>
      </c>
      <c r="T29">
        <v>50.266254844905703</v>
      </c>
      <c r="U29" s="1">
        <v>1.78733333333333E-5</v>
      </c>
      <c r="V29">
        <v>-7.7759323851715898</v>
      </c>
      <c r="W29">
        <v>-2.2469973812480699</v>
      </c>
      <c r="X29">
        <v>5.5289350039235199</v>
      </c>
      <c r="Y29">
        <v>-2.3078662E-2</v>
      </c>
      <c r="Z29">
        <v>1.0163999999999999E-2</v>
      </c>
      <c r="AA29">
        <v>1.2914662E-2</v>
      </c>
      <c r="AB29">
        <v>0</v>
      </c>
      <c r="AC29">
        <v>2.7503787607717899E-2</v>
      </c>
      <c r="AD29">
        <v>12841</v>
      </c>
      <c r="AE29">
        <v>0.21479003387051199</v>
      </c>
      <c r="AF29" t="s">
        <v>143</v>
      </c>
      <c r="AG29">
        <v>9.2668973952534303E-2</v>
      </c>
      <c r="AH29">
        <v>0.63102669800011901</v>
      </c>
      <c r="AI29">
        <v>0.72369567195265405</v>
      </c>
      <c r="AJ29">
        <v>0.173579483441481</v>
      </c>
      <c r="AK29">
        <v>0.584844271602039</v>
      </c>
      <c r="AL29">
        <v>2.7503787607717899E-2</v>
      </c>
      <c r="AM29">
        <v>0.187286246262794</v>
      </c>
      <c r="AN29">
        <v>0.128049645098053</v>
      </c>
      <c r="AO29">
        <v>0.128049645098053</v>
      </c>
      <c r="AP29">
        <v>2.2226791250984999E-2</v>
      </c>
      <c r="AQ29">
        <v>0.15135269219049599</v>
      </c>
      <c r="AR29">
        <v>8.1183671899999997E-3</v>
      </c>
      <c r="AS29" t="s">
        <v>143</v>
      </c>
      <c r="AT29">
        <v>7.8147999999999995E-2</v>
      </c>
      <c r="AU29">
        <v>230661000</v>
      </c>
      <c r="AV29">
        <v>211.43100000000001</v>
      </c>
      <c r="AW29">
        <v>2.05538371975058</v>
      </c>
      <c r="AX29">
        <v>18.703800000000001</v>
      </c>
      <c r="AY29">
        <v>10959150000</v>
      </c>
      <c r="AZ29">
        <v>10998982000</v>
      </c>
      <c r="BA29">
        <v>-1473.1091940614999</v>
      </c>
      <c r="BB29">
        <v>-7.2390875361906897</v>
      </c>
      <c r="BC29">
        <v>74.015090847421703</v>
      </c>
      <c r="BD29">
        <v>30.2660276670094</v>
      </c>
      <c r="BE29">
        <v>40.891698328657398</v>
      </c>
      <c r="BF29">
        <v>2087.0157819225301</v>
      </c>
      <c r="BG29">
        <v>2676.7360114777598</v>
      </c>
      <c r="BH29">
        <v>1.1917000000000001E-2</v>
      </c>
      <c r="BI29">
        <v>1.5668999999999999E-2</v>
      </c>
      <c r="BJ29">
        <v>13.948971597491401</v>
      </c>
      <c r="BK29">
        <v>4.0152148436547099</v>
      </c>
      <c r="BL29">
        <v>3.1705271191399498</v>
      </c>
      <c r="BM29">
        <v>7.2430203485814602</v>
      </c>
      <c r="BN29">
        <v>0.17411955415825101</v>
      </c>
      <c r="BO29">
        <v>0.136298972954908</v>
      </c>
      <c r="BP29">
        <v>3.7820581203343202E-2</v>
      </c>
      <c r="BQ29">
        <v>4.1442596775155598E-2</v>
      </c>
      <c r="BR29">
        <v>3.3492955407313098E-2</v>
      </c>
      <c r="BS29">
        <v>6.2880021993384397E-2</v>
      </c>
      <c r="BT29">
        <v>15.8088344771569</v>
      </c>
      <c r="BU29">
        <v>17.411955415825101</v>
      </c>
      <c r="BV29">
        <v>-1.6031209386682099</v>
      </c>
      <c r="BW29">
        <v>12.5089268414205</v>
      </c>
      <c r="BX29">
        <v>8.3220306142220508</v>
      </c>
      <c r="BY29">
        <v>1.08694160322481</v>
      </c>
      <c r="BZ29">
        <v>0.856143401672117</v>
      </c>
      <c r="CA29">
        <v>0.23079820155269601</v>
      </c>
      <c r="CB29">
        <v>2.4852080797849401</v>
      </c>
      <c r="CC29">
        <v>2.2082502379217099</v>
      </c>
      <c r="CD29">
        <v>0.27695784186323502</v>
      </c>
      <c r="CE29">
        <v>18.144444890534</v>
      </c>
      <c r="CF29">
        <v>19.192639350432401</v>
      </c>
      <c r="CG29">
        <v>-1.0481944598984501</v>
      </c>
      <c r="CH29">
        <v>22.404609066347501</v>
      </c>
      <c r="CI29">
        <v>21.322047574976999</v>
      </c>
      <c r="CJ29">
        <v>2.7550903563451001</v>
      </c>
      <c r="CK29">
        <v>0.47372594362494902</v>
      </c>
      <c r="CL29">
        <v>1.0343802609734001</v>
      </c>
      <c r="CM29">
        <v>-1.1988029213496201</v>
      </c>
      <c r="CN29">
        <v>-2.2331831823230202</v>
      </c>
      <c r="CO29">
        <v>36.927621861152097</v>
      </c>
      <c r="CP29">
        <v>51</v>
      </c>
      <c r="CQ29">
        <v>52</v>
      </c>
      <c r="CR29">
        <v>33.325486009000002</v>
      </c>
      <c r="CS29">
        <v>23.220899425999999</v>
      </c>
      <c r="CT29">
        <v>29.9639377593994</v>
      </c>
      <c r="CU29">
        <v>33.169998168945298</v>
      </c>
      <c r="CV29">
        <v>6565.2194791108996</v>
      </c>
      <c r="CW29">
        <v>4328.2904085118898</v>
      </c>
      <c r="CX29">
        <v>16812.817509100401</v>
      </c>
      <c r="CY29">
        <v>3517.58861591091</v>
      </c>
      <c r="CZ29">
        <v>14710.8243081483</v>
      </c>
      <c r="DA29">
        <v>82.406049484985502</v>
      </c>
      <c r="DB29">
        <v>93.011980242426802</v>
      </c>
      <c r="DC29">
        <v>14.44</v>
      </c>
      <c r="DD29">
        <v>31.72</v>
      </c>
      <c r="DE29">
        <v>5.9783330000000001</v>
      </c>
      <c r="DF29">
        <v>6.8049999999999997</v>
      </c>
      <c r="DG29">
        <v>0.30923286623336699</v>
      </c>
      <c r="DH29">
        <v>0.35782928080801402</v>
      </c>
      <c r="DI29">
        <v>1.6837354060163701</v>
      </c>
      <c r="DJ29">
        <v>1.7792133307360001</v>
      </c>
      <c r="DK29">
        <v>1.40265515662808</v>
      </c>
      <c r="DL29">
        <v>1.6888688733089201</v>
      </c>
      <c r="DM29">
        <v>1.0189804772234301</v>
      </c>
      <c r="DN29">
        <v>1.0942596236073701</v>
      </c>
      <c r="DO29">
        <v>1.84244367164187</v>
      </c>
      <c r="DP29">
        <v>0.77921333073599797</v>
      </c>
      <c r="DQ29">
        <v>0.68373540601637095</v>
      </c>
      <c r="DR29">
        <v>0.40265515662807899</v>
      </c>
      <c r="DS29">
        <v>0.68886887330892199</v>
      </c>
      <c r="DT29">
        <v>1.8980477223428101E-2</v>
      </c>
      <c r="DU29">
        <v>9.4259623607365201E-2</v>
      </c>
      <c r="DV29">
        <v>0.84244367164186795</v>
      </c>
      <c r="DW29">
        <v>0.40232520689122298</v>
      </c>
      <c r="DX29">
        <v>0.52863439664419798</v>
      </c>
      <c r="DY29" s="1">
        <v>1.1082154953302499E-6</v>
      </c>
      <c r="DZ29" s="1">
        <v>1.62200487228704E-6</v>
      </c>
      <c r="EA29">
        <v>0.132750886920143</v>
      </c>
      <c r="EB29">
        <v>9.2668973952534303E-2</v>
      </c>
      <c r="EC29">
        <v>3.77621565062613</v>
      </c>
      <c r="ED29">
        <v>0.50129597682234395</v>
      </c>
      <c r="EE29">
        <v>0.12572167669017301</v>
      </c>
      <c r="EF29">
        <v>-1.14323151127443E-2</v>
      </c>
      <c r="EG29">
        <v>0.59396495077487799</v>
      </c>
      <c r="EH29">
        <v>1.35530039074774E-2</v>
      </c>
      <c r="EI29">
        <v>5.1280327999879097E-2</v>
      </c>
      <c r="EJ29">
        <v>2.2469973812480701E-2</v>
      </c>
      <c r="EK29">
        <v>5.5289350039235199E-2</v>
      </c>
      <c r="EL29">
        <v>0</v>
      </c>
      <c r="EM29">
        <v>2.2469973812480701E-2</v>
      </c>
      <c r="EN29">
        <v>6.2712643112623395E-2</v>
      </c>
    </row>
    <row r="30" spans="1:144">
      <c r="A30">
        <v>48</v>
      </c>
      <c r="B30">
        <v>1987</v>
      </c>
      <c r="C30">
        <v>7.8745599999999999E-2</v>
      </c>
      <c r="D30">
        <v>5.173699583E-2</v>
      </c>
      <c r="E30">
        <v>43.107500000000002</v>
      </c>
      <c r="F30">
        <v>0.60461726013424399</v>
      </c>
      <c r="G30">
        <v>0.62106895190915101</v>
      </c>
      <c r="H30">
        <v>27509.4193001362</v>
      </c>
      <c r="I30">
        <v>20702.298396971699</v>
      </c>
      <c r="J30">
        <v>19485.860399383</v>
      </c>
      <c r="K30">
        <v>110222.3967</v>
      </c>
      <c r="L30">
        <v>200778</v>
      </c>
      <c r="M30">
        <v>163352.159591642</v>
      </c>
      <c r="N30">
        <v>20.28</v>
      </c>
      <c r="O30">
        <v>20.417262000000001</v>
      </c>
      <c r="P30">
        <v>7.8171210729057696</v>
      </c>
      <c r="Q30">
        <v>3.0113720633448101E-4</v>
      </c>
      <c r="R30">
        <v>3.0242692122310199E-4</v>
      </c>
      <c r="S30">
        <v>1.1451240421381701</v>
      </c>
      <c r="T30">
        <v>52.108293530775398</v>
      </c>
      <c r="U30" s="1">
        <v>3.1799166666666699E-5</v>
      </c>
      <c r="V30">
        <v>-10.149342244443201</v>
      </c>
      <c r="W30">
        <v>-4.9641321839432599</v>
      </c>
      <c r="X30">
        <v>5.1852100604999496</v>
      </c>
      <c r="Y30">
        <v>-6.1364675E-2</v>
      </c>
      <c r="Z30">
        <v>3.9577460000000002E-2</v>
      </c>
      <c r="AA30">
        <v>2.1787214999999999E-2</v>
      </c>
      <c r="AB30">
        <v>0</v>
      </c>
      <c r="AC30">
        <v>7.7111908303082094E-2</v>
      </c>
      <c r="AD30">
        <v>15382</v>
      </c>
      <c r="AE30">
        <v>0.41518602734996801</v>
      </c>
      <c r="AF30" t="s">
        <v>143</v>
      </c>
      <c r="AG30">
        <v>0.12753838401166501</v>
      </c>
      <c r="AH30">
        <v>0.55915393313750705</v>
      </c>
      <c r="AI30">
        <v>0.686692317149172</v>
      </c>
      <c r="AJ30">
        <v>0.33123407410417599</v>
      </c>
      <c r="AK30">
        <v>0.54784091679855795</v>
      </c>
      <c r="AL30">
        <v>7.7111908303082094E-2</v>
      </c>
      <c r="AM30">
        <v>0.338074119046886</v>
      </c>
      <c r="AN30">
        <v>0.18572857279246299</v>
      </c>
      <c r="AO30">
        <v>0.18572857279246299</v>
      </c>
      <c r="AP30">
        <v>6.1519631843601701E-2</v>
      </c>
      <c r="AQ30">
        <v>0.269714442260575</v>
      </c>
      <c r="AR30">
        <v>4.1990109999999997E-2</v>
      </c>
      <c r="AS30" t="s">
        <v>143</v>
      </c>
      <c r="AT30">
        <v>6.3633999999999996E-2</v>
      </c>
      <c r="AU30">
        <v>191470000</v>
      </c>
      <c r="AV30">
        <v>203.31477100000001</v>
      </c>
      <c r="AW30">
        <v>1.2707702444165101</v>
      </c>
      <c r="AX30">
        <v>20.687899999999999</v>
      </c>
      <c r="AY30">
        <v>12588295000</v>
      </c>
      <c r="AZ30">
        <v>12634359000</v>
      </c>
      <c r="BA30">
        <v>-2066.8223486465299</v>
      </c>
      <c r="BB30">
        <v>-7.5131442292433102</v>
      </c>
      <c r="BC30">
        <v>73.889716959751198</v>
      </c>
      <c r="BD30">
        <v>33.162235433908499</v>
      </c>
      <c r="BE30">
        <v>44.880717910954402</v>
      </c>
      <c r="BF30">
        <v>2667.4242424242402</v>
      </c>
      <c r="BG30">
        <v>2386.2303030303001</v>
      </c>
      <c r="BH30">
        <v>1.5885E-2</v>
      </c>
      <c r="BI30">
        <v>2.5697000000000001E-2</v>
      </c>
      <c r="BJ30">
        <v>10.4538861470753</v>
      </c>
      <c r="BK30">
        <v>2.62728192649893</v>
      </c>
      <c r="BL30">
        <v>2.3664557635723402</v>
      </c>
      <c r="BM30">
        <v>5.8243458005451503</v>
      </c>
      <c r="BN30">
        <v>0.163187534504213</v>
      </c>
      <c r="BO30">
        <v>0.13312057942594799</v>
      </c>
      <c r="BP30">
        <v>3.0066955078265001E-2</v>
      </c>
      <c r="BQ30">
        <v>3.4653327619770503E-2</v>
      </c>
      <c r="BR30">
        <v>3.4114960454494803E-2</v>
      </c>
      <c r="BS30">
        <v>5.63807107493349E-2</v>
      </c>
      <c r="BT30">
        <v>11.565994656598701</v>
      </c>
      <c r="BU30">
        <v>16.318753450421301</v>
      </c>
      <c r="BV30">
        <v>-4.7527587938226699</v>
      </c>
      <c r="BW30">
        <v>9.2491923805280205</v>
      </c>
      <c r="BX30">
        <v>15.5135345883926</v>
      </c>
      <c r="BY30">
        <v>0.91611675107822199</v>
      </c>
      <c r="BZ30">
        <v>0.85326707326458695</v>
      </c>
      <c r="CA30">
        <v>6.2849677813634902E-2</v>
      </c>
      <c r="CB30">
        <v>2.6291012592777401</v>
      </c>
      <c r="CC30">
        <v>2.4855393636402798</v>
      </c>
      <c r="CD30">
        <v>0.143561895637461</v>
      </c>
      <c r="CE30">
        <v>13.963875259077801</v>
      </c>
      <c r="CF30">
        <v>18.492896477215101</v>
      </c>
      <c r="CG30">
        <v>-4.5290212181372498</v>
      </c>
      <c r="CH30">
        <v>17.683749216200098</v>
      </c>
      <c r="CI30">
        <v>16.383257067124799</v>
      </c>
      <c r="CJ30">
        <v>2.13358116788392</v>
      </c>
      <c r="CK30">
        <v>0.39793769689370001</v>
      </c>
      <c r="CL30">
        <v>0.99484424223424905</v>
      </c>
      <c r="CM30">
        <v>-0.435151321914931</v>
      </c>
      <c r="CN30">
        <v>-1.4299955641491799</v>
      </c>
      <c r="CO30">
        <v>36.764705882352899</v>
      </c>
      <c r="CP30">
        <v>55</v>
      </c>
      <c r="CQ30">
        <v>58</v>
      </c>
      <c r="CR30">
        <v>26.927867073000002</v>
      </c>
      <c r="CS30">
        <v>21.952789200000002</v>
      </c>
      <c r="CT30">
        <v>28.6489067077637</v>
      </c>
      <c r="CU30">
        <v>26.7400016784668</v>
      </c>
      <c r="CV30">
        <v>6908.8592561017604</v>
      </c>
      <c r="CW30">
        <v>4068.4038575434502</v>
      </c>
      <c r="CX30">
        <v>19385.269136840001</v>
      </c>
      <c r="CY30">
        <v>4047.9061918679199</v>
      </c>
      <c r="CZ30">
        <v>16156.9914989714</v>
      </c>
      <c r="DA30">
        <v>85.021363882565694</v>
      </c>
      <c r="DB30">
        <v>87.571012401812794</v>
      </c>
      <c r="DC30">
        <v>17.75</v>
      </c>
      <c r="DD30">
        <v>37.619999999999997</v>
      </c>
      <c r="DE30">
        <v>5.7750000000000004</v>
      </c>
      <c r="DF30">
        <v>6.6574999999999998</v>
      </c>
      <c r="DG30">
        <v>0.63135479950625795</v>
      </c>
      <c r="DH30">
        <v>1.8065104589970699E-2</v>
      </c>
      <c r="DI30">
        <v>1.85657399357793</v>
      </c>
      <c r="DJ30">
        <v>1.85846328999726</v>
      </c>
      <c r="DK30">
        <v>1.7791402461768</v>
      </c>
      <c r="DL30">
        <v>2.1103669697725</v>
      </c>
      <c r="DM30">
        <v>1.03664563217517</v>
      </c>
      <c r="DN30">
        <v>1.09726146430504</v>
      </c>
      <c r="DO30">
        <v>2.0371470987839699</v>
      </c>
      <c r="DP30">
        <v>0.85846328999725996</v>
      </c>
      <c r="DQ30">
        <v>0.85657399357792796</v>
      </c>
      <c r="DR30">
        <v>0.779140246176805</v>
      </c>
      <c r="DS30">
        <v>1.1103669697725</v>
      </c>
      <c r="DT30">
        <v>3.6645632175168502E-2</v>
      </c>
      <c r="DU30">
        <v>9.7261464305037307E-2</v>
      </c>
      <c r="DV30">
        <v>1.0371470987839699</v>
      </c>
      <c r="DW30">
        <v>0.35185562065771397</v>
      </c>
      <c r="DX30">
        <v>0.548006538298764</v>
      </c>
      <c r="DY30" s="1">
        <v>2.0658395601201899E-6</v>
      </c>
      <c r="DZ30" s="1">
        <v>3.0113720633448098E-6</v>
      </c>
      <c r="EA30">
        <v>0.13980121412048899</v>
      </c>
      <c r="EB30">
        <v>0.12753838401166501</v>
      </c>
      <c r="EC30">
        <v>3.7513279370618</v>
      </c>
      <c r="ED30">
        <v>0.52444020016534898</v>
      </c>
      <c r="EE30">
        <v>0.13024041024319399</v>
      </c>
      <c r="EF30">
        <v>4.5187335530216801E-3</v>
      </c>
      <c r="EG30">
        <v>0.65197858417701404</v>
      </c>
      <c r="EH30">
        <v>6.1317499451215299E-2</v>
      </c>
      <c r="EI30">
        <v>6.8525830689651193E-2</v>
      </c>
      <c r="EJ30">
        <v>4.9641321839432602E-2</v>
      </c>
      <c r="EK30">
        <v>5.18521006049995E-2</v>
      </c>
      <c r="EL30">
        <v>0</v>
      </c>
      <c r="EM30">
        <v>4.9641321839432602E-2</v>
      </c>
      <c r="EN30">
        <v>6.4007097136629498E-2</v>
      </c>
    </row>
    <row r="31" spans="1:144">
      <c r="A31">
        <v>49</v>
      </c>
      <c r="B31">
        <v>1988</v>
      </c>
      <c r="C31">
        <v>0.42383799999999999</v>
      </c>
      <c r="D31">
        <v>0.16222800833000001</v>
      </c>
      <c r="E31">
        <v>-352.19600000000003</v>
      </c>
      <c r="F31">
        <v>3.7575487050243601</v>
      </c>
      <c r="G31">
        <v>3.8598521118072</v>
      </c>
      <c r="H31">
        <v>22524.641732164499</v>
      </c>
      <c r="I31">
        <v>15439.4084472288</v>
      </c>
      <c r="J31">
        <v>13993.5125578276</v>
      </c>
      <c r="K31">
        <v>99839.217279999997</v>
      </c>
      <c r="L31">
        <v>181822</v>
      </c>
      <c r="M31">
        <v>149873.656221351</v>
      </c>
      <c r="N31">
        <v>20.71</v>
      </c>
      <c r="O31">
        <v>20.869717000000001</v>
      </c>
      <c r="P31">
        <v>7.8580399651025896</v>
      </c>
      <c r="Q31">
        <v>2.0666083889872302E-3</v>
      </c>
      <c r="R31">
        <v>2.3194794741100799E-3</v>
      </c>
      <c r="S31">
        <v>17.2232078617021</v>
      </c>
      <c r="T31">
        <v>54.233134836467499</v>
      </c>
      <c r="U31">
        <v>2.9706083333333298E-4</v>
      </c>
      <c r="V31">
        <v>-11.5487253543713</v>
      </c>
      <c r="W31">
        <v>-4.3110291500253402</v>
      </c>
      <c r="X31">
        <v>7.23652576043553</v>
      </c>
      <c r="Y31">
        <v>-0.43394897999999998</v>
      </c>
      <c r="Z31">
        <v>0.24805590999999999</v>
      </c>
      <c r="AA31">
        <v>0.18589306999999999</v>
      </c>
      <c r="AB31">
        <v>0</v>
      </c>
      <c r="AC31">
        <v>0.47182950348640801</v>
      </c>
      <c r="AD31">
        <v>16270</v>
      </c>
      <c r="AE31">
        <v>3.18598221488989</v>
      </c>
      <c r="AF31" t="s">
        <v>143</v>
      </c>
      <c r="AG31">
        <v>0.12556843317972299</v>
      </c>
      <c r="AH31">
        <v>0.72232003480734297</v>
      </c>
      <c r="AI31">
        <v>0.84788846798706696</v>
      </c>
      <c r="AJ31">
        <v>2.66424131531162</v>
      </c>
      <c r="AK31">
        <v>0.70903706763645202</v>
      </c>
      <c r="AL31">
        <v>0.47182950348640801</v>
      </c>
      <c r="AM31">
        <v>2.71415271140348</v>
      </c>
      <c r="AN31">
        <v>0.14809546057139999</v>
      </c>
      <c r="AO31">
        <v>0.14809546057139999</v>
      </c>
      <c r="AP31">
        <v>0.39456204466442701</v>
      </c>
      <c r="AQ31">
        <v>2.26967927064719</v>
      </c>
      <c r="AR31">
        <v>0.15423729999999999</v>
      </c>
      <c r="AS31" t="s">
        <v>143</v>
      </c>
      <c r="AT31">
        <v>6.7182000000000006E-2</v>
      </c>
      <c r="AU31">
        <v>119375000</v>
      </c>
      <c r="AV31">
        <v>103</v>
      </c>
      <c r="AW31">
        <v>1.9915965930530699</v>
      </c>
      <c r="AX31">
        <v>25.820900000000002</v>
      </c>
      <c r="AY31">
        <v>12295737000</v>
      </c>
      <c r="AZ31">
        <v>12336598000</v>
      </c>
      <c r="BA31">
        <v>-1830.2216054805299</v>
      </c>
      <c r="BB31">
        <v>-8.1254193839941298</v>
      </c>
      <c r="BC31">
        <v>77.085105023694993</v>
      </c>
      <c r="BD31">
        <v>38.500124195642996</v>
      </c>
      <c r="BE31">
        <v>49.944959125123503</v>
      </c>
      <c r="BF31">
        <v>1678.7439999999999</v>
      </c>
      <c r="BG31">
        <v>847.67600000000004</v>
      </c>
      <c r="BH31">
        <v>0.109</v>
      </c>
      <c r="BI31">
        <v>0.112</v>
      </c>
      <c r="BJ31">
        <v>10.185070907750699</v>
      </c>
      <c r="BK31">
        <v>2.9102749846935398</v>
      </c>
      <c r="BL31">
        <v>1.53027956558788</v>
      </c>
      <c r="BM31">
        <v>5.5241067061206399</v>
      </c>
      <c r="BN31">
        <v>0.121463761571399</v>
      </c>
      <c r="BO31">
        <v>0.10003063952235899</v>
      </c>
      <c r="BP31">
        <v>2.1433122049040201E-2</v>
      </c>
      <c r="BQ31">
        <v>2.3770816298552998E-2</v>
      </c>
      <c r="BR31">
        <v>2.1852009625015802E-2</v>
      </c>
      <c r="BS31">
        <v>4.1399960796771801E-2</v>
      </c>
      <c r="BT31">
        <v>12.1594697997943</v>
      </c>
      <c r="BU31">
        <v>12.146376157139899</v>
      </c>
      <c r="BV31">
        <v>1.3093642654373299E-2</v>
      </c>
      <c r="BW31">
        <v>9.2796205256916497</v>
      </c>
      <c r="BX31">
        <v>12.848705343265401</v>
      </c>
      <c r="BY31">
        <v>0.92608247375397301</v>
      </c>
      <c r="BZ31">
        <v>0.88515153391163703</v>
      </c>
      <c r="CA31">
        <v>4.0930939842335999E-2</v>
      </c>
      <c r="CB31">
        <v>1.61959311182383</v>
      </c>
      <c r="CC31">
        <v>1.97293517182818</v>
      </c>
      <c r="CD31">
        <v>-0.35334206000435397</v>
      </c>
      <c r="CE31">
        <v>11.798626972078701</v>
      </c>
      <c r="CF31">
        <v>12.892105812287999</v>
      </c>
      <c r="CG31">
        <v>-1.0934788402093001</v>
      </c>
      <c r="CH31">
        <v>17.2886115656028</v>
      </c>
      <c r="CI31">
        <v>18.3454974004264</v>
      </c>
      <c r="CJ31">
        <v>2.37585742749331</v>
      </c>
      <c r="CK31">
        <v>0.27959717424160102</v>
      </c>
      <c r="CL31">
        <v>1.8393906619914799</v>
      </c>
      <c r="CM31">
        <v>-3.1531460880752999</v>
      </c>
      <c r="CN31">
        <v>-4.9925367500667903</v>
      </c>
      <c r="CO31">
        <v>36.764705882352899</v>
      </c>
      <c r="CP31">
        <v>58</v>
      </c>
      <c r="CQ31">
        <v>62</v>
      </c>
      <c r="CR31">
        <v>29.856718944000001</v>
      </c>
      <c r="CS31">
        <v>22.038452593999999</v>
      </c>
      <c r="CT31">
        <v>28.675136566162099</v>
      </c>
      <c r="CU31">
        <v>29.600000381469702</v>
      </c>
      <c r="CV31">
        <v>7317.2049115093396</v>
      </c>
      <c r="CW31">
        <v>3463.0928918163499</v>
      </c>
      <c r="CX31">
        <v>16820.0530072406</v>
      </c>
      <c r="CY31">
        <v>3888.5590478466802</v>
      </c>
      <c r="CZ31">
        <v>14472.504621271</v>
      </c>
      <c r="DA31">
        <v>95.900672714922493</v>
      </c>
      <c r="DB31">
        <v>92.756100539941897</v>
      </c>
      <c r="DC31">
        <v>14.87</v>
      </c>
      <c r="DD31">
        <v>30.33</v>
      </c>
      <c r="DE31">
        <v>6.6675000000000004</v>
      </c>
      <c r="DF31">
        <v>7.568333</v>
      </c>
      <c r="DG31">
        <v>0.20647747488427201</v>
      </c>
      <c r="DH31">
        <v>-0.41548421802669899</v>
      </c>
      <c r="DI31">
        <v>6.8626803514003303</v>
      </c>
      <c r="DJ31">
        <v>7.6695535725769099</v>
      </c>
      <c r="DK31">
        <v>9.3417804449801896</v>
      </c>
      <c r="DL31">
        <v>5.3823705705461604</v>
      </c>
      <c r="DM31">
        <v>1.0407774110744401</v>
      </c>
      <c r="DN31">
        <v>0.90558726553706104</v>
      </c>
      <c r="DO31">
        <v>6.2147559336795402</v>
      </c>
      <c r="DP31">
        <v>6.6695535725769099</v>
      </c>
      <c r="DQ31">
        <v>5.8626803514003303</v>
      </c>
      <c r="DR31">
        <v>8.3417804449801896</v>
      </c>
      <c r="DS31">
        <v>4.3823705705461604</v>
      </c>
      <c r="DT31">
        <v>4.0777411074441702E-2</v>
      </c>
      <c r="DU31">
        <v>-9.4412734462939199E-2</v>
      </c>
      <c r="DV31">
        <v>5.2147559336795402</v>
      </c>
      <c r="DW31">
        <v>-0.18120257332902001</v>
      </c>
      <c r="DX31">
        <v>0.57035282618245398</v>
      </c>
      <c r="DY31" s="1">
        <v>1.14514884007586E-5</v>
      </c>
      <c r="DZ31" s="1">
        <v>2.0666083889872301E-5</v>
      </c>
      <c r="EA31">
        <v>0.15689081695868801</v>
      </c>
      <c r="EB31">
        <v>0.12556843317972299</v>
      </c>
      <c r="EC31">
        <v>5.3147002386216098</v>
      </c>
      <c r="ED31">
        <v>0.83382766232788097</v>
      </c>
      <c r="EE31">
        <v>0.112796408848479</v>
      </c>
      <c r="EF31">
        <v>-1.7444001394715299E-2</v>
      </c>
      <c r="EG31">
        <v>0.95939609550760396</v>
      </c>
      <c r="EH31">
        <v>8.8856165450184696E-2</v>
      </c>
      <c r="EI31">
        <v>9.1839767649202805E-2</v>
      </c>
      <c r="EJ31">
        <v>4.3110291500253403E-2</v>
      </c>
      <c r="EK31">
        <v>7.2365257604355304E-2</v>
      </c>
      <c r="EL31">
        <v>0</v>
      </c>
      <c r="EM31">
        <v>4.3110291500253403E-2</v>
      </c>
      <c r="EN31">
        <v>0.109283769043918</v>
      </c>
    </row>
    <row r="32" spans="1:144">
      <c r="A32">
        <v>50</v>
      </c>
      <c r="B32">
        <v>1989</v>
      </c>
      <c r="C32">
        <v>7.9822839999999999</v>
      </c>
      <c r="D32">
        <v>2.9272343599999999</v>
      </c>
      <c r="E32">
        <v>357.20010000000002</v>
      </c>
      <c r="F32">
        <v>88.049813952983698</v>
      </c>
      <c r="G32">
        <v>90.448225275902004</v>
      </c>
      <c r="H32">
        <v>25304.688235864502</v>
      </c>
      <c r="I32">
        <v>22499.5590860343</v>
      </c>
      <c r="J32">
        <v>20917.466460592601</v>
      </c>
      <c r="K32">
        <v>86431.397620000003</v>
      </c>
      <c r="L32">
        <v>159436</v>
      </c>
      <c r="M32">
        <v>131549.42434074401</v>
      </c>
      <c r="N32">
        <v>21.151</v>
      </c>
      <c r="O32">
        <v>21.319883000000001</v>
      </c>
      <c r="P32">
        <v>8.0423367540796509</v>
      </c>
      <c r="Q32">
        <v>5.5225804682119302E-2</v>
      </c>
      <c r="R32">
        <v>8.1141696501740301E-2</v>
      </c>
      <c r="S32">
        <v>27.749812504466</v>
      </c>
      <c r="T32">
        <v>56.850969898336302</v>
      </c>
      <c r="U32">
        <v>4.4207991666666696E-3</v>
      </c>
      <c r="V32">
        <v>-11.298822678730801</v>
      </c>
      <c r="W32">
        <v>-4.2753584931026802</v>
      </c>
      <c r="X32">
        <v>7.0234641856281197</v>
      </c>
      <c r="Y32">
        <v>-9.9485923475</v>
      </c>
      <c r="Z32">
        <v>4.8867937675000004</v>
      </c>
      <c r="AA32">
        <v>5.0617985799999996</v>
      </c>
      <c r="AB32">
        <v>0</v>
      </c>
      <c r="AC32">
        <v>6.6691444796959898</v>
      </c>
      <c r="AD32">
        <v>17477</v>
      </c>
      <c r="AE32">
        <v>67.481851757997006</v>
      </c>
      <c r="AF32" t="s">
        <v>143</v>
      </c>
      <c r="AG32">
        <v>7.5742857142857098E-2</v>
      </c>
      <c r="AH32">
        <v>0.69066253008522505</v>
      </c>
      <c r="AI32">
        <v>0.76640538722808205</v>
      </c>
      <c r="AJ32">
        <v>55.256011790014199</v>
      </c>
      <c r="AK32">
        <v>0.627553986877467</v>
      </c>
      <c r="AL32">
        <v>6.6691444796959898</v>
      </c>
      <c r="AM32">
        <v>60.812707278301097</v>
      </c>
      <c r="AN32">
        <v>9.8828711808514602E-2</v>
      </c>
      <c r="AO32">
        <v>9.8828711808514602E-2</v>
      </c>
      <c r="AP32">
        <v>5.4608804648831901</v>
      </c>
      <c r="AQ32">
        <v>49.795131325131003</v>
      </c>
      <c r="AR32">
        <v>3.1345640700000001</v>
      </c>
      <c r="AS32" t="s">
        <v>143</v>
      </c>
      <c r="AT32">
        <v>5.3894999999999998E-2</v>
      </c>
      <c r="AU32">
        <v>151863000</v>
      </c>
      <c r="AV32">
        <v>94.281632999999999</v>
      </c>
      <c r="AW32">
        <v>1.35058496584992</v>
      </c>
      <c r="AX32">
        <v>25.892299999999999</v>
      </c>
      <c r="AY32">
        <v>12575336000</v>
      </c>
      <c r="AZ32">
        <v>12615395000</v>
      </c>
      <c r="BA32">
        <v>-600.06785832620301</v>
      </c>
      <c r="BB32">
        <v>-2.3713702881180798</v>
      </c>
      <c r="BC32">
        <v>72.061686976533906</v>
      </c>
      <c r="BD32">
        <v>38.5072422422177</v>
      </c>
      <c r="BE32">
        <v>53.436498447166699</v>
      </c>
      <c r="BF32">
        <v>1532.6719124189799</v>
      </c>
      <c r="BG32">
        <v>1517.14068498901</v>
      </c>
      <c r="BH32">
        <v>1.589</v>
      </c>
      <c r="BI32">
        <v>1.9350000000000001</v>
      </c>
      <c r="BJ32">
        <v>8.3793839745529493</v>
      </c>
      <c r="BK32">
        <v>1.8023888169115501</v>
      </c>
      <c r="BL32">
        <v>1.57375779339717</v>
      </c>
      <c r="BM32">
        <v>4.7431573144189398</v>
      </c>
      <c r="BN32">
        <v>0.135204203910718</v>
      </c>
      <c r="BO32">
        <v>0.105005764179547</v>
      </c>
      <c r="BP32">
        <v>3.0198439731170999E-2</v>
      </c>
      <c r="BQ32">
        <v>3.1908150328406201E-2</v>
      </c>
      <c r="BR32">
        <v>2.1904761904761899E-2</v>
      </c>
      <c r="BS32">
        <v>3.5900295089546799E-2</v>
      </c>
      <c r="BT32">
        <v>8.9832728144361607</v>
      </c>
      <c r="BU32">
        <v>13.5204203910718</v>
      </c>
      <c r="BV32">
        <v>-4.5371475766356504</v>
      </c>
      <c r="BW32">
        <v>7.14190476190476</v>
      </c>
      <c r="BX32">
        <v>12.814285714285701</v>
      </c>
      <c r="BY32">
        <v>0.59625338933746796</v>
      </c>
      <c r="BZ32">
        <v>0.58943906488789699</v>
      </c>
      <c r="CA32">
        <v>6.8143244495710896E-3</v>
      </c>
      <c r="CB32">
        <v>1.6922544604076499</v>
      </c>
      <c r="CC32">
        <v>1.74680312081214</v>
      </c>
      <c r="CD32">
        <v>-5.4548660404491897E-2</v>
      </c>
      <c r="CE32">
        <v>9.3096899709260903</v>
      </c>
      <c r="CF32">
        <v>13.8598917477741</v>
      </c>
      <c r="CG32">
        <v>-4.5502017768479801</v>
      </c>
      <c r="CH32">
        <v>15.818428653849599</v>
      </c>
      <c r="CI32">
        <v>14.4277556415774</v>
      </c>
      <c r="CJ32">
        <v>1.8990874880131801</v>
      </c>
      <c r="CK32">
        <v>0.78290568605641098</v>
      </c>
      <c r="CL32">
        <v>1.7251245991400801</v>
      </c>
      <c r="CM32">
        <v>0.27449121031539903</v>
      </c>
      <c r="CN32">
        <v>-1.4506333888246901</v>
      </c>
      <c r="CO32">
        <v>37.352941176470601</v>
      </c>
      <c r="CP32">
        <v>60</v>
      </c>
      <c r="CQ32">
        <v>59</v>
      </c>
      <c r="CR32">
        <v>30.444975151000001</v>
      </c>
      <c r="CS32">
        <v>24.393185600999999</v>
      </c>
      <c r="CT32">
        <v>30.737155914306602</v>
      </c>
      <c r="CU32">
        <v>30.5299987792969</v>
      </c>
      <c r="CV32">
        <v>7024.8158894431999</v>
      </c>
      <c r="CW32">
        <v>3568.4433108933899</v>
      </c>
      <c r="CX32">
        <v>13173.63882</v>
      </c>
      <c r="CY32">
        <v>3252.1363268411801</v>
      </c>
      <c r="CZ32">
        <v>12094.724109000001</v>
      </c>
      <c r="DA32">
        <v>101.122110754998</v>
      </c>
      <c r="DB32">
        <v>98.395890372297899</v>
      </c>
      <c r="DC32">
        <v>18.329999999999998</v>
      </c>
      <c r="DD32">
        <v>35.6</v>
      </c>
      <c r="DE32">
        <v>8.1116670000000006</v>
      </c>
      <c r="DF32">
        <v>9.2166669999999993</v>
      </c>
      <c r="DG32">
        <v>0.50740705634126804</v>
      </c>
      <c r="DH32">
        <v>0.235442961047865</v>
      </c>
      <c r="DI32">
        <v>26.7229171121208</v>
      </c>
      <c r="DJ32">
        <v>34.982718065600601</v>
      </c>
      <c r="DK32">
        <v>14.881797499389901</v>
      </c>
      <c r="DL32">
        <v>18.833337265653402</v>
      </c>
      <c r="DM32">
        <v>1.0482700303008901</v>
      </c>
      <c r="DN32">
        <v>0.87687958552870404</v>
      </c>
      <c r="DO32">
        <v>23.432780481394399</v>
      </c>
      <c r="DP32">
        <v>33.982718065600601</v>
      </c>
      <c r="DQ32">
        <v>25.7229171121208</v>
      </c>
      <c r="DR32">
        <v>13.881797499389901</v>
      </c>
      <c r="DS32">
        <v>17.833337265653402</v>
      </c>
      <c r="DT32">
        <v>4.8270030300894898E-2</v>
      </c>
      <c r="DU32">
        <v>-0.123120414471296</v>
      </c>
      <c r="DV32">
        <v>22.432780481394399</v>
      </c>
      <c r="DW32">
        <v>0.123422451586885</v>
      </c>
      <c r="DX32">
        <v>0.59788377438448204</v>
      </c>
      <c r="DY32">
        <v>4.2561329156859498E-4</v>
      </c>
      <c r="DZ32">
        <v>5.52258046821193E-4</v>
      </c>
      <c r="EA32">
        <v>0.183342744728172</v>
      </c>
      <c r="EB32">
        <v>7.5742857142857098E-2</v>
      </c>
      <c r="EC32">
        <v>3.1025834395054099</v>
      </c>
      <c r="ED32">
        <v>0.56883616354709399</v>
      </c>
      <c r="EE32">
        <v>9.0656455041033104E-2</v>
      </c>
      <c r="EF32">
        <v>-2.2139953807445701E-2</v>
      </c>
      <c r="EG32">
        <v>0.64457902068995099</v>
      </c>
      <c r="EH32">
        <v>3.2243737003725702E-2</v>
      </c>
      <c r="EI32">
        <v>8.5842838964271001E-2</v>
      </c>
      <c r="EJ32">
        <v>4.2753584931026802E-2</v>
      </c>
      <c r="EK32">
        <v>7.0234641856281199E-2</v>
      </c>
      <c r="EL32">
        <v>0</v>
      </c>
      <c r="EM32">
        <v>4.2753584931026802E-2</v>
      </c>
      <c r="EN32">
        <v>0.107982792771717</v>
      </c>
    </row>
    <row r="33" spans="1:144">
      <c r="A33">
        <v>51</v>
      </c>
      <c r="B33">
        <v>1990</v>
      </c>
      <c r="C33">
        <v>424.17989</v>
      </c>
      <c r="D33">
        <v>137.65922997000001</v>
      </c>
      <c r="E33">
        <v>530.96010999999999</v>
      </c>
      <c r="F33">
        <v>5321.9824420954201</v>
      </c>
      <c r="G33">
        <v>5466.9501013015997</v>
      </c>
      <c r="H33">
        <v>29408.3851327058</v>
      </c>
      <c r="I33">
        <v>26410.386669360902</v>
      </c>
      <c r="J33">
        <v>24799.606361439499</v>
      </c>
      <c r="K33">
        <v>82032.210630000001</v>
      </c>
      <c r="L33">
        <v>151492</v>
      </c>
      <c r="M33">
        <v>124849.561011848</v>
      </c>
      <c r="N33">
        <v>21.6</v>
      </c>
      <c r="O33">
        <v>21.764514999999999</v>
      </c>
      <c r="P33">
        <v>8.2772456709213404</v>
      </c>
      <c r="Q33">
        <v>3.5130452050903198</v>
      </c>
      <c r="R33">
        <v>6.1519126949333298</v>
      </c>
      <c r="S33">
        <v>76.496452168767505</v>
      </c>
      <c r="T33">
        <v>59.919760489110899</v>
      </c>
      <c r="U33">
        <v>0.205344705152357</v>
      </c>
      <c r="V33">
        <v>-8.9288560382811593</v>
      </c>
      <c r="W33">
        <v>0.15620457206553701</v>
      </c>
      <c r="X33">
        <v>9.0877555892728896</v>
      </c>
      <c r="Y33">
        <v>-475.33557694257001</v>
      </c>
      <c r="Z33">
        <v>133.35885746856999</v>
      </c>
      <c r="AA33">
        <v>341.97671947399999</v>
      </c>
      <c r="AB33">
        <v>0</v>
      </c>
      <c r="AC33">
        <v>567.73386931387097</v>
      </c>
      <c r="AD33">
        <v>18934</v>
      </c>
      <c r="AE33">
        <v>3994.18571642906</v>
      </c>
      <c r="AF33" t="s">
        <v>143</v>
      </c>
      <c r="AG33">
        <v>0.106677140612726</v>
      </c>
      <c r="AH33">
        <v>0.64382997959799704</v>
      </c>
      <c r="AI33">
        <v>0.75050712021072197</v>
      </c>
      <c r="AJ33">
        <v>3255.2210017027301</v>
      </c>
      <c r="AK33">
        <v>0.61165571986010803</v>
      </c>
      <c r="AL33">
        <v>567.73386931387097</v>
      </c>
      <c r="AM33">
        <v>3426.45184711519</v>
      </c>
      <c r="AN33">
        <v>0.142140078008552</v>
      </c>
      <c r="AO33">
        <v>0.142140078008552</v>
      </c>
      <c r="AP33">
        <v>462.697367117103</v>
      </c>
      <c r="AQ33">
        <v>2792.5236345856301</v>
      </c>
      <c r="AR33">
        <v>170.84521124</v>
      </c>
      <c r="AS33">
        <v>10.147003</v>
      </c>
      <c r="AT33">
        <v>6.7135E-2</v>
      </c>
      <c r="AU33">
        <v>91439000</v>
      </c>
      <c r="AV33">
        <v>100</v>
      </c>
      <c r="AW33">
        <v>0.967595043926886</v>
      </c>
      <c r="AX33">
        <v>26.590199999999999</v>
      </c>
      <c r="AY33">
        <v>13583706000</v>
      </c>
      <c r="AZ33">
        <v>13629288000</v>
      </c>
      <c r="BA33">
        <v>-1459.3843278624299</v>
      </c>
      <c r="BB33">
        <v>-4.9624769305656802</v>
      </c>
      <c r="BC33">
        <v>66.024325019772505</v>
      </c>
      <c r="BD33">
        <v>38.695591053864398</v>
      </c>
      <c r="BE33">
        <v>58.608082766883498</v>
      </c>
      <c r="BF33">
        <v>680.72864375026302</v>
      </c>
      <c r="BG33">
        <v>820.58690143864305</v>
      </c>
      <c r="BH33">
        <v>85</v>
      </c>
      <c r="BI33">
        <v>231</v>
      </c>
      <c r="BJ33">
        <v>11.180656634517501</v>
      </c>
      <c r="BK33">
        <v>1.89513079589626</v>
      </c>
      <c r="BL33">
        <v>1.23672984509936</v>
      </c>
      <c r="BM33">
        <v>6.3440492609878598</v>
      </c>
      <c r="BN33">
        <v>0.12290517173059801</v>
      </c>
      <c r="BO33">
        <v>0.104899846464452</v>
      </c>
      <c r="BP33">
        <v>1.80053252661459E-2</v>
      </c>
      <c r="BQ33">
        <v>2.0471696457216498E-2</v>
      </c>
      <c r="BR33">
        <v>2.6823787923048799E-2</v>
      </c>
      <c r="BS33">
        <v>3.4016548591206501E-2</v>
      </c>
      <c r="BT33">
        <v>11.9962222902154</v>
      </c>
      <c r="BU33">
        <v>12.2920566877248</v>
      </c>
      <c r="BV33">
        <v>-0.29583439750943002</v>
      </c>
      <c r="BW33">
        <v>12.5300155972458</v>
      </c>
      <c r="BX33">
        <v>20.632270260451701</v>
      </c>
      <c r="BY33">
        <v>0.93995048920725299</v>
      </c>
      <c r="BZ33">
        <v>0.81460246199028596</v>
      </c>
      <c r="CA33">
        <v>0.125348027216967</v>
      </c>
      <c r="CB33">
        <v>1.3776683687687901</v>
      </c>
      <c r="CC33">
        <v>1.3215117462183401</v>
      </c>
      <c r="CD33">
        <v>5.6156622550452E-2</v>
      </c>
      <c r="CE33">
        <v>13.754849143670301</v>
      </c>
      <c r="CF33">
        <v>13.8664878771741</v>
      </c>
      <c r="CG33">
        <v>-0.111638733503827</v>
      </c>
      <c r="CH33">
        <v>16.076603207716101</v>
      </c>
      <c r="CI33">
        <v>14.5286462030409</v>
      </c>
      <c r="CJ33">
        <v>1.4116919929262099</v>
      </c>
      <c r="CK33">
        <v>0.13427327274658199</v>
      </c>
      <c r="CL33">
        <v>1.19113508339649</v>
      </c>
      <c r="CM33">
        <v>0.270538284495559</v>
      </c>
      <c r="CN33">
        <v>-0.92059679890093504</v>
      </c>
      <c r="CO33">
        <v>36.285714285714299</v>
      </c>
      <c r="CP33">
        <v>51</v>
      </c>
      <c r="CQ33">
        <v>55</v>
      </c>
      <c r="CR33">
        <v>29.453235091</v>
      </c>
      <c r="CS33">
        <v>24.542251187000002</v>
      </c>
      <c r="CT33">
        <v>31.520816802978501</v>
      </c>
      <c r="CU33">
        <v>29.540000915527301</v>
      </c>
      <c r="CV33">
        <v>6412.2510391182896</v>
      </c>
      <c r="CW33">
        <v>3593.7161601522298</v>
      </c>
      <c r="CX33">
        <v>12817.330188</v>
      </c>
      <c r="CY33">
        <v>3351.6720705631901</v>
      </c>
      <c r="CZ33">
        <v>11804.2017345226</v>
      </c>
      <c r="DA33">
        <v>107.160040230345</v>
      </c>
      <c r="DB33">
        <v>100.437802593082</v>
      </c>
      <c r="DC33">
        <v>23.19</v>
      </c>
      <c r="DD33">
        <v>42.62</v>
      </c>
      <c r="DE33">
        <v>7.4933329999999998</v>
      </c>
      <c r="DF33">
        <v>8.0991669999999996</v>
      </c>
      <c r="DG33">
        <v>0.15414003462498199</v>
      </c>
      <c r="DH33">
        <v>0.64704921376288904</v>
      </c>
      <c r="DI33">
        <v>63.612386008885998</v>
      </c>
      <c r="DJ33">
        <v>75.816909926222493</v>
      </c>
      <c r="DK33">
        <v>46.449679664409899</v>
      </c>
      <c r="DL33">
        <v>53.140165145715201</v>
      </c>
      <c r="DM33">
        <v>1.05397956439903</v>
      </c>
      <c r="DN33">
        <v>0.950174364635339</v>
      </c>
      <c r="DO33">
        <v>60.442858458931198</v>
      </c>
      <c r="DP33">
        <v>74.816909926222493</v>
      </c>
      <c r="DQ33">
        <v>62.612386008885998</v>
      </c>
      <c r="DR33">
        <v>45.449679664409899</v>
      </c>
      <c r="DS33">
        <v>52.140165145715201</v>
      </c>
      <c r="DT33">
        <v>5.3979564399030601E-2</v>
      </c>
      <c r="DU33">
        <v>-4.98256353646606E-2</v>
      </c>
      <c r="DV33">
        <v>59.442858458931198</v>
      </c>
      <c r="DW33">
        <v>0.16217140707645999</v>
      </c>
      <c r="DX33">
        <v>0.630157280087005</v>
      </c>
      <c r="DY33">
        <v>3.17877927763313E-2</v>
      </c>
      <c r="DZ33">
        <v>3.5130452050903198E-2</v>
      </c>
      <c r="EA33">
        <v>0.198336988919906</v>
      </c>
      <c r="EB33">
        <v>0.106677140612726</v>
      </c>
      <c r="EC33">
        <v>2.3877931287158001</v>
      </c>
      <c r="ED33">
        <v>0.47358769931313499</v>
      </c>
      <c r="EE33">
        <v>7.9703361409998896E-2</v>
      </c>
      <c r="EF33">
        <v>-1.0953093631034199E-2</v>
      </c>
      <c r="EG33">
        <v>0.58026483992586098</v>
      </c>
      <c r="EH33">
        <v>6.6737436721180099E-2</v>
      </c>
      <c r="EI33">
        <v>7.8203490997638597E-2</v>
      </c>
      <c r="EJ33">
        <v>-1.56204572065537E-3</v>
      </c>
      <c r="EK33">
        <v>9.0877555892728903E-2</v>
      </c>
      <c r="EL33">
        <v>0</v>
      </c>
      <c r="EM33">
        <v>-1.56204572065537E-3</v>
      </c>
      <c r="EN33">
        <v>8.9156584628672805E-2</v>
      </c>
    </row>
    <row r="34" spans="1:144">
      <c r="A34">
        <v>52</v>
      </c>
      <c r="B34">
        <v>1991</v>
      </c>
      <c r="C34">
        <v>832.29100000000005</v>
      </c>
      <c r="D34">
        <v>609.09013000000004</v>
      </c>
      <c r="E34">
        <v>1303.5299</v>
      </c>
      <c r="F34">
        <v>26256.239275888998</v>
      </c>
      <c r="G34">
        <v>26971.444</v>
      </c>
      <c r="H34">
        <v>33490.430671320399</v>
      </c>
      <c r="I34">
        <v>34672.122380768698</v>
      </c>
      <c r="J34">
        <v>33468.062732999097</v>
      </c>
      <c r="K34">
        <v>83759.691000000006</v>
      </c>
      <c r="L34">
        <v>154854</v>
      </c>
      <c r="M34">
        <v>127620.296259398</v>
      </c>
      <c r="N34">
        <v>22.0613155875382</v>
      </c>
      <c r="O34">
        <v>22.203931000000001</v>
      </c>
      <c r="P34">
        <v>8.8383284877291803</v>
      </c>
      <c r="Q34">
        <v>16.955480178677298</v>
      </c>
      <c r="R34">
        <v>31.345714838033299</v>
      </c>
      <c r="S34">
        <v>1.3922848447092899</v>
      </c>
      <c r="T34">
        <v>62.457340753462603</v>
      </c>
      <c r="U34">
        <v>0.77786289904053096</v>
      </c>
      <c r="V34">
        <v>-2.9213909397164199</v>
      </c>
      <c r="W34">
        <v>1.8193014161352801</v>
      </c>
      <c r="X34">
        <v>4.7400030208708497</v>
      </c>
      <c r="Y34">
        <v>-766.86640187410296</v>
      </c>
      <c r="Z34">
        <v>-351.29641812589801</v>
      </c>
      <c r="AA34">
        <v>1116.74182</v>
      </c>
      <c r="AB34">
        <v>1.421</v>
      </c>
      <c r="AC34">
        <v>1495.5431265495399</v>
      </c>
      <c r="AD34">
        <v>21040</v>
      </c>
      <c r="AE34">
        <v>17990.7408081303</v>
      </c>
      <c r="AF34" t="s">
        <v>143</v>
      </c>
      <c r="AG34">
        <v>5.69595329641472E-2</v>
      </c>
      <c r="AH34">
        <v>0.62823915901498495</v>
      </c>
      <c r="AI34">
        <v>0.68519869197913297</v>
      </c>
      <c r="AJ34">
        <v>14345.0252167323</v>
      </c>
      <c r="AK34">
        <v>0.54634729162851803</v>
      </c>
      <c r="AL34">
        <v>1495.5431265495399</v>
      </c>
      <c r="AM34">
        <v>16495.197681580699</v>
      </c>
      <c r="AN34">
        <v>8.3128490510723102E-2</v>
      </c>
      <c r="AO34">
        <v>8.3128490510723102E-2</v>
      </c>
      <c r="AP34">
        <v>1192.48029260521</v>
      </c>
      <c r="AQ34">
        <v>13152.5449241271</v>
      </c>
      <c r="AR34">
        <v>-32.183599999999998</v>
      </c>
      <c r="AS34">
        <v>55.664947650000002</v>
      </c>
      <c r="AT34">
        <v>5.604E-2</v>
      </c>
      <c r="AU34">
        <v>369959000</v>
      </c>
      <c r="AV34">
        <v>392</v>
      </c>
      <c r="AW34">
        <v>1.62494517402168</v>
      </c>
      <c r="AX34">
        <v>20.891100000000002</v>
      </c>
      <c r="AY34">
        <v>15432182000</v>
      </c>
      <c r="AZ34">
        <v>15442105000</v>
      </c>
      <c r="BA34">
        <v>-1518.69364685033</v>
      </c>
      <c r="BB34">
        <v>-4.5347092181494704</v>
      </c>
      <c r="BC34">
        <v>63.027889759969703</v>
      </c>
      <c r="BD34">
        <v>36.934602219817897</v>
      </c>
      <c r="BE34">
        <v>58.600410644361702</v>
      </c>
      <c r="BF34">
        <v>520.83333333333303</v>
      </c>
      <c r="BG34">
        <v>866.96979166666699</v>
      </c>
      <c r="BH34">
        <v>912</v>
      </c>
      <c r="BI34">
        <v>1213</v>
      </c>
      <c r="BJ34">
        <v>11.3402368584226</v>
      </c>
      <c r="BK34">
        <v>1.6253108623666399</v>
      </c>
      <c r="BL34">
        <v>1.2833439109517499</v>
      </c>
      <c r="BM34">
        <v>7.4693452074413704</v>
      </c>
      <c r="BN34">
        <v>0.10994868239508999</v>
      </c>
      <c r="BO34">
        <v>9.0041705053141394E-2</v>
      </c>
      <c r="BP34">
        <v>1.99069773419485E-2</v>
      </c>
      <c r="BQ34">
        <v>2.8576371013480598E-2</v>
      </c>
      <c r="BR34">
        <v>2.0198159306892099E-2</v>
      </c>
      <c r="BS34">
        <v>2.8498427672956E-2</v>
      </c>
      <c r="BT34">
        <v>12.414103054709599</v>
      </c>
      <c r="BU34">
        <v>10.994868239509</v>
      </c>
      <c r="BV34">
        <v>1.41923481520061</v>
      </c>
      <c r="BW34">
        <v>13.692572884658601</v>
      </c>
      <c r="BX34">
        <v>15.940942816458101</v>
      </c>
      <c r="BY34">
        <v>1.9220955244090701</v>
      </c>
      <c r="BZ34">
        <v>1.8604035211111201</v>
      </c>
      <c r="CA34">
        <v>6.1692003297953497E-2</v>
      </c>
      <c r="CB34">
        <v>2.69431723012063</v>
      </c>
      <c r="CC34">
        <v>2.40981554189554</v>
      </c>
      <c r="CD34">
        <v>0.28450168822508698</v>
      </c>
      <c r="CE34">
        <v>15.882320148648899</v>
      </c>
      <c r="CF34">
        <v>14.1175771682875</v>
      </c>
      <c r="CG34">
        <v>1.7647429803613499</v>
      </c>
      <c r="CH34">
        <v>15.5522996156948</v>
      </c>
      <c r="CI34">
        <v>14.5984044391301</v>
      </c>
      <c r="CJ34">
        <v>1.0669311665560901</v>
      </c>
      <c r="CK34">
        <v>0.16690889940298201</v>
      </c>
      <c r="CL34">
        <v>0.69471868413197801</v>
      </c>
      <c r="CM34">
        <v>5.3872909411625002E-2</v>
      </c>
      <c r="CN34">
        <v>-0.64084577472035298</v>
      </c>
      <c r="CO34">
        <v>35.915492957746501</v>
      </c>
      <c r="CP34">
        <v>52</v>
      </c>
      <c r="CQ34">
        <v>58</v>
      </c>
      <c r="CR34">
        <v>26.687984521000001</v>
      </c>
      <c r="CS34">
        <v>27.719315132999998</v>
      </c>
      <c r="CT34">
        <v>35.441825866699197</v>
      </c>
      <c r="CU34">
        <v>26.690000534057599</v>
      </c>
      <c r="CV34">
        <v>6671.5879999999997</v>
      </c>
      <c r="CW34">
        <v>3699.3229999999999</v>
      </c>
      <c r="CX34">
        <v>13503.34</v>
      </c>
      <c r="CY34">
        <v>3350.8879999999999</v>
      </c>
      <c r="CZ34">
        <v>12146.254999999999</v>
      </c>
      <c r="DA34">
        <v>105.02307836637</v>
      </c>
      <c r="DB34">
        <v>98.748569408752303</v>
      </c>
      <c r="DC34">
        <v>20.2</v>
      </c>
      <c r="DD34">
        <v>35.729999999999997</v>
      </c>
      <c r="DE34">
        <v>5.375</v>
      </c>
      <c r="DF34">
        <v>5.6875</v>
      </c>
      <c r="DG34">
        <v>9.4755800593782705E-2</v>
      </c>
      <c r="DH34">
        <v>1.5035470768757599</v>
      </c>
      <c r="DI34">
        <v>4.8264338170511598</v>
      </c>
      <c r="DJ34">
        <v>5.0952795321444304</v>
      </c>
      <c r="DK34">
        <v>3.7880835469480001</v>
      </c>
      <c r="DL34">
        <v>1.96211800611293</v>
      </c>
      <c r="DM34">
        <v>1.04234963964539</v>
      </c>
      <c r="DN34">
        <v>1.0221925910279099</v>
      </c>
      <c r="DO34">
        <v>4.9335448888762503</v>
      </c>
      <c r="DP34">
        <v>4.0952795321444304</v>
      </c>
      <c r="DQ34">
        <v>3.8264338170511598</v>
      </c>
      <c r="DR34">
        <v>2.7880835469480001</v>
      </c>
      <c r="DS34">
        <v>0.96211800611292597</v>
      </c>
      <c r="DT34">
        <v>4.2349639645386399E-2</v>
      </c>
      <c r="DU34">
        <v>2.2192591027908999E-2</v>
      </c>
      <c r="DV34">
        <v>3.9335448888762499</v>
      </c>
      <c r="DW34">
        <v>0.13880549782636201</v>
      </c>
      <c r="DX34">
        <v>0.65684421381860603</v>
      </c>
      <c r="DY34">
        <v>0.17351132884852499</v>
      </c>
      <c r="DZ34">
        <v>0.16955480178677301</v>
      </c>
      <c r="EA34">
        <v>0.206852573746859</v>
      </c>
      <c r="EB34">
        <v>5.69595329641472E-2</v>
      </c>
      <c r="EC34">
        <v>1.95345455518059</v>
      </c>
      <c r="ED34">
        <v>0.40407710243662998</v>
      </c>
      <c r="EE34">
        <v>3.1698789428853603E-2</v>
      </c>
      <c r="EF34">
        <v>-4.8004571981145397E-2</v>
      </c>
      <c r="EG34">
        <v>0.461036635400777</v>
      </c>
      <c r="EH34">
        <v>-3.3082799678342302E-2</v>
      </c>
      <c r="EI34">
        <v>1.5543395446383199E-2</v>
      </c>
      <c r="EJ34">
        <v>-1.81930141613528E-2</v>
      </c>
      <c r="EK34">
        <v>4.7400030208708498E-2</v>
      </c>
      <c r="EL34" s="1">
        <v>5.4120469617478602E-5</v>
      </c>
      <c r="EM34">
        <v>-1.8247134630970201E-2</v>
      </c>
      <c r="EN34">
        <v>6.3547967427528607E-2</v>
      </c>
    </row>
    <row r="35" spans="1:144">
      <c r="A35">
        <v>53</v>
      </c>
      <c r="B35">
        <v>1992</v>
      </c>
      <c r="C35">
        <v>1349.4945</v>
      </c>
      <c r="D35">
        <v>1028.54133</v>
      </c>
      <c r="E35">
        <v>2000.5755200000001</v>
      </c>
      <c r="F35">
        <v>43990.2193378417</v>
      </c>
      <c r="G35">
        <v>45188.487300000001</v>
      </c>
      <c r="H35">
        <v>35625.132616903</v>
      </c>
      <c r="I35">
        <v>36139.225287907902</v>
      </c>
      <c r="J35">
        <v>34897.208893154202</v>
      </c>
      <c r="K35">
        <v>83400.557000000001</v>
      </c>
      <c r="L35">
        <v>154017</v>
      </c>
      <c r="M35">
        <v>126928.848647056</v>
      </c>
      <c r="N35">
        <v>22.5284205570917</v>
      </c>
      <c r="O35">
        <v>22.640305000000001</v>
      </c>
      <c r="P35">
        <v>8.8546768924381603</v>
      </c>
      <c r="Q35">
        <v>28.561924552381701</v>
      </c>
      <c r="R35">
        <v>54.393787857866499</v>
      </c>
      <c r="S35">
        <v>0.56733919111919495</v>
      </c>
      <c r="T35">
        <v>64.349060980652396</v>
      </c>
      <c r="U35">
        <v>1.2504217365763799</v>
      </c>
      <c r="V35">
        <v>-3.9885651318421802</v>
      </c>
      <c r="W35">
        <v>1.2417354936425999</v>
      </c>
      <c r="X35">
        <v>5.2303006221477704</v>
      </c>
      <c r="Y35">
        <v>-1754.5785484620901</v>
      </c>
      <c r="Z35">
        <v>244.63052846209499</v>
      </c>
      <c r="AA35">
        <v>1441.0340200000001</v>
      </c>
      <c r="AB35">
        <v>68.914000000000001</v>
      </c>
      <c r="AC35">
        <v>2115.6738352340299</v>
      </c>
      <c r="AD35">
        <v>21513</v>
      </c>
      <c r="AE35">
        <v>28680.110767771101</v>
      </c>
      <c r="AF35" t="s">
        <v>143</v>
      </c>
      <c r="AG35">
        <v>4.8094187005202502E-2</v>
      </c>
      <c r="AH35">
        <v>0.60387143625095596</v>
      </c>
      <c r="AI35">
        <v>0.65196562325615903</v>
      </c>
      <c r="AJ35">
        <v>22572.007210981101</v>
      </c>
      <c r="AK35">
        <v>0.51311422290554398</v>
      </c>
      <c r="AL35">
        <v>2115.6738352340299</v>
      </c>
      <c r="AM35">
        <v>26564.436932537101</v>
      </c>
      <c r="AN35">
        <v>7.3767979920478399E-2</v>
      </c>
      <c r="AO35">
        <v>7.3767979920478399E-2</v>
      </c>
      <c r="AP35">
        <v>1665.0913747045499</v>
      </c>
      <c r="AQ35">
        <v>20906.915836276501</v>
      </c>
      <c r="AR35">
        <v>-391.28210000000001</v>
      </c>
      <c r="AS35">
        <v>65.130967139999996</v>
      </c>
      <c r="AT35">
        <v>7.1858000000000005E-2</v>
      </c>
      <c r="AU35">
        <v>310226000</v>
      </c>
      <c r="AV35">
        <v>322</v>
      </c>
      <c r="AW35">
        <v>1.3231421599956199</v>
      </c>
      <c r="AX35">
        <v>19.082000000000001</v>
      </c>
      <c r="AY35">
        <v>15575210000</v>
      </c>
      <c r="AZ35">
        <v>15582046000</v>
      </c>
      <c r="BA35">
        <v>-1916.06426688649</v>
      </c>
      <c r="BB35">
        <v>-5.3784059907678197</v>
      </c>
      <c r="BC35">
        <v>61.414861470890997</v>
      </c>
      <c r="BD35">
        <v>38.105637793025302</v>
      </c>
      <c r="BE35">
        <v>62.0462814380626</v>
      </c>
      <c r="BF35">
        <v>136.19631901840501</v>
      </c>
      <c r="BG35">
        <v>827.91073619631902</v>
      </c>
      <c r="BH35">
        <v>1983</v>
      </c>
      <c r="BI35">
        <v>1772</v>
      </c>
      <c r="BJ35">
        <v>12.5210814435244</v>
      </c>
      <c r="BK35">
        <v>2.1604029584423299</v>
      </c>
      <c r="BL35">
        <v>1.4816342159467699</v>
      </c>
      <c r="BM35">
        <v>7.8372604205929601</v>
      </c>
      <c r="BN35">
        <v>0.13360358881478701</v>
      </c>
      <c r="BO35">
        <v>0.10092581948373899</v>
      </c>
      <c r="BP35">
        <v>3.2677769331047803E-2</v>
      </c>
      <c r="BQ35">
        <v>4.0774029343224098E-2</v>
      </c>
      <c r="BR35">
        <v>2.5070350473266799E-2</v>
      </c>
      <c r="BS35">
        <v>2.6285104693857302E-2</v>
      </c>
      <c r="BT35">
        <v>13.9231158259023</v>
      </c>
      <c r="BU35">
        <v>13.3603588814787</v>
      </c>
      <c r="BV35">
        <v>0.56275694442364099</v>
      </c>
      <c r="BW35">
        <v>15.086532900298099</v>
      </c>
      <c r="BX35">
        <v>18.652400231347599</v>
      </c>
      <c r="BY35">
        <v>1.9415065731788701</v>
      </c>
      <c r="BZ35">
        <v>2.0135771390392398</v>
      </c>
      <c r="CA35">
        <v>-7.2070565860369501E-2</v>
      </c>
      <c r="CB35">
        <v>2.6080974176580898</v>
      </c>
      <c r="CC35">
        <v>2.4775498688557702</v>
      </c>
      <c r="CD35">
        <v>0.13054754880231201</v>
      </c>
      <c r="CE35">
        <v>17.235824415465601</v>
      </c>
      <c r="CF35">
        <v>16.614590474894499</v>
      </c>
      <c r="CG35">
        <v>0.62123394057102999</v>
      </c>
      <c r="CH35">
        <v>13.8788760135779</v>
      </c>
      <c r="CI35">
        <v>12.508591870708299</v>
      </c>
      <c r="CJ35">
        <v>1.0432796355830101</v>
      </c>
      <c r="CK35">
        <v>0.293497058990419</v>
      </c>
      <c r="CL35">
        <v>0.67047858464820098</v>
      </c>
      <c r="CM35">
        <v>0.62050156627700903</v>
      </c>
      <c r="CN35">
        <v>-4.9977018371191097E-2</v>
      </c>
      <c r="CO35">
        <v>35.5555555555556</v>
      </c>
      <c r="CP35">
        <v>46</v>
      </c>
      <c r="CQ35">
        <v>55</v>
      </c>
      <c r="CR35">
        <v>27.98861058</v>
      </c>
      <c r="CS35">
        <v>29.669479612</v>
      </c>
      <c r="CT35">
        <v>38.0904350280762</v>
      </c>
      <c r="CU35">
        <v>27.9900016784668</v>
      </c>
      <c r="CV35">
        <v>6066.3029999999999</v>
      </c>
      <c r="CW35">
        <v>3732.46</v>
      </c>
      <c r="CX35">
        <v>13059.09</v>
      </c>
      <c r="CY35">
        <v>3426.6089999999999</v>
      </c>
      <c r="CZ35">
        <v>12039.584999999999</v>
      </c>
      <c r="DA35">
        <v>109.184693606135</v>
      </c>
      <c r="DB35">
        <v>101.086863734836</v>
      </c>
      <c r="DC35">
        <v>19.25</v>
      </c>
      <c r="DD35">
        <v>33.04</v>
      </c>
      <c r="DE35">
        <v>3.431667</v>
      </c>
      <c r="DF35">
        <v>3.5216669999999999</v>
      </c>
      <c r="DG35">
        <v>-4.78654785247365E-2</v>
      </c>
      <c r="DH35">
        <v>2.41641451612437</v>
      </c>
      <c r="DI35">
        <v>1.68452466408473</v>
      </c>
      <c r="DJ35">
        <v>1.73528624690568</v>
      </c>
      <c r="DK35">
        <v>1.6075091614714301</v>
      </c>
      <c r="DL35">
        <v>1.62142147397965</v>
      </c>
      <c r="DM35">
        <v>1.0302881967815001</v>
      </c>
      <c r="DN35">
        <v>0.99459490875276102</v>
      </c>
      <c r="DO35">
        <v>1.6754196545671201</v>
      </c>
      <c r="DP35">
        <v>0.73528624690568101</v>
      </c>
      <c r="DQ35">
        <v>0.68452466408472701</v>
      </c>
      <c r="DR35">
        <v>0.60750916147143097</v>
      </c>
      <c r="DS35">
        <v>0.62142147397965397</v>
      </c>
      <c r="DT35">
        <v>3.02881967814954E-2</v>
      </c>
      <c r="DU35">
        <v>-5.4050912472393096E-3</v>
      </c>
      <c r="DV35">
        <v>0.67541965456712405</v>
      </c>
      <c r="DW35">
        <v>6.3740653756676299E-2</v>
      </c>
      <c r="DX35">
        <v>0.676738840621531</v>
      </c>
      <c r="DY35">
        <v>0.29533802103698997</v>
      </c>
      <c r="DZ35">
        <v>0.28561924552381701</v>
      </c>
      <c r="EA35">
        <v>0.20640072308176699</v>
      </c>
      <c r="EB35">
        <v>4.8094187005202502E-2</v>
      </c>
      <c r="EC35">
        <v>1.92060528419478</v>
      </c>
      <c r="ED35">
        <v>0.39641431941246602</v>
      </c>
      <c r="EE35">
        <v>3.06771487006232E-2</v>
      </c>
      <c r="EF35">
        <v>-1.02164072823037E-3</v>
      </c>
      <c r="EG35">
        <v>0.44450850641766798</v>
      </c>
      <c r="EH35">
        <v>-9.7331727339869008E-3</v>
      </c>
      <c r="EI35">
        <v>1.17572384903998E-2</v>
      </c>
      <c r="EJ35">
        <v>-1.2417354936425999E-2</v>
      </c>
      <c r="EK35">
        <v>5.2303006221477703E-2</v>
      </c>
      <c r="EL35">
        <v>1.5665755033123501E-3</v>
      </c>
      <c r="EM35">
        <v>-1.39839304397383E-2</v>
      </c>
      <c r="EN35">
        <v>1.27788792186301E-2</v>
      </c>
    </row>
    <row r="36" spans="1:144">
      <c r="A36">
        <v>54</v>
      </c>
      <c r="B36">
        <v>1993</v>
      </c>
      <c r="C36">
        <v>1802.769</v>
      </c>
      <c r="D36">
        <v>1542.4375</v>
      </c>
      <c r="E36">
        <v>2741.4995399999998</v>
      </c>
      <c r="F36">
        <v>68078.575758631298</v>
      </c>
      <c r="G36">
        <v>69932.996599999999</v>
      </c>
      <c r="H36">
        <v>34160.906047786499</v>
      </c>
      <c r="I36">
        <v>35158.109999497297</v>
      </c>
      <c r="J36">
        <v>33653.695691518798</v>
      </c>
      <c r="K36">
        <v>87374.589000000007</v>
      </c>
      <c r="L36">
        <v>162093</v>
      </c>
      <c r="M36">
        <v>133587.84353111399</v>
      </c>
      <c r="N36">
        <v>23.000313285474299</v>
      </c>
      <c r="O36">
        <v>23.073149999999998</v>
      </c>
      <c r="P36">
        <v>9.1629078130120796</v>
      </c>
      <c r="Q36">
        <v>41.999701257075401</v>
      </c>
      <c r="R36">
        <v>80.818185889433707</v>
      </c>
      <c r="S36">
        <v>0.39479703577668601</v>
      </c>
      <c r="T36">
        <v>66.248424521891593</v>
      </c>
      <c r="U36">
        <v>1.98906690928573</v>
      </c>
      <c r="V36">
        <v>-3.1338685605443901</v>
      </c>
      <c r="W36">
        <v>1.52542453480741</v>
      </c>
      <c r="X36">
        <v>4.6592930953191596</v>
      </c>
      <c r="Y36">
        <v>-2133.4930821439202</v>
      </c>
      <c r="Z36">
        <v>-264.90562785608398</v>
      </c>
      <c r="AA36">
        <v>2098.4107100000001</v>
      </c>
      <c r="AB36">
        <v>299.988</v>
      </c>
      <c r="AC36">
        <v>2677.4662964045001</v>
      </c>
      <c r="AD36">
        <v>22170</v>
      </c>
      <c r="AE36">
        <v>46859.608961401304</v>
      </c>
      <c r="AF36" t="s">
        <v>143</v>
      </c>
      <c r="AG36">
        <v>3.9329058614523599E-2</v>
      </c>
      <c r="AH36">
        <v>0.64898747032608495</v>
      </c>
      <c r="AI36">
        <v>0.68831652894060802</v>
      </c>
      <c r="AJ36">
        <v>37406.803383439998</v>
      </c>
      <c r="AK36">
        <v>0.54946512858999297</v>
      </c>
      <c r="AL36">
        <v>2677.4662964045001</v>
      </c>
      <c r="AM36">
        <v>44182.142664996798</v>
      </c>
      <c r="AN36">
        <v>5.7138041817846798E-2</v>
      </c>
      <c r="AO36">
        <v>5.7138041817846798E-2</v>
      </c>
      <c r="AP36">
        <v>2137.3514959949698</v>
      </c>
      <c r="AQ36">
        <v>35269.451887445</v>
      </c>
      <c r="AR36">
        <v>-843.58699999999999</v>
      </c>
      <c r="AS36">
        <v>50.381319150000003</v>
      </c>
      <c r="AT36">
        <v>6.5450999999999995E-2</v>
      </c>
      <c r="AU36">
        <v>779028000</v>
      </c>
      <c r="AV36">
        <v>782.3</v>
      </c>
      <c r="AW36">
        <v>3.4336795762143599</v>
      </c>
      <c r="AX36">
        <v>24.280200000000001</v>
      </c>
      <c r="AY36">
        <v>16383148000</v>
      </c>
      <c r="AZ36">
        <v>16389083000</v>
      </c>
      <c r="BA36">
        <v>-2464.2926084137598</v>
      </c>
      <c r="BB36">
        <v>-7.2137800003505399</v>
      </c>
      <c r="BC36">
        <v>55.1551518614434</v>
      </c>
      <c r="BD36">
        <v>34.459049042339899</v>
      </c>
      <c r="BE36">
        <v>62.476573591720502</v>
      </c>
      <c r="BF36">
        <v>-260.93023255813898</v>
      </c>
      <c r="BG36">
        <v>838.49720930232604</v>
      </c>
      <c r="BH36">
        <v>3248</v>
      </c>
      <c r="BI36">
        <v>1643</v>
      </c>
      <c r="BJ36">
        <v>12.615634655021299</v>
      </c>
      <c r="BK36">
        <v>2.4387784026012</v>
      </c>
      <c r="BL36">
        <v>1.8085475805340201</v>
      </c>
      <c r="BM36">
        <v>7.5659989967592702</v>
      </c>
      <c r="BN36">
        <v>0.13290173444278899</v>
      </c>
      <c r="BO36">
        <v>9.5526848860280095E-2</v>
      </c>
      <c r="BP36">
        <v>3.7374885582509003E-2</v>
      </c>
      <c r="BQ36">
        <v>4.4032910748445897E-2</v>
      </c>
      <c r="BR36">
        <v>2.74610246918215E-2</v>
      </c>
      <c r="BS36">
        <v>2.70692293725521E-2</v>
      </c>
      <c r="BT36">
        <v>13.838675664177799</v>
      </c>
      <c r="BU36">
        <v>13.290173444278899</v>
      </c>
      <c r="BV36">
        <v>0.54850221989890902</v>
      </c>
      <c r="BW36">
        <v>15.125176864658799</v>
      </c>
      <c r="BX36">
        <v>18.112384857497599</v>
      </c>
      <c r="BY36">
        <v>2.0098063982413699</v>
      </c>
      <c r="BZ36">
        <v>1.91992853175147</v>
      </c>
      <c r="CA36">
        <v>8.9877866489904895E-2</v>
      </c>
      <c r="CB36">
        <v>2.2880653657616499</v>
      </c>
      <c r="CC36">
        <v>2.1457162849718898</v>
      </c>
      <c r="CD36">
        <v>0.142349080789753</v>
      </c>
      <c r="CE36">
        <v>16.799976324439399</v>
      </c>
      <c r="CF36">
        <v>16.019247157260899</v>
      </c>
      <c r="CG36">
        <v>0.780729167178564</v>
      </c>
      <c r="CH36">
        <v>13.097559548856299</v>
      </c>
      <c r="CI36">
        <v>11.495374150813999</v>
      </c>
      <c r="CJ36">
        <v>1.0047860026115101</v>
      </c>
      <c r="CK36">
        <v>0.14729597216535001</v>
      </c>
      <c r="CL36">
        <v>0.36870336549039201</v>
      </c>
      <c r="CM36">
        <v>0.74469536759620703</v>
      </c>
      <c r="CN36">
        <v>0.37599200210581502</v>
      </c>
      <c r="CO36">
        <v>36.1111111111111</v>
      </c>
      <c r="CP36">
        <v>53</v>
      </c>
      <c r="CQ36">
        <v>59</v>
      </c>
      <c r="CR36">
        <v>28.775825477000001</v>
      </c>
      <c r="CS36">
        <v>29.298084336999999</v>
      </c>
      <c r="CT36">
        <v>37.593986511230497</v>
      </c>
      <c r="CU36">
        <v>28.7799987792969</v>
      </c>
      <c r="CV36">
        <v>6613.9949999999999</v>
      </c>
      <c r="CW36">
        <v>4113.6400000000003</v>
      </c>
      <c r="CX36">
        <v>13501.061</v>
      </c>
      <c r="CY36">
        <v>4038.6460000000002</v>
      </c>
      <c r="CZ36">
        <v>12395.460999999999</v>
      </c>
      <c r="DA36">
        <v>105.494038802711</v>
      </c>
      <c r="DB36">
        <v>97.126902734751795</v>
      </c>
      <c r="DC36">
        <v>16.75</v>
      </c>
      <c r="DD36">
        <v>27.94</v>
      </c>
      <c r="DE36">
        <v>2.9975000000000001</v>
      </c>
      <c r="DF36">
        <v>3.0225</v>
      </c>
      <c r="DG36">
        <v>-0.16483531723032699</v>
      </c>
      <c r="DH36">
        <v>3.2695392478182201</v>
      </c>
      <c r="DI36">
        <v>1.4704786850077001</v>
      </c>
      <c r="DJ36">
        <v>1.4857980859986299</v>
      </c>
      <c r="DK36">
        <v>1.5907168366504401</v>
      </c>
      <c r="DL36">
        <v>1.3358846590334399</v>
      </c>
      <c r="DM36">
        <v>1.02951656966386</v>
      </c>
      <c r="DN36">
        <v>1.0524357700773299</v>
      </c>
      <c r="DO36">
        <v>1.54758436723838</v>
      </c>
      <c r="DP36">
        <v>0.485798085998633</v>
      </c>
      <c r="DQ36">
        <v>0.47047868500770301</v>
      </c>
      <c r="DR36">
        <v>0.59071683665044095</v>
      </c>
      <c r="DS36">
        <v>0.335884659033438</v>
      </c>
      <c r="DT36">
        <v>2.9516569663856899E-2</v>
      </c>
      <c r="DU36">
        <v>5.2435770077328997E-2</v>
      </c>
      <c r="DV36">
        <v>0.54758436723838</v>
      </c>
      <c r="DW36">
        <v>-4.1100943675414503E-2</v>
      </c>
      <c r="DX36">
        <v>0.69671384975497397</v>
      </c>
      <c r="DY36">
        <v>0.40655017446692798</v>
      </c>
      <c r="DZ36">
        <v>0.419997012570754</v>
      </c>
      <c r="EA36">
        <v>0.19631206394846101</v>
      </c>
      <c r="EB36">
        <v>3.9329058614523599E-2</v>
      </c>
      <c r="EC36">
        <v>2.1389744864093099</v>
      </c>
      <c r="ED36">
        <v>0.419906496160112</v>
      </c>
      <c r="EE36">
        <v>2.64807096786457E-2</v>
      </c>
      <c r="EF36">
        <v>-4.1964390219775298E-3</v>
      </c>
      <c r="EG36">
        <v>0.45923555477463501</v>
      </c>
      <c r="EH36">
        <v>-3.03445128788996E-2</v>
      </c>
      <c r="EI36">
        <v>6.6581078547685597E-3</v>
      </c>
      <c r="EJ36">
        <v>-1.52542453480741E-2</v>
      </c>
      <c r="EK36">
        <v>4.65929309531916E-2</v>
      </c>
      <c r="EL36">
        <v>4.4064964147250999E-3</v>
      </c>
      <c r="EM36">
        <v>-1.9660741762799201E-2</v>
      </c>
      <c r="EN36">
        <v>1.0854546876746101E-2</v>
      </c>
    </row>
    <row r="37" spans="1:144">
      <c r="A37">
        <v>55</v>
      </c>
      <c r="B37">
        <v>1994</v>
      </c>
      <c r="C37">
        <v>2671.8229999999999</v>
      </c>
      <c r="D37">
        <v>2156.9166700000001</v>
      </c>
      <c r="E37">
        <v>5717.5082599999996</v>
      </c>
      <c r="F37">
        <v>95964.9700597958</v>
      </c>
      <c r="G37">
        <v>98579</v>
      </c>
      <c r="H37">
        <v>42918.785007352497</v>
      </c>
      <c r="I37">
        <v>44882.0797668913</v>
      </c>
      <c r="J37">
        <v>43150.876479694001</v>
      </c>
      <c r="K37">
        <v>98577.444000000003</v>
      </c>
      <c r="L37">
        <v>182043.67132020701</v>
      </c>
      <c r="M37">
        <v>150029.29748370801</v>
      </c>
      <c r="N37">
        <v>23.461655916838598</v>
      </c>
      <c r="O37">
        <v>23.501974000000001</v>
      </c>
      <c r="P37">
        <v>9.6508900990155393</v>
      </c>
      <c r="Q37">
        <v>52.715356355891899</v>
      </c>
      <c r="R37">
        <v>100</v>
      </c>
      <c r="S37">
        <v>0.15383724179556699</v>
      </c>
      <c r="T37">
        <v>67.9758134970225</v>
      </c>
      <c r="U37">
        <v>2.19640638528139</v>
      </c>
      <c r="V37">
        <v>-2.8746971881031702</v>
      </c>
      <c r="W37">
        <v>1.01857650491212</v>
      </c>
      <c r="X37">
        <v>3.8932738418791399</v>
      </c>
      <c r="Y37">
        <v>-2758.7024387301399</v>
      </c>
      <c r="Z37">
        <v>-4661.8515612698602</v>
      </c>
      <c r="AA37">
        <v>2388.3434900000002</v>
      </c>
      <c r="AB37">
        <v>5032.2105099999999</v>
      </c>
      <c r="AC37">
        <v>2836.1381492948099</v>
      </c>
      <c r="AD37">
        <v>23980</v>
      </c>
      <c r="AE37">
        <v>56454.617368584797</v>
      </c>
      <c r="AF37" t="s">
        <v>143</v>
      </c>
      <c r="AG37">
        <v>2.9553889794657499E-2</v>
      </c>
      <c r="AH37">
        <v>0.558729702993501</v>
      </c>
      <c r="AI37">
        <v>0.588283592788159</v>
      </c>
      <c r="AJ37">
        <v>43129.746891177303</v>
      </c>
      <c r="AK37">
        <v>0.44943219243754401</v>
      </c>
      <c r="AL37">
        <v>2836.1381492948099</v>
      </c>
      <c r="AM37">
        <v>53618.479219289897</v>
      </c>
      <c r="AN37">
        <v>5.0237487764340602E-2</v>
      </c>
      <c r="AO37">
        <v>5.0237487764340602E-2</v>
      </c>
      <c r="AP37">
        <v>2166.7301317246302</v>
      </c>
      <c r="AQ37">
        <v>40963.016759452701</v>
      </c>
      <c r="AR37">
        <v>-5802.25468</v>
      </c>
      <c r="AS37">
        <v>60.911000000000001</v>
      </c>
      <c r="AT37">
        <v>6.9008E-2</v>
      </c>
      <c r="AU37" s="1">
        <v>393000000</v>
      </c>
      <c r="AV37">
        <v>379</v>
      </c>
      <c r="AW37">
        <v>1.2621256529301199</v>
      </c>
      <c r="AX37">
        <v>25.325299999999999</v>
      </c>
      <c r="AY37">
        <v>17678998000</v>
      </c>
      <c r="AZ37">
        <v>17685019000</v>
      </c>
      <c r="BA37">
        <v>-2701.2652179008201</v>
      </c>
      <c r="BB37">
        <v>-6.2938995533961597</v>
      </c>
      <c r="BC37">
        <v>59.340850931932103</v>
      </c>
      <c r="BD37">
        <v>37.716883301702303</v>
      </c>
      <c r="BE37">
        <v>63.559727758144398</v>
      </c>
      <c r="BF37">
        <v>-2137.15596330275</v>
      </c>
      <c r="BG37">
        <v>1225.60688073394</v>
      </c>
      <c r="BH37">
        <v>4712</v>
      </c>
      <c r="BI37">
        <v>2310</v>
      </c>
      <c r="BJ37">
        <v>13.5244602187352</v>
      </c>
      <c r="BK37">
        <v>2.72076758672784</v>
      </c>
      <c r="BL37">
        <v>1.77606410586835</v>
      </c>
      <c r="BM37">
        <v>8.5751078350791392</v>
      </c>
      <c r="BN37">
        <v>0.14966275380648</v>
      </c>
      <c r="BO37">
        <v>0.10442243995879499</v>
      </c>
      <c r="BP37">
        <v>4.5240313847684503E-2</v>
      </c>
      <c r="BQ37">
        <v>5.3557677142241897E-2</v>
      </c>
      <c r="BR37">
        <v>2.4741979398929199E-2</v>
      </c>
      <c r="BS37">
        <v>2.59754498264789E-2</v>
      </c>
      <c r="BT37">
        <v>15.4303853587736</v>
      </c>
      <c r="BU37">
        <v>14.966275380648</v>
      </c>
      <c r="BV37">
        <v>0.464109978125681</v>
      </c>
      <c r="BW37">
        <v>16.413565030382301</v>
      </c>
      <c r="BX37">
        <v>18.513446341438701</v>
      </c>
      <c r="BY37">
        <v>1.8199128096105399</v>
      </c>
      <c r="BZ37">
        <v>1.8081844228355199</v>
      </c>
      <c r="CA37">
        <v>1.1728386775018E-2</v>
      </c>
      <c r="CB37">
        <v>2.4304729716446198</v>
      </c>
      <c r="CC37">
        <v>2.3192765253208201</v>
      </c>
      <c r="CD37">
        <v>0.111196446323805</v>
      </c>
      <c r="CE37">
        <v>18.139738217353301</v>
      </c>
      <c r="CF37">
        <v>17.552703406128799</v>
      </c>
      <c r="CG37">
        <v>0.58703481122450396</v>
      </c>
      <c r="CH37">
        <v>11.747589186370799</v>
      </c>
      <c r="CI37">
        <v>10.406597550680701</v>
      </c>
      <c r="CJ37">
        <v>0.99453842549290505</v>
      </c>
      <c r="CK37">
        <v>8.5145386456999497E-2</v>
      </c>
      <c r="CL37">
        <v>0.145038655827461</v>
      </c>
      <c r="CM37">
        <v>0.43159859665419098</v>
      </c>
      <c r="CN37">
        <v>0.28655994082672998</v>
      </c>
      <c r="CO37">
        <v>36.091060521932299</v>
      </c>
      <c r="CP37">
        <v>64</v>
      </c>
      <c r="CQ37">
        <v>66</v>
      </c>
      <c r="CR37">
        <v>28.923582580000001</v>
      </c>
      <c r="CS37">
        <v>31.951692568999999</v>
      </c>
      <c r="CT37">
        <v>41.425716400146499</v>
      </c>
      <c r="CU37">
        <v>28.920000076293899</v>
      </c>
      <c r="CV37">
        <v>7487.15</v>
      </c>
      <c r="CW37">
        <v>4606.25</v>
      </c>
      <c r="CX37">
        <v>15748.255999999999</v>
      </c>
      <c r="CY37">
        <v>5497.402</v>
      </c>
      <c r="CZ37">
        <v>14363.804</v>
      </c>
      <c r="DA37">
        <v>110.32706658310001</v>
      </c>
      <c r="DB37">
        <v>101.335884579218</v>
      </c>
      <c r="DC37">
        <v>15.66</v>
      </c>
      <c r="DD37">
        <v>25.44</v>
      </c>
      <c r="DE37">
        <v>4.2466670000000004</v>
      </c>
      <c r="DF37">
        <v>4.2016669999999996</v>
      </c>
      <c r="DG37">
        <v>-1.4326758543249301</v>
      </c>
      <c r="DH37">
        <v>4.6650425571828702</v>
      </c>
      <c r="DI37">
        <v>1.25513645997687</v>
      </c>
      <c r="DJ37">
        <v>1.2373452695017</v>
      </c>
      <c r="DK37">
        <v>1.1042395683260899</v>
      </c>
      <c r="DL37">
        <v>1.4820661992745601</v>
      </c>
      <c r="DM37">
        <v>1.02607441592155</v>
      </c>
      <c r="DN37">
        <v>1.1230816341248999</v>
      </c>
      <c r="DO37">
        <v>1.4096207065205699</v>
      </c>
      <c r="DP37">
        <v>0.23734526950170201</v>
      </c>
      <c r="DQ37">
        <v>0.25513645997687201</v>
      </c>
      <c r="DR37">
        <v>0.104239568326093</v>
      </c>
      <c r="DS37">
        <v>0.48206619927456001</v>
      </c>
      <c r="DT37">
        <v>2.6074415921545399E-2</v>
      </c>
      <c r="DU37">
        <v>0.123081634124899</v>
      </c>
      <c r="DV37">
        <v>0.40962070652056698</v>
      </c>
      <c r="DW37">
        <v>0.256371389778565</v>
      </c>
      <c r="DX37">
        <v>0.71488025645178599</v>
      </c>
      <c r="DY37">
        <v>0.543310250116947</v>
      </c>
      <c r="DZ37">
        <v>0.52715356355891896</v>
      </c>
      <c r="EA37">
        <v>0.18426391337504699</v>
      </c>
      <c r="EB37">
        <v>2.9553889794657499E-2</v>
      </c>
      <c r="EC37">
        <v>1.9308868426872099</v>
      </c>
      <c r="ED37">
        <v>0.35579276591793402</v>
      </c>
      <c r="EE37">
        <v>2.7841648867656499E-2</v>
      </c>
      <c r="EF37">
        <v>1.3609391890108001E-3</v>
      </c>
      <c r="EG37">
        <v>0.38534665571259202</v>
      </c>
      <c r="EH37">
        <v>-3.3038784240786601E-2</v>
      </c>
      <c r="EI37">
        <v>9.0559503062262407E-3</v>
      </c>
      <c r="EJ37">
        <v>-1.01857650491212E-2</v>
      </c>
      <c r="EK37">
        <v>3.8932738418791399E-2</v>
      </c>
      <c r="EL37">
        <v>5.24379938519694E-2</v>
      </c>
      <c r="EM37">
        <v>-6.2623758901090606E-2</v>
      </c>
      <c r="EN37">
        <v>7.6950111172154499E-3</v>
      </c>
    </row>
    <row r="38" spans="1:144">
      <c r="A38">
        <v>56</v>
      </c>
      <c r="B38">
        <v>1995</v>
      </c>
      <c r="C38">
        <v>3658.3535999999999</v>
      </c>
      <c r="D38">
        <v>3035.7166699999998</v>
      </c>
      <c r="E38">
        <v>6640.6822499999998</v>
      </c>
      <c r="F38">
        <v>117279.049675377</v>
      </c>
      <c r="G38">
        <v>120263</v>
      </c>
      <c r="H38">
        <v>51729.8731690852</v>
      </c>
      <c r="I38">
        <v>53312.793687383601</v>
      </c>
      <c r="J38">
        <v>51082.699264119197</v>
      </c>
      <c r="K38">
        <v>107063.889</v>
      </c>
      <c r="L38">
        <v>195535.99143694001</v>
      </c>
      <c r="M38">
        <v>161146.852061176</v>
      </c>
      <c r="N38">
        <v>23.902030568426699</v>
      </c>
      <c r="O38">
        <v>23.926300000000001</v>
      </c>
      <c r="P38">
        <v>10.1488742209088</v>
      </c>
      <c r="Q38">
        <v>59.978241761798202</v>
      </c>
      <c r="R38">
        <v>111.130504038444</v>
      </c>
      <c r="S38">
        <v>0.10228191988935301</v>
      </c>
      <c r="T38">
        <v>69.882820352310901</v>
      </c>
      <c r="U38">
        <v>2.2558150133513402</v>
      </c>
      <c r="V38">
        <v>-3.31943619615428</v>
      </c>
      <c r="W38">
        <v>0.33302488580425599</v>
      </c>
      <c r="X38">
        <v>3.6524610819585299</v>
      </c>
      <c r="Y38">
        <v>-3893.00322543021</v>
      </c>
      <c r="Z38">
        <v>-1302.1388445697901</v>
      </c>
      <c r="AA38">
        <v>3044.6328199999998</v>
      </c>
      <c r="AB38">
        <v>2150.5092500000001</v>
      </c>
      <c r="AC38">
        <v>2348.4716828844198</v>
      </c>
      <c r="AD38">
        <v>25652</v>
      </c>
      <c r="AE38">
        <v>60505.238710696802</v>
      </c>
      <c r="AF38" t="s">
        <v>143</v>
      </c>
      <c r="AG38">
        <v>2.00246479604404E-2</v>
      </c>
      <c r="AH38">
        <v>0.495883682454689</v>
      </c>
      <c r="AI38">
        <v>0.51590833041512996</v>
      </c>
      <c r="AJ38">
        <v>44220.878431481397</v>
      </c>
      <c r="AK38">
        <v>0.37705693006451502</v>
      </c>
      <c r="AL38">
        <v>2348.4716828844198</v>
      </c>
      <c r="AM38">
        <v>58156.767027812399</v>
      </c>
      <c r="AN38">
        <v>3.88143528218034E-2</v>
      </c>
      <c r="AO38">
        <v>3.88143528218034E-2</v>
      </c>
      <c r="AP38">
        <v>1716.4047775296001</v>
      </c>
      <c r="AQ38">
        <v>42504.473653951798</v>
      </c>
      <c r="AR38">
        <v>-7878.1858400000001</v>
      </c>
      <c r="AS38">
        <v>92.004000000000005</v>
      </c>
      <c r="AT38">
        <v>6.1851999999999997E-2</v>
      </c>
      <c r="AU38">
        <v>484824000</v>
      </c>
      <c r="AV38">
        <v>488</v>
      </c>
      <c r="AW38">
        <v>1.4102926158789799</v>
      </c>
      <c r="AX38">
        <v>31.327000000000002</v>
      </c>
      <c r="AY38">
        <v>18924594000</v>
      </c>
      <c r="AZ38">
        <v>18930721000</v>
      </c>
      <c r="BA38">
        <v>-4624.5399422459705</v>
      </c>
      <c r="BB38">
        <v>-8.9397859668631199</v>
      </c>
      <c r="BC38">
        <v>63.840428295408501</v>
      </c>
      <c r="BD38">
        <v>44.429505076517202</v>
      </c>
      <c r="BE38">
        <v>69.594622503045699</v>
      </c>
      <c r="BF38">
        <v>-2241.9913419913401</v>
      </c>
      <c r="BG38">
        <v>1583.70285714286</v>
      </c>
      <c r="BH38">
        <v>6088</v>
      </c>
      <c r="BI38">
        <v>2530</v>
      </c>
      <c r="BJ38">
        <v>14.0329236996627</v>
      </c>
      <c r="BK38">
        <v>2.9771994313261199</v>
      </c>
      <c r="BL38">
        <v>1.8337138756448901</v>
      </c>
      <c r="BM38">
        <v>8.6480540988239998</v>
      </c>
      <c r="BN38">
        <v>0.160148102134646</v>
      </c>
      <c r="BO38">
        <v>0.117253836092081</v>
      </c>
      <c r="BP38">
        <v>4.2894266042565098E-2</v>
      </c>
      <c r="BQ38">
        <v>5.1436939468737002E-2</v>
      </c>
      <c r="BR38">
        <v>2.6353240993562701E-2</v>
      </c>
      <c r="BS38">
        <v>2.5620646291664901E-2</v>
      </c>
      <c r="BT38">
        <v>15.9699887815321</v>
      </c>
      <c r="BU38">
        <v>16.0148102134646</v>
      </c>
      <c r="BV38">
        <v>-4.4821431932518502E-2</v>
      </c>
      <c r="BW38">
        <v>16.871038739677999</v>
      </c>
      <c r="BX38">
        <v>19.057902662628901</v>
      </c>
      <c r="BY38">
        <v>1.8973152432815501</v>
      </c>
      <c r="BZ38">
        <v>1.8340709141456399</v>
      </c>
      <c r="CA38">
        <v>6.3244329135912797E-2</v>
      </c>
      <c r="CB38">
        <v>2.7103791416435699</v>
      </c>
      <c r="CC38">
        <v>2.3937546264221701</v>
      </c>
      <c r="CD38">
        <v>0.316624515221402</v>
      </c>
      <c r="CE38">
        <v>18.628426847451902</v>
      </c>
      <c r="CF38">
        <v>18.293379435027099</v>
      </c>
      <c r="CG38">
        <v>0.33504741242479602</v>
      </c>
      <c r="CH38">
        <v>10.6462962549138</v>
      </c>
      <c r="CI38">
        <v>9.8698664230341802</v>
      </c>
      <c r="CJ38">
        <v>0.95082380072711803</v>
      </c>
      <c r="CK38">
        <v>0.17237141662105601</v>
      </c>
      <c r="CL38">
        <v>0.16788718299597899</v>
      </c>
      <c r="CM38">
        <v>-2.0225522264091002E-3</v>
      </c>
      <c r="CN38">
        <v>-0.169909735222388</v>
      </c>
      <c r="CO38">
        <v>36.641666666666701</v>
      </c>
      <c r="CP38">
        <v>69</v>
      </c>
      <c r="CQ38">
        <v>71</v>
      </c>
      <c r="CR38">
        <v>30.704628572000001</v>
      </c>
      <c r="CS38">
        <v>34.517550796999998</v>
      </c>
      <c r="CT38">
        <v>44.5477294921875</v>
      </c>
      <c r="CU38">
        <v>30.7100009918213</v>
      </c>
      <c r="CV38">
        <v>8201.5069999999996</v>
      </c>
      <c r="CW38">
        <v>4798.866</v>
      </c>
      <c r="CX38">
        <v>16616.277286</v>
      </c>
      <c r="CY38">
        <v>6451.683</v>
      </c>
      <c r="CZ38">
        <v>15951.723</v>
      </c>
      <c r="DA38">
        <v>125.27358951541299</v>
      </c>
      <c r="DB38">
        <v>105.27179800631301</v>
      </c>
      <c r="DC38">
        <v>16.75</v>
      </c>
      <c r="DD38">
        <v>26.48</v>
      </c>
      <c r="DE38">
        <v>5.49</v>
      </c>
      <c r="DF38">
        <v>5.8366670000000003</v>
      </c>
      <c r="DG38">
        <v>-1.3600903968645901</v>
      </c>
      <c r="DH38">
        <v>4.1931364971964404</v>
      </c>
      <c r="DI38">
        <v>1.1377755156746601</v>
      </c>
      <c r="DJ38">
        <v>1.11130504038444</v>
      </c>
      <c r="DK38">
        <v>1.0270481038791599</v>
      </c>
      <c r="DL38">
        <v>1.3692350129480899</v>
      </c>
      <c r="DM38">
        <v>1.02805419688537</v>
      </c>
      <c r="DN38">
        <v>1.07411584274743</v>
      </c>
      <c r="DO38">
        <v>1.22210270687627</v>
      </c>
      <c r="DP38">
        <v>0.11130504038444</v>
      </c>
      <c r="DQ38">
        <v>0.13777551567465801</v>
      </c>
      <c r="DR38">
        <v>2.70481038791641E-2</v>
      </c>
      <c r="DS38">
        <v>0.36923501294808803</v>
      </c>
      <c r="DT38">
        <v>2.8054196885366301E-2</v>
      </c>
      <c r="DU38">
        <v>7.4115842747426705E-2</v>
      </c>
      <c r="DV38">
        <v>0.22210270687627401</v>
      </c>
      <c r="DW38">
        <v>0.205296775298351</v>
      </c>
      <c r="DX38">
        <v>0.73493564791574595</v>
      </c>
      <c r="DY38">
        <v>0.64713227776024995</v>
      </c>
      <c r="DZ38">
        <v>0.59978241761798201</v>
      </c>
      <c r="EA38">
        <v>0.17850287291005101</v>
      </c>
      <c r="EB38">
        <v>2.00246479604404E-2</v>
      </c>
      <c r="EC38">
        <v>1.7918722136843801</v>
      </c>
      <c r="ED38">
        <v>0.31985433803035601</v>
      </c>
      <c r="EE38">
        <v>3.11935815486752E-2</v>
      </c>
      <c r="EF38">
        <v>3.3519326810187199E-3</v>
      </c>
      <c r="EG38">
        <v>0.33987898599079602</v>
      </c>
      <c r="EH38">
        <v>-1.9852290165354201E-2</v>
      </c>
      <c r="EI38">
        <v>8.4118229362419895E-3</v>
      </c>
      <c r="EJ38">
        <v>-3.3302488580425598E-3</v>
      </c>
      <c r="EK38">
        <v>3.6524610819585301E-2</v>
      </c>
      <c r="EL38">
        <v>1.8336687208435901E-2</v>
      </c>
      <c r="EM38">
        <v>-2.16669360664784E-2</v>
      </c>
      <c r="EN38">
        <v>5.0598902552232696E-3</v>
      </c>
    </row>
    <row r="39" spans="1:144">
      <c r="A39">
        <v>57</v>
      </c>
      <c r="B39">
        <v>1996</v>
      </c>
      <c r="C39">
        <v>3995.9976999999999</v>
      </c>
      <c r="D39">
        <v>3498.8083299999998</v>
      </c>
      <c r="E39">
        <v>8540.3728100000008</v>
      </c>
      <c r="F39">
        <v>132472.59507759</v>
      </c>
      <c r="G39">
        <v>135606</v>
      </c>
      <c r="H39">
        <v>53663.827816524201</v>
      </c>
      <c r="I39">
        <v>55252.414130301899</v>
      </c>
      <c r="J39">
        <v>53618.138247158</v>
      </c>
      <c r="K39">
        <v>109759.9942</v>
      </c>
      <c r="L39">
        <v>201009.28972401601</v>
      </c>
      <c r="M39">
        <v>165658.15626851999</v>
      </c>
      <c r="N39">
        <v>24.325837370894899</v>
      </c>
      <c r="O39">
        <v>24.348132</v>
      </c>
      <c r="P39">
        <v>10.5354766556115</v>
      </c>
      <c r="Q39">
        <v>65.903717812979494</v>
      </c>
      <c r="R39">
        <v>123.965016056381</v>
      </c>
      <c r="S39">
        <v>0.11839995726190899</v>
      </c>
      <c r="T39">
        <v>71.931228517510405</v>
      </c>
      <c r="U39">
        <v>2.4542912337662299</v>
      </c>
      <c r="V39">
        <v>-1.1212292008018501</v>
      </c>
      <c r="W39">
        <v>1.63786759934975</v>
      </c>
      <c r="X39">
        <v>2.7590968001516001</v>
      </c>
      <c r="Y39">
        <v>-1485.32141906995</v>
      </c>
      <c r="Z39">
        <v>-4894.29879093005</v>
      </c>
      <c r="AA39">
        <v>1101.10879</v>
      </c>
      <c r="AB39">
        <v>5278.5114199999998</v>
      </c>
      <c r="AC39">
        <v>4311.4961235461496</v>
      </c>
      <c r="AD39">
        <v>25196</v>
      </c>
      <c r="AE39">
        <v>66509.435431691905</v>
      </c>
      <c r="AF39" t="s">
        <v>143</v>
      </c>
      <c r="AG39">
        <v>3.2546324928721101E-2</v>
      </c>
      <c r="AH39">
        <v>0.46951551958136001</v>
      </c>
      <c r="AI39">
        <v>0.50206184451008096</v>
      </c>
      <c r="AJ39">
        <v>48115.430097088603</v>
      </c>
      <c r="AK39">
        <v>0.36321044415946602</v>
      </c>
      <c r="AL39">
        <v>4311.4961235461496</v>
      </c>
      <c r="AM39">
        <v>62197.939308145797</v>
      </c>
      <c r="AN39">
        <v>6.4825330354431304E-2</v>
      </c>
      <c r="AO39">
        <v>6.4825330354431304E-2</v>
      </c>
      <c r="AP39">
        <v>3119.0986511893102</v>
      </c>
      <c r="AQ39">
        <v>44996.331445899297</v>
      </c>
      <c r="AR39">
        <v>-14771.34834</v>
      </c>
      <c r="AS39">
        <v>77.875460000000004</v>
      </c>
      <c r="AT39">
        <v>4.4352000000000003E-2</v>
      </c>
      <c r="AU39">
        <v>1308209000</v>
      </c>
      <c r="AV39">
        <v>545</v>
      </c>
      <c r="AW39">
        <v>3.1617331868266598</v>
      </c>
      <c r="AX39">
        <v>22.231300000000001</v>
      </c>
      <c r="AY39">
        <v>20217174000</v>
      </c>
      <c r="AZ39">
        <v>20217174000</v>
      </c>
      <c r="BA39">
        <v>-3643.8791143117601</v>
      </c>
      <c r="BB39">
        <v>-6.7901960455935599</v>
      </c>
      <c r="BC39">
        <v>61.528783957737303</v>
      </c>
      <c r="BD39">
        <v>44.1571121610991</v>
      </c>
      <c r="BE39">
        <v>71.766593325539404</v>
      </c>
      <c r="BF39">
        <v>-3782.3076923076901</v>
      </c>
      <c r="BG39">
        <v>1536.92219230769</v>
      </c>
      <c r="BH39">
        <v>7971</v>
      </c>
      <c r="BI39">
        <v>2812</v>
      </c>
      <c r="BJ39">
        <v>14.535717906360899</v>
      </c>
      <c r="BK39">
        <v>3.7617523813746101</v>
      </c>
      <c r="BL39">
        <v>1.7478673738022601</v>
      </c>
      <c r="BM39">
        <v>8.5695976654452295</v>
      </c>
      <c r="BN39">
        <v>0.156995364930135</v>
      </c>
      <c r="BO39">
        <v>0.11888613544273</v>
      </c>
      <c r="BP39">
        <v>3.8109229487404701E-2</v>
      </c>
      <c r="BQ39">
        <v>4.75991530071605E-2</v>
      </c>
      <c r="BR39">
        <v>2.5020265977258298E-2</v>
      </c>
      <c r="BS39">
        <v>2.4493208984795501E-2</v>
      </c>
      <c r="BT39">
        <v>16.803470327040301</v>
      </c>
      <c r="BU39">
        <v>15.6995364930135</v>
      </c>
      <c r="BV39">
        <v>1.1039338340268301</v>
      </c>
      <c r="BW39">
        <v>17.544128709039001</v>
      </c>
      <c r="BX39">
        <v>18.028321246777502</v>
      </c>
      <c r="BY39">
        <v>1.9718679813309501</v>
      </c>
      <c r="BZ39">
        <v>2.0096570155507401</v>
      </c>
      <c r="CA39">
        <v>-3.7789034219789699E-2</v>
      </c>
      <c r="CB39">
        <v>2.82617478637408</v>
      </c>
      <c r="CC39">
        <v>2.5177532377774301</v>
      </c>
      <c r="CD39">
        <v>0.30842154859665</v>
      </c>
      <c r="CE39">
        <v>19.682517180998602</v>
      </c>
      <c r="CF39">
        <v>18.307950832595001</v>
      </c>
      <c r="CG39">
        <v>1.3745663484036901</v>
      </c>
      <c r="CH39">
        <v>9.2877300705754706</v>
      </c>
      <c r="CI39">
        <v>8.2526411396120398</v>
      </c>
      <c r="CJ39">
        <v>1.0316527055378499</v>
      </c>
      <c r="CK39">
        <v>0.259868322221949</v>
      </c>
      <c r="CL39">
        <v>0.13237922573167701</v>
      </c>
      <c r="CM39">
        <v>0.26330454764752398</v>
      </c>
      <c r="CN39">
        <v>0.13092532191584699</v>
      </c>
      <c r="CO39" t="s">
        <v>143</v>
      </c>
      <c r="CP39">
        <v>77</v>
      </c>
      <c r="CQ39">
        <v>77</v>
      </c>
      <c r="CR39">
        <v>31.170281851999999</v>
      </c>
      <c r="CS39">
        <v>34.895774752999998</v>
      </c>
      <c r="CT39">
        <v>44.993431091308601</v>
      </c>
      <c r="CU39">
        <v>31.169998168945298</v>
      </c>
      <c r="CV39">
        <v>8630.2109999999993</v>
      </c>
      <c r="CW39">
        <v>5045.3810000000003</v>
      </c>
      <c r="CX39">
        <v>16861.768983288199</v>
      </c>
      <c r="CY39">
        <v>6304.5810000000001</v>
      </c>
      <c r="CZ39">
        <v>16095.147999999999</v>
      </c>
      <c r="DA39">
        <v>131.06513923770399</v>
      </c>
      <c r="DB39">
        <v>113.65958601107999</v>
      </c>
      <c r="DC39">
        <v>20.46</v>
      </c>
      <c r="DD39">
        <v>31.4</v>
      </c>
      <c r="DE39">
        <v>5.005833</v>
      </c>
      <c r="DF39">
        <v>5.2983330000000004</v>
      </c>
      <c r="DG39">
        <v>-2.3105951235642599</v>
      </c>
      <c r="DH39">
        <v>5.5568023226840202</v>
      </c>
      <c r="DI39">
        <v>1.0987937604892499</v>
      </c>
      <c r="DJ39">
        <v>1.11549045088014</v>
      </c>
      <c r="DK39">
        <v>1.0879842625570699</v>
      </c>
      <c r="DL39">
        <v>1.09229400351021</v>
      </c>
      <c r="DM39">
        <v>1.02931204199934</v>
      </c>
      <c r="DN39">
        <v>1.02799125750126</v>
      </c>
      <c r="DO39">
        <v>1.12955037957988</v>
      </c>
      <c r="DP39">
        <v>0.115490450880136</v>
      </c>
      <c r="DQ39">
        <v>9.8793760489246804E-2</v>
      </c>
      <c r="DR39">
        <v>8.7984262557072104E-2</v>
      </c>
      <c r="DS39">
        <v>9.2294003510212899E-2</v>
      </c>
      <c r="DT39">
        <v>2.93120419993433E-2</v>
      </c>
      <c r="DU39">
        <v>2.7991257501263099E-2</v>
      </c>
      <c r="DV39">
        <v>0.129550379579883</v>
      </c>
      <c r="DW39">
        <v>3.7385644482785398E-2</v>
      </c>
      <c r="DX39">
        <v>0.756478112494267</v>
      </c>
      <c r="DY39">
        <v>0.70283059853653695</v>
      </c>
      <c r="DZ39">
        <v>0.65903717812979501</v>
      </c>
      <c r="EA39">
        <v>0.16569870100821599</v>
      </c>
      <c r="EB39">
        <v>3.2546324928721101E-2</v>
      </c>
      <c r="EC39">
        <v>1.8262512132070501</v>
      </c>
      <c r="ED39">
        <v>0.30260745374308701</v>
      </c>
      <c r="EE39">
        <v>3.0164712162991301E-2</v>
      </c>
      <c r="EF39">
        <v>-1.02886938568388E-3</v>
      </c>
      <c r="EG39">
        <v>0.33515377867180801</v>
      </c>
      <c r="EH39">
        <v>-1.08619575015574E-2</v>
      </c>
      <c r="EI39">
        <v>2.5487845225817402E-3</v>
      </c>
      <c r="EJ39">
        <v>-1.6378675993497498E-2</v>
      </c>
      <c r="EK39">
        <v>2.7590968001516E-2</v>
      </c>
      <c r="EL39">
        <v>3.9846063383210298E-2</v>
      </c>
      <c r="EM39">
        <v>-5.62247393767078E-2</v>
      </c>
      <c r="EN39">
        <v>3.5776539082656299E-3</v>
      </c>
    </row>
    <row r="40" spans="1:144">
      <c r="A40">
        <v>58</v>
      </c>
      <c r="B40">
        <v>1997</v>
      </c>
      <c r="C40">
        <v>4760.7142000000003</v>
      </c>
      <c r="D40">
        <v>3976.64167</v>
      </c>
      <c r="E40">
        <v>10169.073130000001</v>
      </c>
      <c r="F40">
        <v>151405.67337769101</v>
      </c>
      <c r="G40">
        <v>154905</v>
      </c>
      <c r="H40">
        <v>56528.658691214499</v>
      </c>
      <c r="I40">
        <v>58147.5225225225</v>
      </c>
      <c r="J40">
        <v>56604.257319819801</v>
      </c>
      <c r="K40">
        <v>117293.9874</v>
      </c>
      <c r="L40">
        <v>214028.29138905701</v>
      </c>
      <c r="M40">
        <v>176388.36832179199</v>
      </c>
      <c r="N40">
        <v>24.732225946158302</v>
      </c>
      <c r="O40">
        <v>24.767793999999999</v>
      </c>
      <c r="P40">
        <v>10.7706864500267</v>
      </c>
      <c r="Q40">
        <v>70.740962512506499</v>
      </c>
      <c r="R40">
        <v>134.55993545015801</v>
      </c>
      <c r="S40">
        <v>6.4630277710960596E-2</v>
      </c>
      <c r="T40">
        <v>73.612757608345902</v>
      </c>
      <c r="U40">
        <v>2.6639881398572198</v>
      </c>
      <c r="V40">
        <v>6.6913908998297605E-2</v>
      </c>
      <c r="W40">
        <v>2.1762886548415401</v>
      </c>
      <c r="X40">
        <v>2.1093747458432399</v>
      </c>
      <c r="Y40">
        <v>101.311454502209</v>
      </c>
      <c r="Z40">
        <v>-1003.03060850221</v>
      </c>
      <c r="AA40">
        <v>-590.54979600000001</v>
      </c>
      <c r="AB40">
        <v>1492.2689499999999</v>
      </c>
      <c r="AC40">
        <v>8492.7422436519191</v>
      </c>
      <c r="AD40">
        <v>18787</v>
      </c>
      <c r="AE40">
        <v>58811.615034963303</v>
      </c>
      <c r="AF40" t="s">
        <v>143</v>
      </c>
      <c r="AG40">
        <v>5.6092628857217497E-2</v>
      </c>
      <c r="AH40">
        <v>0.33234469798095201</v>
      </c>
      <c r="AI40">
        <v>0.38843732683817001</v>
      </c>
      <c r="AJ40">
        <v>37788.725265443099</v>
      </c>
      <c r="AK40">
        <v>0.24958592648755501</v>
      </c>
      <c r="AL40">
        <v>8492.7422436519191</v>
      </c>
      <c r="AM40">
        <v>50318.872791311398</v>
      </c>
      <c r="AN40">
        <v>0.144405866742531</v>
      </c>
      <c r="AO40">
        <v>0.144405866742531</v>
      </c>
      <c r="AP40">
        <v>5456.9136250516804</v>
      </c>
      <c r="AQ40">
        <v>32331.811640391399</v>
      </c>
      <c r="AR40">
        <v>-16600.57357</v>
      </c>
      <c r="AS40">
        <v>162.07359</v>
      </c>
      <c r="AT40">
        <v>5.6855000000000003E-2</v>
      </c>
      <c r="AU40">
        <v>982480000</v>
      </c>
      <c r="AV40">
        <v>1324.1179999999999</v>
      </c>
      <c r="AW40">
        <v>2.4507071543063601</v>
      </c>
      <c r="AX40">
        <v>22.036799999999999</v>
      </c>
      <c r="AY40">
        <v>19195977000</v>
      </c>
      <c r="AZ40">
        <v>19195977000</v>
      </c>
      <c r="BA40">
        <v>-3368.0437426073499</v>
      </c>
      <c r="BB40">
        <v>-5.9581172109622296</v>
      </c>
      <c r="BC40">
        <v>64.756318341406597</v>
      </c>
      <c r="BD40">
        <v>44.5606279996287</v>
      </c>
      <c r="BE40">
        <v>68.812787911593801</v>
      </c>
      <c r="BF40">
        <v>-4545.5882352941198</v>
      </c>
      <c r="BG40">
        <v>1750.26257352941</v>
      </c>
      <c r="BH40">
        <v>9079</v>
      </c>
      <c r="BI40">
        <v>3416</v>
      </c>
      <c r="BJ40">
        <v>14.7315040260626</v>
      </c>
      <c r="BK40">
        <v>3.7733707499508999</v>
      </c>
      <c r="BL40">
        <v>1.6371151094997201</v>
      </c>
      <c r="BM40">
        <v>9.0646154924323792</v>
      </c>
      <c r="BN40">
        <v>0.15714508183583001</v>
      </c>
      <c r="BO40">
        <v>0.118871569686841</v>
      </c>
      <c r="BP40">
        <v>3.8273512148989303E-2</v>
      </c>
      <c r="BQ40">
        <v>4.8425084892074699E-2</v>
      </c>
      <c r="BR40">
        <v>1.9967699683355201E-2</v>
      </c>
      <c r="BS40">
        <v>2.4982019239413799E-2</v>
      </c>
      <c r="BT40">
        <v>16.726448937397102</v>
      </c>
      <c r="BU40">
        <v>15.714508183583</v>
      </c>
      <c r="BV40">
        <v>1.0119407538140901</v>
      </c>
      <c r="BW40">
        <v>17.615753398527399</v>
      </c>
      <c r="BX40">
        <v>17.315004387247701</v>
      </c>
      <c r="BY40">
        <v>2.08855978078951</v>
      </c>
      <c r="BZ40">
        <v>2.1060769579258301</v>
      </c>
      <c r="CA40">
        <v>-1.7517177136314701E-2</v>
      </c>
      <c r="CB40">
        <v>3.2166025057506</v>
      </c>
      <c r="CC40">
        <v>2.7408307220346302</v>
      </c>
      <c r="CD40">
        <v>0.47577178371596401</v>
      </c>
      <c r="CE40">
        <v>19.877599287919899</v>
      </c>
      <c r="CF40">
        <v>18.407403927526101</v>
      </c>
      <c r="CG40">
        <v>1.4701953603937301</v>
      </c>
      <c r="CH40">
        <v>7.5213908535563299</v>
      </c>
      <c r="CI40">
        <v>6.2414882988319196</v>
      </c>
      <c r="CJ40">
        <v>1.03785430220885</v>
      </c>
      <c r="CK40">
        <v>0.46405559951165798</v>
      </c>
      <c r="CL40">
        <v>7.4070661582669894E-2</v>
      </c>
      <c r="CM40">
        <v>0.70610385202721504</v>
      </c>
      <c r="CN40">
        <v>0.63203319044454598</v>
      </c>
      <c r="CO40" t="s">
        <v>143</v>
      </c>
      <c r="CP40">
        <v>81</v>
      </c>
      <c r="CQ40">
        <v>83</v>
      </c>
      <c r="CR40">
        <v>32.686430301000001</v>
      </c>
      <c r="CS40">
        <v>36.701856720999999</v>
      </c>
      <c r="CT40">
        <v>47.4772338867188</v>
      </c>
      <c r="CU40">
        <v>32.689998626708999</v>
      </c>
      <c r="CV40">
        <v>9099.4</v>
      </c>
      <c r="CW40">
        <v>5500.6769999999997</v>
      </c>
      <c r="CX40">
        <v>17757.946505006901</v>
      </c>
      <c r="CY40">
        <v>7245.0370000000003</v>
      </c>
      <c r="CZ40">
        <v>17351.609</v>
      </c>
      <c r="DA40">
        <v>120.345752019689</v>
      </c>
      <c r="DB40">
        <v>111.312660522526</v>
      </c>
      <c r="DC40">
        <v>18.64</v>
      </c>
      <c r="DD40">
        <v>27.98</v>
      </c>
      <c r="DE40">
        <v>5.0608329999999997</v>
      </c>
      <c r="DF40">
        <v>5.46</v>
      </c>
      <c r="DG40">
        <v>-2.4270317260191798</v>
      </c>
      <c r="DH40">
        <v>5.8100271832323003</v>
      </c>
      <c r="DI40">
        <v>1.07339866186691</v>
      </c>
      <c r="DJ40">
        <v>1.0854670110231699</v>
      </c>
      <c r="DK40">
        <v>1.0854409220902399</v>
      </c>
      <c r="DL40">
        <v>1.1913706056437401</v>
      </c>
      <c r="DM40">
        <v>1.0233768993730701</v>
      </c>
      <c r="DN40">
        <v>1.0647681591378999</v>
      </c>
      <c r="DO40">
        <v>1.1429207172171101</v>
      </c>
      <c r="DP40">
        <v>8.5467011023166797E-2</v>
      </c>
      <c r="DQ40">
        <v>7.3398661866907994E-2</v>
      </c>
      <c r="DR40">
        <v>8.5440922090244301E-2</v>
      </c>
      <c r="DS40">
        <v>0.191370605643742</v>
      </c>
      <c r="DT40">
        <v>2.3376899373075001E-2</v>
      </c>
      <c r="DU40">
        <v>6.4768159137897699E-2</v>
      </c>
      <c r="DV40">
        <v>0.14292071721711</v>
      </c>
      <c r="DW40">
        <v>5.3384765702608999E-2</v>
      </c>
      <c r="DX40">
        <v>0.77416222520797895</v>
      </c>
      <c r="DY40">
        <v>0.73873937927531197</v>
      </c>
      <c r="DZ40">
        <v>0.707409625125065</v>
      </c>
      <c r="EA40">
        <v>0.11338465280213</v>
      </c>
      <c r="EB40">
        <v>5.6092628857217497E-2</v>
      </c>
      <c r="EC40">
        <v>1.88991063185426</v>
      </c>
      <c r="ED40">
        <v>0.21428686081985099</v>
      </c>
      <c r="EE40">
        <v>3.1443433352223903E-2</v>
      </c>
      <c r="EF40">
        <v>1.27872118923256E-3</v>
      </c>
      <c r="EG40">
        <v>0.27037948967706799</v>
      </c>
      <c r="EH40">
        <v>-7.5322571971521299E-2</v>
      </c>
      <c r="EI40">
        <v>5.0507783687363302E-3</v>
      </c>
      <c r="EJ40">
        <v>-2.1762886548415399E-2</v>
      </c>
      <c r="EK40">
        <v>2.1093747458432399E-2</v>
      </c>
      <c r="EL40">
        <v>9.8560966488847497E-3</v>
      </c>
      <c r="EM40">
        <v>-3.1618983197300103E-2</v>
      </c>
      <c r="EN40">
        <v>3.77205717950378E-3</v>
      </c>
    </row>
    <row r="41" spans="1:144">
      <c r="A41">
        <v>59</v>
      </c>
      <c r="B41">
        <v>1998</v>
      </c>
      <c r="C41">
        <v>5022.7169999999996</v>
      </c>
      <c r="D41">
        <v>4472.5916699999998</v>
      </c>
      <c r="E41">
        <v>9183.4522500000003</v>
      </c>
      <c r="F41">
        <v>159753.29518865299</v>
      </c>
      <c r="G41">
        <v>162586</v>
      </c>
      <c r="H41">
        <v>54328.191569069299</v>
      </c>
      <c r="I41">
        <v>55501.467877381001</v>
      </c>
      <c r="J41">
        <v>54566.466136410199</v>
      </c>
      <c r="K41">
        <v>116522.25</v>
      </c>
      <c r="L41">
        <v>213189.99339258901</v>
      </c>
      <c r="M41">
        <v>175696.09657641899</v>
      </c>
      <c r="N41">
        <v>25.119532598104801</v>
      </c>
      <c r="O41">
        <v>25.182269000000002</v>
      </c>
      <c r="P41">
        <v>11.2426787572842</v>
      </c>
      <c r="Q41">
        <v>74.9347061963025</v>
      </c>
      <c r="R41">
        <v>144.315530770295</v>
      </c>
      <c r="S41">
        <v>6.0067927382014198E-2</v>
      </c>
      <c r="T41">
        <v>74.755433058709002</v>
      </c>
      <c r="U41">
        <v>2.9293818001442999</v>
      </c>
      <c r="V41">
        <v>-1.0251198993558801</v>
      </c>
      <c r="W41">
        <v>1.2433354255268101</v>
      </c>
      <c r="X41">
        <v>2.26845532488269</v>
      </c>
      <c r="Y41">
        <v>-1637.6628188556101</v>
      </c>
      <c r="Z41">
        <v>231.86158218894701</v>
      </c>
      <c r="AA41">
        <v>641.90303666666705</v>
      </c>
      <c r="AB41">
        <v>763.89819999999997</v>
      </c>
      <c r="AC41">
        <v>10674.152026867399</v>
      </c>
      <c r="AD41">
        <v>19562</v>
      </c>
      <c r="AE41">
        <v>68196.662352052605</v>
      </c>
      <c r="AF41" t="s">
        <v>143</v>
      </c>
      <c r="AG41">
        <v>6.6816474829281394E-2</v>
      </c>
      <c r="AH41">
        <v>0.36007088465534798</v>
      </c>
      <c r="AI41">
        <v>0.42688735948462903</v>
      </c>
      <c r="AJ41">
        <v>46014.693604483</v>
      </c>
      <c r="AK41">
        <v>0.28803595913401497</v>
      </c>
      <c r="AL41">
        <v>10674.152026867399</v>
      </c>
      <c r="AM41">
        <v>57522.510325185198</v>
      </c>
      <c r="AN41">
        <v>0.156520153021039</v>
      </c>
      <c r="AO41">
        <v>0.156520153021039</v>
      </c>
      <c r="AP41">
        <v>7202.2268841899004</v>
      </c>
      <c r="AQ41">
        <v>38812.466720293101</v>
      </c>
      <c r="AR41">
        <v>-18605.396830000002</v>
      </c>
      <c r="AS41">
        <v>201.19269</v>
      </c>
      <c r="AT41">
        <v>6.6628999999999994E-2</v>
      </c>
      <c r="AU41">
        <v>974432000</v>
      </c>
      <c r="AV41">
        <v>837.9</v>
      </c>
      <c r="AW41">
        <v>2.4860057943724501</v>
      </c>
      <c r="AX41">
        <v>20.521799999999999</v>
      </c>
      <c r="AY41">
        <v>17883514000</v>
      </c>
      <c r="AZ41">
        <v>19282203000</v>
      </c>
      <c r="BA41">
        <v>-3335.9695001454602</v>
      </c>
      <c r="BB41">
        <v>-6.14040225488516</v>
      </c>
      <c r="BC41">
        <v>63.0682017260633</v>
      </c>
      <c r="BD41">
        <v>40.7991269636181</v>
      </c>
      <c r="BE41">
        <v>64.690487198016299</v>
      </c>
      <c r="BF41">
        <v>-4546.6666666666697</v>
      </c>
      <c r="BG41">
        <v>1594.5133333333299</v>
      </c>
      <c r="BH41">
        <v>9077</v>
      </c>
      <c r="BI41">
        <v>3470</v>
      </c>
      <c r="BJ41">
        <v>14.487221470239399</v>
      </c>
      <c r="BK41">
        <v>3.6697962904094301</v>
      </c>
      <c r="BL41">
        <v>1.8152230420681299</v>
      </c>
      <c r="BM41">
        <v>9.0657241606473296</v>
      </c>
      <c r="BN41">
        <v>0.15952639199610599</v>
      </c>
      <c r="BO41">
        <v>0.124331329569352</v>
      </c>
      <c r="BP41">
        <v>3.5195062426753701E-2</v>
      </c>
      <c r="BQ41">
        <v>4.5050961654595899E-2</v>
      </c>
      <c r="BR41">
        <v>2.0166613419493301E-2</v>
      </c>
      <c r="BS41">
        <v>2.58983722621321E-2</v>
      </c>
      <c r="BT41">
        <v>16.729435552853499</v>
      </c>
      <c r="BU41">
        <v>15.9526391996106</v>
      </c>
      <c r="BV41">
        <v>0.77679635324293295</v>
      </c>
      <c r="BW41">
        <v>17.7042344334705</v>
      </c>
      <c r="BX41">
        <v>18.140513049189799</v>
      </c>
      <c r="BY41">
        <v>2.1899250727907398</v>
      </c>
      <c r="BZ41">
        <v>2.12332593992774</v>
      </c>
      <c r="CA41">
        <v>6.6599132863001606E-2</v>
      </c>
      <c r="CB41">
        <v>3.3547055089945799</v>
      </c>
      <c r="CC41">
        <v>2.85581443272295</v>
      </c>
      <c r="CD41">
        <v>0.49889107627162399</v>
      </c>
      <c r="CE41">
        <v>20.003331995063199</v>
      </c>
      <c r="CF41">
        <v>18.6610454326857</v>
      </c>
      <c r="CG41">
        <v>1.3422865623775599</v>
      </c>
      <c r="CH41">
        <v>5.9619425836485096</v>
      </c>
      <c r="CI41">
        <v>5.2004730414401097</v>
      </c>
      <c r="CJ41">
        <v>1.2674746638518699</v>
      </c>
      <c r="CK41">
        <v>0.407052619427269</v>
      </c>
      <c r="CL41">
        <v>6.3057571659541803E-2</v>
      </c>
      <c r="CM41">
        <v>-9.8952502216200305E-2</v>
      </c>
      <c r="CN41">
        <v>-0.16201007387574201</v>
      </c>
      <c r="CO41" t="s">
        <v>143</v>
      </c>
      <c r="CP41">
        <v>81</v>
      </c>
      <c r="CQ41">
        <v>83</v>
      </c>
      <c r="CR41">
        <v>31.927740819</v>
      </c>
      <c r="CS41">
        <v>38.278869063000002</v>
      </c>
      <c r="CT41">
        <v>49.638370513916001</v>
      </c>
      <c r="CU41">
        <v>31.930000305175799</v>
      </c>
      <c r="CV41">
        <v>9145.3919999999998</v>
      </c>
      <c r="CW41">
        <v>5704.6689999999999</v>
      </c>
      <c r="CX41">
        <v>17138.547999999999</v>
      </c>
      <c r="CY41">
        <v>7288.6270000000004</v>
      </c>
      <c r="CZ41">
        <v>16816.746999999999</v>
      </c>
      <c r="DA41">
        <v>108.55309203673001</v>
      </c>
      <c r="DB41">
        <v>105.590970098694</v>
      </c>
      <c r="DC41">
        <v>11.91</v>
      </c>
      <c r="DD41">
        <v>17.600000000000001</v>
      </c>
      <c r="DE41">
        <v>4.7766669999999998</v>
      </c>
      <c r="DF41">
        <v>5.3533330000000001</v>
      </c>
      <c r="DG41">
        <v>-2.4944586367099699</v>
      </c>
      <c r="DH41">
        <v>5.7594076274056496</v>
      </c>
      <c r="DI41">
        <v>1.0592831018245601</v>
      </c>
      <c r="DJ41">
        <v>1.0725</v>
      </c>
      <c r="DK41">
        <v>1.09962268837327</v>
      </c>
      <c r="DL41">
        <v>1.0550343475775099</v>
      </c>
      <c r="DM41">
        <v>1.01552279098744</v>
      </c>
      <c r="DN41">
        <v>0.99608323744946103</v>
      </c>
      <c r="DO41">
        <v>1.0551341414409099</v>
      </c>
      <c r="DP41">
        <v>7.2500000000000203E-2</v>
      </c>
      <c r="DQ41">
        <v>5.9283101824555699E-2</v>
      </c>
      <c r="DR41">
        <v>9.9622688373268903E-2</v>
      </c>
      <c r="DS41">
        <v>5.5034347577512598E-2</v>
      </c>
      <c r="DT41">
        <v>1.5522790987435401E-2</v>
      </c>
      <c r="DU41">
        <v>-3.9167625505386302E-3</v>
      </c>
      <c r="DV41">
        <v>5.5134141440911E-2</v>
      </c>
      <c r="DW41">
        <v>-3.8926575883662197E-2</v>
      </c>
      <c r="DX41">
        <v>0.78617938362024997</v>
      </c>
      <c r="DY41">
        <v>0.757625776373959</v>
      </c>
      <c r="DZ41">
        <v>0.74934706196302503</v>
      </c>
      <c r="EA41">
        <v>0.116714492919543</v>
      </c>
      <c r="EB41">
        <v>6.6816474829281394E-2</v>
      </c>
      <c r="EC41">
        <v>1.9923360370535901</v>
      </c>
      <c r="ED41">
        <v>0.232534490290042</v>
      </c>
      <c r="EE41">
        <v>3.1440459453863902E-2</v>
      </c>
      <c r="EF41" s="1">
        <v>-2.9738983599245099E-6</v>
      </c>
      <c r="EG41">
        <v>0.29935096511932302</v>
      </c>
      <c r="EH41">
        <v>1.7358006435611899E-2</v>
      </c>
      <c r="EI41">
        <v>1.64004629569987E-3</v>
      </c>
      <c r="EJ41">
        <v>-1.2433354255268101E-2</v>
      </c>
      <c r="EK41">
        <v>2.26845532488269E-2</v>
      </c>
      <c r="EL41">
        <v>4.7817367341181404E-3</v>
      </c>
      <c r="EM41">
        <v>-1.7215090989386301E-2</v>
      </c>
      <c r="EN41">
        <v>1.6430201940597999E-3</v>
      </c>
    </row>
    <row r="42" spans="1:144">
      <c r="A42">
        <v>60</v>
      </c>
      <c r="B42">
        <v>1999</v>
      </c>
      <c r="C42">
        <v>5875.7253000000001</v>
      </c>
      <c r="D42">
        <v>4771.9166699999996</v>
      </c>
      <c r="E42">
        <v>8403.6269900000007</v>
      </c>
      <c r="F42">
        <v>166967.16431849499</v>
      </c>
      <c r="G42">
        <v>169859</v>
      </c>
      <c r="H42">
        <v>49080.322706965198</v>
      </c>
      <c r="I42">
        <v>50187.324567882999</v>
      </c>
      <c r="J42">
        <v>49318.340700251101</v>
      </c>
      <c r="K42">
        <v>117587.416</v>
      </c>
      <c r="L42">
        <v>216376.74063051399</v>
      </c>
      <c r="M42">
        <v>178321.784410653</v>
      </c>
      <c r="N42">
        <v>25.486139705289101</v>
      </c>
      <c r="O42">
        <v>25.588546000000001</v>
      </c>
      <c r="P42">
        <v>11.556484172110601</v>
      </c>
      <c r="Q42">
        <v>77.165024222085293</v>
      </c>
      <c r="R42">
        <v>149.323279688024</v>
      </c>
      <c r="S42">
        <v>3.7264035074793499E-2</v>
      </c>
      <c r="T42">
        <v>76.391102265249003</v>
      </c>
      <c r="U42">
        <v>3.3844952678963498</v>
      </c>
      <c r="V42">
        <v>-3.3680689995593101</v>
      </c>
      <c r="W42">
        <v>-0.90994148983923595</v>
      </c>
      <c r="X42">
        <v>2.4581275097200801</v>
      </c>
      <c r="Y42">
        <v>-5623.5693008544704</v>
      </c>
      <c r="Z42">
        <v>4651.3971496808699</v>
      </c>
      <c r="AA42">
        <v>-346.32679000000002</v>
      </c>
      <c r="AB42">
        <v>1318.4989411736001</v>
      </c>
      <c r="AC42">
        <v>16841.179458279701</v>
      </c>
      <c r="AD42">
        <v>19500</v>
      </c>
      <c r="AE42">
        <v>85286.179458279905</v>
      </c>
      <c r="AF42">
        <v>23183.624578194002</v>
      </c>
      <c r="AG42">
        <v>0.100865218182388</v>
      </c>
      <c r="AH42">
        <v>0.409930900362177</v>
      </c>
      <c r="AI42">
        <v>0.51079611854456497</v>
      </c>
      <c r="AJ42">
        <v>62102.5548800857</v>
      </c>
      <c r="AK42">
        <v>0.37194471819395097</v>
      </c>
      <c r="AL42">
        <v>10189.1589124851</v>
      </c>
      <c r="AM42">
        <v>75097.020545794803</v>
      </c>
      <c r="AN42">
        <v>0.119470223396153</v>
      </c>
      <c r="AO42">
        <v>0.197466688802938</v>
      </c>
      <c r="AP42">
        <v>7419.4061049956699</v>
      </c>
      <c r="AQ42">
        <v>54683.148775089998</v>
      </c>
      <c r="AR42">
        <v>-16438.170020000001</v>
      </c>
      <c r="AS42">
        <v>190.09777</v>
      </c>
      <c r="AT42">
        <v>3.7753000000000002E-2</v>
      </c>
      <c r="AU42">
        <v>1149033000</v>
      </c>
      <c r="AV42">
        <v>1056.2175</v>
      </c>
      <c r="AW42">
        <v>2.9094824167444502</v>
      </c>
      <c r="AX42">
        <v>15.699400000000001</v>
      </c>
      <c r="AY42">
        <v>18111373000</v>
      </c>
      <c r="AZ42">
        <v>19451793000</v>
      </c>
      <c r="BA42">
        <v>-1379.9149072739399</v>
      </c>
      <c r="BB42">
        <v>-2.8115440795137898</v>
      </c>
      <c r="BC42">
        <v>58.889442905495201</v>
      </c>
      <c r="BD42">
        <v>37.950335731644401</v>
      </c>
      <c r="BE42">
        <v>64.443360064632401</v>
      </c>
      <c r="BF42">
        <v>-3694.0170940170901</v>
      </c>
      <c r="BG42">
        <v>1673.9958119658099</v>
      </c>
      <c r="BH42">
        <v>6303</v>
      </c>
      <c r="BI42">
        <v>3503</v>
      </c>
      <c r="BJ42">
        <v>13.2192612872279</v>
      </c>
      <c r="BK42">
        <v>3.04414400454485</v>
      </c>
      <c r="BL42">
        <v>1.7110468901618801</v>
      </c>
      <c r="BM42">
        <v>8.6790213038664401</v>
      </c>
      <c r="BN42">
        <v>0.166712307931001</v>
      </c>
      <c r="BO42">
        <v>0.13134140790059201</v>
      </c>
      <c r="BP42">
        <v>3.5370900030408797E-2</v>
      </c>
      <c r="BQ42">
        <v>4.53793876963993E-2</v>
      </c>
      <c r="BR42">
        <v>1.9306307187099199E-2</v>
      </c>
      <c r="BS42">
        <v>2.7136315935112999E-2</v>
      </c>
      <c r="BT42">
        <v>15.5843561151818</v>
      </c>
      <c r="BU42">
        <v>16.671230793100101</v>
      </c>
      <c r="BV42">
        <v>-1.08687467791833</v>
      </c>
      <c r="BW42">
        <v>16.525348218237799</v>
      </c>
      <c r="BX42">
        <v>19.641635576608</v>
      </c>
      <c r="BY42">
        <v>2.02439970699412</v>
      </c>
      <c r="BZ42">
        <v>2.1052914839379802</v>
      </c>
      <c r="CA42">
        <v>-8.0891776943856603E-2</v>
      </c>
      <c r="CB42">
        <v>3.6785716342191899</v>
      </c>
      <c r="CC42">
        <v>3.4510290848907199</v>
      </c>
      <c r="CD42">
        <v>0.22754254932846699</v>
      </c>
      <c r="CE42">
        <v>18.7861703657939</v>
      </c>
      <c r="CF42">
        <v>19.726394271327599</v>
      </c>
      <c r="CG42">
        <v>-0.94022390553371304</v>
      </c>
      <c r="CH42">
        <v>6.4084425660338402</v>
      </c>
      <c r="CI42">
        <v>5.4184510732411004</v>
      </c>
      <c r="CJ42">
        <v>1.0244657467587199</v>
      </c>
      <c r="CK42">
        <v>6.4756866968154803E-2</v>
      </c>
      <c r="CL42">
        <v>4.6520197969370999E-2</v>
      </c>
      <c r="CM42">
        <v>3.0282613002180599E-2</v>
      </c>
      <c r="CN42">
        <v>-1.6237584967190501E-2</v>
      </c>
      <c r="CO42" t="s">
        <v>143</v>
      </c>
      <c r="CP42">
        <v>96</v>
      </c>
      <c r="CQ42">
        <v>96</v>
      </c>
      <c r="CR42">
        <v>31.969594626999999</v>
      </c>
      <c r="CS42">
        <v>35.941362890000001</v>
      </c>
      <c r="CT42">
        <v>46.4910697937012</v>
      </c>
      <c r="CU42">
        <v>31.969999313354499</v>
      </c>
      <c r="CV42">
        <v>10069.222</v>
      </c>
      <c r="CW42">
        <v>6450.8059999999996</v>
      </c>
      <c r="CX42">
        <v>17010.449000000001</v>
      </c>
      <c r="CY42">
        <v>6520.7079999999996</v>
      </c>
      <c r="CZ42">
        <v>16645.368999999999</v>
      </c>
      <c r="DA42">
        <v>93.174819281422401</v>
      </c>
      <c r="DB42">
        <v>92.648172235541594</v>
      </c>
      <c r="DC42">
        <v>16.559999999999999</v>
      </c>
      <c r="DD42">
        <v>23.89</v>
      </c>
      <c r="DE42">
        <v>4.6383330000000003</v>
      </c>
      <c r="DF42">
        <v>4.97</v>
      </c>
      <c r="DG42">
        <v>-1.76124086143459</v>
      </c>
      <c r="DH42">
        <v>5.02010036699639</v>
      </c>
      <c r="DI42">
        <v>1.02976348529265</v>
      </c>
      <c r="DJ42">
        <v>1.0347</v>
      </c>
      <c r="DK42">
        <v>1.15536160828528</v>
      </c>
      <c r="DL42">
        <v>1.1698300541320601</v>
      </c>
      <c r="DM42">
        <v>1.02188027196974</v>
      </c>
      <c r="DN42">
        <v>1.0149479212753501</v>
      </c>
      <c r="DO42">
        <v>1.04515630880304</v>
      </c>
      <c r="DP42">
        <v>3.4700000000000002E-2</v>
      </c>
      <c r="DQ42">
        <v>2.9763485292651999E-2</v>
      </c>
      <c r="DR42">
        <v>0.15536160828528101</v>
      </c>
      <c r="DS42">
        <v>0.16983005413205701</v>
      </c>
      <c r="DT42">
        <v>2.18802719697366E-2</v>
      </c>
      <c r="DU42">
        <v>1.4947921275353399E-2</v>
      </c>
      <c r="DV42">
        <v>4.5156308803040002E-2</v>
      </c>
      <c r="DW42">
        <v>-9.6595684681171495E-2</v>
      </c>
      <c r="DX42">
        <v>0.80338120235086197</v>
      </c>
      <c r="DY42">
        <v>0.71746010225719803</v>
      </c>
      <c r="DZ42">
        <v>0.77165024222085299</v>
      </c>
      <c r="EA42">
        <v>0.112176625390457</v>
      </c>
      <c r="EB42">
        <v>0.100865218182388</v>
      </c>
      <c r="EC42">
        <v>2.28424692846166</v>
      </c>
      <c r="ED42">
        <v>0.25623911199334598</v>
      </c>
      <c r="EE42">
        <v>3.5190903097520897E-2</v>
      </c>
      <c r="EF42">
        <v>3.7504436436569298E-3</v>
      </c>
      <c r="EG42">
        <v>0.35710433017573401</v>
      </c>
      <c r="EH42">
        <v>2.36831333880268E-2</v>
      </c>
      <c r="EI42">
        <v>5.1088386359180301E-3</v>
      </c>
      <c r="EJ42">
        <v>9.0994148983923606E-3</v>
      </c>
      <c r="EK42">
        <v>2.4581275097200799E-2</v>
      </c>
      <c r="EL42">
        <v>7.8967559073981897E-3</v>
      </c>
      <c r="EM42">
        <v>1.2026589909941701E-3</v>
      </c>
      <c r="EN42">
        <v>1.3583949922611001E-3</v>
      </c>
    </row>
    <row r="43" spans="1:144">
      <c r="A43">
        <v>61</v>
      </c>
      <c r="B43">
        <v>2000</v>
      </c>
      <c r="C43">
        <v>5642.4183000000003</v>
      </c>
      <c r="D43">
        <v>5056.4250000000002</v>
      </c>
      <c r="E43">
        <v>8179.9788900000003</v>
      </c>
      <c r="F43">
        <v>177918.10990479399</v>
      </c>
      <c r="G43">
        <v>180584</v>
      </c>
      <c r="H43">
        <v>50770.709968725598</v>
      </c>
      <c r="I43">
        <v>51744.749133213001</v>
      </c>
      <c r="J43">
        <v>50584.450184818998</v>
      </c>
      <c r="K43">
        <v>121056.942</v>
      </c>
      <c r="L43">
        <v>222206.70734869401</v>
      </c>
      <c r="M43">
        <v>183128.12824280999</v>
      </c>
      <c r="N43">
        <v>25.838830259926802</v>
      </c>
      <c r="O43">
        <v>25.983588000000001</v>
      </c>
      <c r="P43">
        <v>12.1007993599399</v>
      </c>
      <c r="Q43">
        <v>80.068739610815996</v>
      </c>
      <c r="R43">
        <v>154.93783500429399</v>
      </c>
      <c r="S43">
        <v>3.7342350205499301E-2</v>
      </c>
      <c r="T43">
        <v>78.970720756871501</v>
      </c>
      <c r="U43">
        <v>3.4898989942879801</v>
      </c>
      <c r="V43">
        <v>-3.3903754287204602</v>
      </c>
      <c r="W43">
        <v>-0.79690187373321797</v>
      </c>
      <c r="X43">
        <v>2.5934735549872401</v>
      </c>
      <c r="Y43">
        <v>-6032.09188145601</v>
      </c>
      <c r="Z43">
        <v>2317.3776349626801</v>
      </c>
      <c r="AA43">
        <v>2287.5812233333299</v>
      </c>
      <c r="AB43">
        <v>1427.13302316</v>
      </c>
      <c r="AC43">
        <v>17891.250974899802</v>
      </c>
      <c r="AD43">
        <v>19205</v>
      </c>
      <c r="AE43">
        <v>85684.900974899807</v>
      </c>
      <c r="AF43">
        <v>20864.304410524099</v>
      </c>
      <c r="AG43">
        <v>0.10055890872758</v>
      </c>
      <c r="AH43">
        <v>0.38103850156837399</v>
      </c>
      <c r="AI43">
        <v>0.48159741029595399</v>
      </c>
      <c r="AJ43">
        <v>64820.596564375701</v>
      </c>
      <c r="AK43">
        <v>0.36432826652139</v>
      </c>
      <c r="AL43">
        <v>10928.5733528211</v>
      </c>
      <c r="AM43">
        <v>74756.327622078694</v>
      </c>
      <c r="AN43">
        <v>0.12754374724693299</v>
      </c>
      <c r="AO43">
        <v>0.20880284357381501</v>
      </c>
      <c r="AP43">
        <v>8267.4617846021702</v>
      </c>
      <c r="AQ43">
        <v>56553.134779773602</v>
      </c>
      <c r="AR43">
        <v>-13827.341900662999</v>
      </c>
      <c r="AS43">
        <v>455.21100000000001</v>
      </c>
      <c r="AT43">
        <v>5.7792000000000003E-2</v>
      </c>
      <c r="AU43">
        <v>1172034000</v>
      </c>
      <c r="AV43">
        <v>1112.256361</v>
      </c>
      <c r="AW43">
        <v>2.7606740712840598</v>
      </c>
      <c r="AX43">
        <v>13.724</v>
      </c>
      <c r="AY43">
        <v>17927849000</v>
      </c>
      <c r="AZ43">
        <v>19198924000</v>
      </c>
      <c r="BA43">
        <v>-1545.82852042069</v>
      </c>
      <c r="BB43">
        <v>-3.04472504200336</v>
      </c>
      <c r="BC43">
        <v>57.569489601896997</v>
      </c>
      <c r="BD43">
        <v>39.045924971160098</v>
      </c>
      <c r="BE43">
        <v>67.823990174603694</v>
      </c>
      <c r="BF43">
        <v>-3428.8951841359799</v>
      </c>
      <c r="BG43">
        <v>1598.4187818696901</v>
      </c>
      <c r="BH43">
        <v>8482</v>
      </c>
      <c r="BI43">
        <v>3505</v>
      </c>
      <c r="BJ43">
        <v>12.878277289512001</v>
      </c>
      <c r="BK43">
        <v>2.8831965222455298</v>
      </c>
      <c r="BL43">
        <v>1.64177093419113</v>
      </c>
      <c r="BM43">
        <v>8.6766588689328206</v>
      </c>
      <c r="BN43">
        <v>0.165020858011066</v>
      </c>
      <c r="BO43">
        <v>0.13546242569254899</v>
      </c>
      <c r="BP43">
        <v>2.9558432318516299E-2</v>
      </c>
      <c r="BQ43">
        <v>3.8261807680521898E-2</v>
      </c>
      <c r="BR43">
        <v>1.7165338194212201E-2</v>
      </c>
      <c r="BS43">
        <v>2.70204678082125E-2</v>
      </c>
      <c r="BT43">
        <v>15.953077029508799</v>
      </c>
      <c r="BU43">
        <v>16.502085801106599</v>
      </c>
      <c r="BV43">
        <v>-0.54900877159779804</v>
      </c>
      <c r="BW43">
        <v>16.484690820969199</v>
      </c>
      <c r="BX43">
        <v>19.458012424371599</v>
      </c>
      <c r="BY43">
        <v>2.1998528340700001</v>
      </c>
      <c r="BZ43">
        <v>2.0959738173901998</v>
      </c>
      <c r="CA43">
        <v>0.103879016679798</v>
      </c>
      <c r="CB43">
        <v>3.7225154309768</v>
      </c>
      <c r="CC43">
        <v>3.56111728546384</v>
      </c>
      <c r="CD43">
        <v>0.161398145512956</v>
      </c>
      <c r="CE43">
        <v>19.026132336424698</v>
      </c>
      <c r="CF43">
        <v>19.309863945829701</v>
      </c>
      <c r="CG43">
        <v>-0.28373160940505099</v>
      </c>
      <c r="CH43">
        <v>7.2627717420523101</v>
      </c>
      <c r="CI43">
        <v>7.0794074305242303</v>
      </c>
      <c r="CJ43">
        <v>0.73791605749324096</v>
      </c>
      <c r="CK43">
        <v>4.10561257033486E-2</v>
      </c>
      <c r="CL43">
        <v>6.4945220248049398E-2</v>
      </c>
      <c r="CM43">
        <v>-0.51349562026181295</v>
      </c>
      <c r="CN43">
        <v>-0.578440840509862</v>
      </c>
      <c r="CO43" t="s">
        <v>143</v>
      </c>
      <c r="CP43">
        <v>101</v>
      </c>
      <c r="CQ43">
        <v>101</v>
      </c>
      <c r="CR43">
        <v>34.007205571999997</v>
      </c>
      <c r="CS43">
        <v>36.958087552000002</v>
      </c>
      <c r="CT43">
        <v>47.851554870605497</v>
      </c>
      <c r="CU43">
        <v>34.009998321533203</v>
      </c>
      <c r="CV43">
        <v>10729.226000000001</v>
      </c>
      <c r="CW43">
        <v>6608.2489999999998</v>
      </c>
      <c r="CX43">
        <v>18001.057000000001</v>
      </c>
      <c r="CY43">
        <v>6099.0410000000002</v>
      </c>
      <c r="CZ43">
        <v>17290.900000000001</v>
      </c>
      <c r="DA43">
        <v>91.137008684853996</v>
      </c>
      <c r="DB43">
        <v>92.372163701945695</v>
      </c>
      <c r="DC43">
        <v>27.39</v>
      </c>
      <c r="DD43">
        <v>38.29</v>
      </c>
      <c r="DE43">
        <v>5.8166669999999998</v>
      </c>
      <c r="DF43">
        <v>6.2358330000000004</v>
      </c>
      <c r="DG43">
        <v>-1.7798875711027999</v>
      </c>
      <c r="DH43">
        <v>5.1175442773712803</v>
      </c>
      <c r="DI43">
        <v>1.03762994203661</v>
      </c>
      <c r="DJ43">
        <v>1.0376000000000001</v>
      </c>
      <c r="DK43">
        <v>1.0311431153092301</v>
      </c>
      <c r="DL43">
        <v>0.96029307224420402</v>
      </c>
      <c r="DM43">
        <v>1.0337685727149899</v>
      </c>
      <c r="DN43">
        <v>1.02694359246374</v>
      </c>
      <c r="DO43">
        <v>1.06558742032301</v>
      </c>
      <c r="DP43">
        <v>3.7600000000000099E-2</v>
      </c>
      <c r="DQ43">
        <v>3.7629942036610402E-2</v>
      </c>
      <c r="DR43">
        <v>3.11431153092274E-2</v>
      </c>
      <c r="DS43">
        <v>-3.9706927755795499E-2</v>
      </c>
      <c r="DT43">
        <v>3.3768572714992597E-2</v>
      </c>
      <c r="DU43">
        <v>2.6943592463735799E-2</v>
      </c>
      <c r="DV43">
        <v>6.5587420323014706E-2</v>
      </c>
      <c r="DW43">
        <v>3.4441241795676099E-2</v>
      </c>
      <c r="DX43">
        <v>0.83051023890030495</v>
      </c>
      <c r="DY43">
        <v>0.73226692738701804</v>
      </c>
      <c r="DZ43">
        <v>0.80068739610815998</v>
      </c>
      <c r="EA43">
        <v>0.104066789458777</v>
      </c>
      <c r="EB43">
        <v>0.10055890872758</v>
      </c>
      <c r="EC43">
        <v>2.3466203138805</v>
      </c>
      <c r="ED43">
        <v>0.24420524214429101</v>
      </c>
      <c r="EE43">
        <v>3.1713569253963701E-2</v>
      </c>
      <c r="EF43">
        <v>-3.4773338435572102E-3</v>
      </c>
      <c r="EG43">
        <v>0.34476415087187101</v>
      </c>
      <c r="EH43">
        <v>-1.93370151943279E-2</v>
      </c>
      <c r="EI43">
        <v>-1.31131676322801E-3</v>
      </c>
      <c r="EJ43">
        <v>7.9690187373321793E-3</v>
      </c>
      <c r="EK43">
        <v>2.5934735549872499E-2</v>
      </c>
      <c r="EL43">
        <v>8.0212915027237808E-3</v>
      </c>
      <c r="EM43" s="1">
        <v>-5.2272765391604998E-5</v>
      </c>
      <c r="EN43">
        <v>2.1660170803292E-3</v>
      </c>
    </row>
    <row r="44" spans="1:144">
      <c r="A44">
        <v>62</v>
      </c>
      <c r="B44">
        <v>2001</v>
      </c>
      <c r="C44">
        <v>6087.3207000000002</v>
      </c>
      <c r="D44">
        <v>5216.7226072580597</v>
      </c>
      <c r="E44">
        <v>8613.3408199999994</v>
      </c>
      <c r="F44">
        <v>180991.178191449</v>
      </c>
      <c r="G44">
        <v>182527</v>
      </c>
      <c r="H44">
        <v>51416.674577177</v>
      </c>
      <c r="I44">
        <v>52030.1587754055</v>
      </c>
      <c r="J44">
        <v>51181.349334397499</v>
      </c>
      <c r="K44">
        <v>121317.087</v>
      </c>
      <c r="L44">
        <v>223579.57575061801</v>
      </c>
      <c r="M44">
        <v>184257.19049419099</v>
      </c>
      <c r="N44">
        <v>26.184714785015501</v>
      </c>
      <c r="O44">
        <v>26.366533</v>
      </c>
      <c r="P44">
        <v>12.2677783383466</v>
      </c>
      <c r="Q44">
        <v>80.9515706360081</v>
      </c>
      <c r="R44">
        <v>158.00560413737901</v>
      </c>
      <c r="S44">
        <v>-1.27351523293051E-3</v>
      </c>
      <c r="T44">
        <v>81.202568459253101</v>
      </c>
      <c r="U44">
        <v>3.50811264259133</v>
      </c>
      <c r="V44">
        <v>-2.78960214645701</v>
      </c>
      <c r="W44">
        <v>-0.432631178733558</v>
      </c>
      <c r="X44">
        <v>2.3569709677234498</v>
      </c>
      <c r="Y44">
        <v>-5048.9337917265002</v>
      </c>
      <c r="Z44">
        <v>2160.3621370598298</v>
      </c>
      <c r="AA44">
        <v>1755.0315066666701</v>
      </c>
      <c r="AB44">
        <v>1133.540148</v>
      </c>
      <c r="AC44">
        <v>19924.200227199301</v>
      </c>
      <c r="AD44">
        <v>18966.66</v>
      </c>
      <c r="AE44">
        <v>85245.170627199201</v>
      </c>
      <c r="AF44">
        <v>15666.8115443145</v>
      </c>
      <c r="AG44">
        <v>0.110083819699344</v>
      </c>
      <c r="AH44">
        <v>0.360906929568162</v>
      </c>
      <c r="AI44">
        <v>0.470990749267506</v>
      </c>
      <c r="AJ44">
        <v>69578.359082884795</v>
      </c>
      <c r="AK44">
        <v>0.38443087770823198</v>
      </c>
      <c r="AL44">
        <v>12949.341810862699</v>
      </c>
      <c r="AM44">
        <v>72295.828816336594</v>
      </c>
      <c r="AN44">
        <v>0.151907043127331</v>
      </c>
      <c r="AO44">
        <v>0.233728199270471</v>
      </c>
      <c r="AP44">
        <v>10569.4427939327</v>
      </c>
      <c r="AQ44">
        <v>59008.916288952103</v>
      </c>
      <c r="AR44">
        <v>-10492.112635666101</v>
      </c>
      <c r="AS44">
        <v>456.13780107000002</v>
      </c>
      <c r="AT44">
        <v>6.4666000000000001E-2</v>
      </c>
      <c r="AU44">
        <v>1152937000</v>
      </c>
      <c r="AV44">
        <v>1075.193</v>
      </c>
      <c r="AW44">
        <v>2.5717497280319601</v>
      </c>
      <c r="AX44">
        <v>10.9503</v>
      </c>
      <c r="AY44">
        <v>17659294000</v>
      </c>
      <c r="AZ44">
        <v>18866154000</v>
      </c>
      <c r="BA44">
        <v>-1202.8113298601199</v>
      </c>
      <c r="BB44">
        <v>-2.3393409623461401</v>
      </c>
      <c r="BC44">
        <v>57.1428440882027</v>
      </c>
      <c r="BD44">
        <v>37.586919095087097</v>
      </c>
      <c r="BE44">
        <v>65.777123443610705</v>
      </c>
      <c r="BF44">
        <v>-3341.86046511628</v>
      </c>
      <c r="BG44">
        <v>1769.5699709302301</v>
      </c>
      <c r="BH44" t="s">
        <v>143</v>
      </c>
      <c r="BI44" t="s">
        <v>143</v>
      </c>
      <c r="BJ44">
        <v>12.8096307095271</v>
      </c>
      <c r="BK44">
        <v>3.1108350320059999</v>
      </c>
      <c r="BL44">
        <v>1.5395000415219</v>
      </c>
      <c r="BM44">
        <v>8.4952673708971602</v>
      </c>
      <c r="BN44">
        <v>0.157908346167765</v>
      </c>
      <c r="BO44">
        <v>0.13453073570989399</v>
      </c>
      <c r="BP44">
        <v>2.3377610457871401E-2</v>
      </c>
      <c r="BQ44">
        <v>3.12713205988936E-2</v>
      </c>
      <c r="BR44">
        <v>1.68389861560275E-2</v>
      </c>
      <c r="BS44">
        <v>2.6670812746203299E-2</v>
      </c>
      <c r="BT44">
        <v>14.9144351377465</v>
      </c>
      <c r="BU44">
        <v>15.7908346167765</v>
      </c>
      <c r="BV44">
        <v>-0.876399479030047</v>
      </c>
      <c r="BW44" t="s">
        <v>143</v>
      </c>
      <c r="BX44" t="s">
        <v>143</v>
      </c>
      <c r="BY44">
        <v>2.15133061840036</v>
      </c>
      <c r="BZ44">
        <v>2.0951612470243299</v>
      </c>
      <c r="CA44">
        <v>5.6169371376026102E-2</v>
      </c>
      <c r="CB44">
        <v>3.7354455919024301</v>
      </c>
      <c r="CC44">
        <v>3.5699032639407302</v>
      </c>
      <c r="CD44">
        <v>0.16554232796169199</v>
      </c>
      <c r="CE44">
        <v>17.888714476277599</v>
      </c>
      <c r="CF44">
        <v>18.543402255969902</v>
      </c>
      <c r="CG44">
        <v>-0.65468777969233005</v>
      </c>
      <c r="CH44">
        <v>6.4160674019643302</v>
      </c>
      <c r="CI44">
        <v>5.8015287604503296</v>
      </c>
      <c r="CJ44">
        <v>0.43394889635350498</v>
      </c>
      <c r="CK44">
        <v>4.1517174911138002E-2</v>
      </c>
      <c r="CL44">
        <v>5.8877330453549502E-2</v>
      </c>
      <c r="CM44">
        <v>0.22210692007163399</v>
      </c>
      <c r="CN44">
        <v>0.16322958961808401</v>
      </c>
      <c r="CO44" t="s">
        <v>143</v>
      </c>
      <c r="CP44">
        <v>101</v>
      </c>
      <c r="CQ44">
        <v>101</v>
      </c>
      <c r="CR44">
        <v>33.288406461000001</v>
      </c>
      <c r="CS44">
        <v>38.664225958999999</v>
      </c>
      <c r="CT44">
        <v>50.063346862792997</v>
      </c>
      <c r="CU44">
        <v>33.290000915527301</v>
      </c>
      <c r="CV44">
        <v>10796.275</v>
      </c>
      <c r="CW44">
        <v>7262.7629999999999</v>
      </c>
      <c r="CX44">
        <v>18118.075000000001</v>
      </c>
      <c r="CY44">
        <v>5699.8040000000001</v>
      </c>
      <c r="CZ44">
        <v>17443.501</v>
      </c>
      <c r="DA44">
        <v>94.616507870736598</v>
      </c>
      <c r="DB44">
        <v>100.98622938436</v>
      </c>
      <c r="DC44">
        <v>23</v>
      </c>
      <c r="DD44">
        <v>31.3</v>
      </c>
      <c r="DE44">
        <v>3.3883329999999998</v>
      </c>
      <c r="DF44">
        <v>3.8875000000000002</v>
      </c>
      <c r="DG44">
        <v>-1.5287737351353901</v>
      </c>
      <c r="DH44">
        <v>4.8674768228984604</v>
      </c>
      <c r="DI44">
        <v>1.0110259138520601</v>
      </c>
      <c r="DJ44">
        <v>1.0198</v>
      </c>
      <c r="DK44">
        <v>1.0052189614464899</v>
      </c>
      <c r="DL44">
        <v>1.0788495953942301</v>
      </c>
      <c r="DM44">
        <v>1.0282617111885399</v>
      </c>
      <c r="DN44">
        <v>1.0061783391613399</v>
      </c>
      <c r="DO44">
        <v>1.01727237484874</v>
      </c>
      <c r="DP44">
        <v>1.9800000000000002E-2</v>
      </c>
      <c r="DQ44">
        <v>1.10259138520625E-2</v>
      </c>
      <c r="DR44">
        <v>5.2189614464948101E-3</v>
      </c>
      <c r="DS44">
        <v>7.8849595394230101E-2</v>
      </c>
      <c r="DT44">
        <v>2.8261711188540799E-2</v>
      </c>
      <c r="DU44">
        <v>6.1783391613365896E-3</v>
      </c>
      <c r="DV44">
        <v>1.7272374848740401E-2</v>
      </c>
      <c r="DW44">
        <v>1.27231746187775E-2</v>
      </c>
      <c r="DX44">
        <v>0.85398187941123105</v>
      </c>
      <c r="DY44">
        <v>0.730376144748073</v>
      </c>
      <c r="DZ44">
        <v>0.80951570636008097</v>
      </c>
      <c r="EA44">
        <v>9.9336779436277098E-2</v>
      </c>
      <c r="EB44">
        <v>0.110083819699344</v>
      </c>
      <c r="EC44">
        <v>2.3990808011138198</v>
      </c>
      <c r="ED44">
        <v>0.23831696039004999</v>
      </c>
      <c r="EE44">
        <v>3.3633245337300097E-2</v>
      </c>
      <c r="EF44">
        <v>1.9196760833364299E-3</v>
      </c>
      <c r="EG44">
        <v>0.34840078008939401</v>
      </c>
      <c r="EH44">
        <v>-1.8227652622909E-3</v>
      </c>
      <c r="EI44">
        <v>2.4581441175513699E-3</v>
      </c>
      <c r="EJ44">
        <v>4.3263117873355798E-3</v>
      </c>
      <c r="EK44">
        <v>2.3569709677234499E-2</v>
      </c>
      <c r="EL44">
        <v>6.2629580034058996E-3</v>
      </c>
      <c r="EM44">
        <v>-1.93664621607032E-3</v>
      </c>
      <c r="EN44">
        <v>5.38468034214939E-4</v>
      </c>
    </row>
    <row r="45" spans="1:144">
      <c r="A45">
        <v>63</v>
      </c>
      <c r="B45">
        <v>2002</v>
      </c>
      <c r="C45">
        <v>6759.0029999999997</v>
      </c>
      <c r="D45">
        <v>6038.4679310214997</v>
      </c>
      <c r="E45">
        <v>9598.1091199999992</v>
      </c>
      <c r="F45">
        <v>191491.74505621701</v>
      </c>
      <c r="G45">
        <v>192691</v>
      </c>
      <c r="H45">
        <v>54324.975391540502</v>
      </c>
      <c r="I45">
        <v>54777.553515080901</v>
      </c>
      <c r="J45">
        <v>53584.601500980803</v>
      </c>
      <c r="K45">
        <v>127402.0131</v>
      </c>
      <c r="L45">
        <v>235772.94712897899</v>
      </c>
      <c r="M45">
        <v>194309.14106360401</v>
      </c>
      <c r="N45">
        <v>26.522962934934</v>
      </c>
      <c r="O45">
        <v>26.739379</v>
      </c>
      <c r="P45">
        <v>12.532926655240001</v>
      </c>
      <c r="Q45">
        <v>81.2187095203345</v>
      </c>
      <c r="R45">
        <v>158.30581478523999</v>
      </c>
      <c r="S45">
        <v>1.51583999999994E-2</v>
      </c>
      <c r="T45">
        <v>82.490466876552006</v>
      </c>
      <c r="U45">
        <v>3.5176568153337899</v>
      </c>
      <c r="V45">
        <v>-2.2918654116994701</v>
      </c>
      <c r="W45">
        <v>-5.5960883968365002E-2</v>
      </c>
      <c r="X45">
        <v>2.23590452773111</v>
      </c>
      <c r="Y45">
        <v>-4388.7330712031599</v>
      </c>
      <c r="Z45">
        <v>-1258.58145936608</v>
      </c>
      <c r="AA45">
        <v>4144.2173666666604</v>
      </c>
      <c r="AB45">
        <v>1503.0971639025699</v>
      </c>
      <c r="AC45">
        <v>20331.639667278199</v>
      </c>
      <c r="AD45">
        <v>20714.937000000002</v>
      </c>
      <c r="AE45">
        <v>93103.434667278299</v>
      </c>
      <c r="AF45">
        <v>18078.3930444051</v>
      </c>
      <c r="AG45">
        <v>0.106175018987421</v>
      </c>
      <c r="AH45">
        <v>0.380025755045661</v>
      </c>
      <c r="AI45">
        <v>0.48620077403308198</v>
      </c>
      <c r="AJ45">
        <v>75025.041622873105</v>
      </c>
      <c r="AK45">
        <v>0.39179105861075197</v>
      </c>
      <c r="AL45">
        <v>13488.682726671699</v>
      </c>
      <c r="AM45">
        <v>79614.751940606599</v>
      </c>
      <c r="AN45">
        <v>0.14487846527763401</v>
      </c>
      <c r="AO45">
        <v>0.21837690241973301</v>
      </c>
      <c r="AP45">
        <v>10869.512887712401</v>
      </c>
      <c r="AQ45">
        <v>64155.528735160697</v>
      </c>
      <c r="AR45">
        <v>-11184.7749353458</v>
      </c>
      <c r="AS45">
        <v>468.14000482</v>
      </c>
      <c r="AT45">
        <v>7.9075999999999994E-2</v>
      </c>
      <c r="AU45">
        <v>1181412000</v>
      </c>
      <c r="AV45">
        <v>1009.933</v>
      </c>
      <c r="AW45">
        <v>2.2902527294463302</v>
      </c>
      <c r="AX45">
        <v>9.1739999999999995</v>
      </c>
      <c r="AY45">
        <v>19762458000</v>
      </c>
      <c r="AZ45">
        <v>20900204000</v>
      </c>
      <c r="BA45">
        <v>-1093.7045167751701</v>
      </c>
      <c r="BB45">
        <v>-2.0132627928359401</v>
      </c>
      <c r="BC45">
        <v>60.9574623482955</v>
      </c>
      <c r="BD45">
        <v>39.427941761025203</v>
      </c>
      <c r="BE45">
        <v>64.681074707053796</v>
      </c>
      <c r="BF45">
        <v>-4024.7863247863202</v>
      </c>
      <c r="BG45">
        <v>1925.6418803418801</v>
      </c>
      <c r="BH45" t="s">
        <v>143</v>
      </c>
      <c r="BI45" t="s">
        <v>143</v>
      </c>
      <c r="BJ45">
        <v>12.6208915051663</v>
      </c>
      <c r="BK45">
        <v>3.1392174596692102</v>
      </c>
      <c r="BL45">
        <v>1.2965897560041999</v>
      </c>
      <c r="BM45">
        <v>8.7719835317055708</v>
      </c>
      <c r="BN45">
        <v>0.15269975968487901</v>
      </c>
      <c r="BO45">
        <v>0.13204024608950901</v>
      </c>
      <c r="BP45">
        <v>2.0659513595369799E-2</v>
      </c>
      <c r="BQ45">
        <v>2.85624519720745E-2</v>
      </c>
      <c r="BR45">
        <v>1.48463074053029E-2</v>
      </c>
      <c r="BS45">
        <v>2.55180205682797E-2</v>
      </c>
      <c r="BT45">
        <v>15.163418319931599</v>
      </c>
      <c r="BU45">
        <v>15.2699759684879</v>
      </c>
      <c r="BV45">
        <v>-0.106557648556249</v>
      </c>
      <c r="BW45" t="s">
        <v>143</v>
      </c>
      <c r="BX45" t="s">
        <v>143</v>
      </c>
      <c r="BY45">
        <v>2.2279700621556402</v>
      </c>
      <c r="BZ45">
        <v>2.1196657844485101</v>
      </c>
      <c r="CA45">
        <v>0.108304277707131</v>
      </c>
      <c r="CB45">
        <v>3.7935992903405902</v>
      </c>
      <c r="CC45">
        <v>3.72747476473082</v>
      </c>
      <c r="CD45">
        <v>6.6124525609773693E-2</v>
      </c>
      <c r="CE45">
        <v>18.134264236418499</v>
      </c>
      <c r="CF45">
        <v>18.0663930816578</v>
      </c>
      <c r="CG45">
        <v>6.7871154760660302E-2</v>
      </c>
      <c r="CH45">
        <v>5.7837956145857197</v>
      </c>
      <c r="CI45">
        <v>5.5275413694280102</v>
      </c>
      <c r="CJ45">
        <v>0.42765933936186601</v>
      </c>
      <c r="CK45">
        <v>4.7539108318850901E-2</v>
      </c>
      <c r="CL45">
        <v>4.7858660051109801E-2</v>
      </c>
      <c r="CM45">
        <v>-0.12386598588530801</v>
      </c>
      <c r="CN45">
        <v>-0.17172464593641801</v>
      </c>
      <c r="CO45" t="s">
        <v>143</v>
      </c>
      <c r="CP45">
        <v>107</v>
      </c>
      <c r="CQ45">
        <v>108</v>
      </c>
      <c r="CR45">
        <v>33.404200529999997</v>
      </c>
      <c r="CS45">
        <v>38.670538493999999</v>
      </c>
      <c r="CT45">
        <v>50.039665222167997</v>
      </c>
      <c r="CU45">
        <v>33.400001525878899</v>
      </c>
      <c r="CV45">
        <v>11449.860938524</v>
      </c>
      <c r="CW45">
        <v>8132.9430000000002</v>
      </c>
      <c r="CX45">
        <v>19146.599999999999</v>
      </c>
      <c r="CY45">
        <v>6136.3879999999999</v>
      </c>
      <c r="CZ45">
        <v>18013.0695120276</v>
      </c>
      <c r="DA45">
        <v>89.615125910133997</v>
      </c>
      <c r="DB45">
        <v>96.240475857315005</v>
      </c>
      <c r="DC45">
        <v>22.81</v>
      </c>
      <c r="DD45">
        <v>30.52</v>
      </c>
      <c r="DE45">
        <v>1.6041669999999999</v>
      </c>
      <c r="DF45">
        <v>1.6666669999999999</v>
      </c>
      <c r="DG45">
        <v>-1.64715066501953</v>
      </c>
      <c r="DH45">
        <v>4.9843687021887702</v>
      </c>
      <c r="DI45">
        <v>1.00329998395618</v>
      </c>
      <c r="DJ45">
        <v>1.0019</v>
      </c>
      <c r="DK45">
        <v>1.00272060042388</v>
      </c>
      <c r="DL45">
        <v>1.1103412047931001</v>
      </c>
      <c r="DM45">
        <v>1.0158603162650599</v>
      </c>
      <c r="DN45">
        <v>1.0545370539210699</v>
      </c>
      <c r="DO45">
        <v>1.0580170092801999</v>
      </c>
      <c r="DP45">
        <v>1.90000000000001E-3</v>
      </c>
      <c r="DQ45">
        <v>3.2999839561793599E-3</v>
      </c>
      <c r="DR45">
        <v>2.7206004238819999E-3</v>
      </c>
      <c r="DS45">
        <v>0.110341204793104</v>
      </c>
      <c r="DT45">
        <v>1.5860316265059501E-2</v>
      </c>
      <c r="DU45">
        <v>5.4537053921065899E-2</v>
      </c>
      <c r="DV45">
        <v>5.8017009280202099E-2</v>
      </c>
      <c r="DW45">
        <v>5.6563378286903901E-2</v>
      </c>
      <c r="DX45">
        <v>0.86752630210332304</v>
      </c>
      <c r="DY45">
        <v>0.72600993748586995</v>
      </c>
      <c r="DZ45">
        <v>0.81218709520334498</v>
      </c>
      <c r="EA45">
        <v>0.101276105812776</v>
      </c>
      <c r="EB45">
        <v>0.106175018987421</v>
      </c>
      <c r="EC45">
        <v>2.43572359217002</v>
      </c>
      <c r="ED45">
        <v>0.24668060025128599</v>
      </c>
      <c r="EE45">
        <v>3.52965763511933E-2</v>
      </c>
      <c r="EF45">
        <v>1.6633310138931801E-3</v>
      </c>
      <c r="EG45">
        <v>0.35285561923870701</v>
      </c>
      <c r="EH45">
        <v>8.1486229623290698E-4</v>
      </c>
      <c r="EI45">
        <v>3.5076305759436802E-3</v>
      </c>
      <c r="EJ45">
        <v>5.5960883968365004E-4</v>
      </c>
      <c r="EK45">
        <v>2.2359045277311099E-2</v>
      </c>
      <c r="EL45">
        <v>7.8494097145613492E-3</v>
      </c>
      <c r="EM45">
        <v>-7.2898008748776997E-3</v>
      </c>
      <c r="EN45">
        <v>1.8442995620505001E-3</v>
      </c>
    </row>
    <row r="46" spans="1:144">
      <c r="A46">
        <v>64</v>
      </c>
      <c r="B46">
        <v>2003</v>
      </c>
      <c r="C46">
        <v>7441.1781000000001</v>
      </c>
      <c r="D46">
        <v>6482.5985078424201</v>
      </c>
      <c r="E46">
        <v>10194.304749999999</v>
      </c>
      <c r="F46">
        <v>205379.231267578</v>
      </c>
      <c r="G46">
        <v>204337</v>
      </c>
      <c r="H46">
        <v>58932.293657750801</v>
      </c>
      <c r="I46">
        <v>58731.030121867101</v>
      </c>
      <c r="J46">
        <v>56867.481145090802</v>
      </c>
      <c r="K46">
        <v>132544.84109999999</v>
      </c>
      <c r="L46">
        <v>245592.61375299</v>
      </c>
      <c r="M46">
        <v>202402.12742021901</v>
      </c>
      <c r="N46">
        <v>26.852862555597</v>
      </c>
      <c r="O46">
        <v>27.103456999999999</v>
      </c>
      <c r="P46">
        <v>12.817937962864001</v>
      </c>
      <c r="Q46">
        <v>83.625980492289003</v>
      </c>
      <c r="R46">
        <v>161.88352619938601</v>
      </c>
      <c r="S46">
        <v>2.4837572146376299E-2</v>
      </c>
      <c r="T46">
        <v>84.363078818618803</v>
      </c>
      <c r="U46">
        <v>3.47920663780664</v>
      </c>
      <c r="V46">
        <v>-1.73846715441455</v>
      </c>
      <c r="W46">
        <v>0.50376531827556403</v>
      </c>
      <c r="X46">
        <v>2.2422324726901102</v>
      </c>
      <c r="Y46">
        <v>-3570.4504775759301</v>
      </c>
      <c r="Z46">
        <v>461.825442438788</v>
      </c>
      <c r="AA46">
        <v>2927.9111481107402</v>
      </c>
      <c r="AB46">
        <v>180.71388702639999</v>
      </c>
      <c r="AC46">
        <v>21229.058228936399</v>
      </c>
      <c r="AD46">
        <v>22768</v>
      </c>
      <c r="AE46">
        <v>100097.41022893701</v>
      </c>
      <c r="AF46">
        <v>17845.907860544201</v>
      </c>
      <c r="AG46">
        <v>0.103365165493672</v>
      </c>
      <c r="AH46">
        <v>0.38401327881711</v>
      </c>
      <c r="AI46">
        <v>0.48737844431078198</v>
      </c>
      <c r="AJ46">
        <v>82251.502368391797</v>
      </c>
      <c r="AK46">
        <v>0.40048597835694</v>
      </c>
      <c r="AL46">
        <v>14688.313782093001</v>
      </c>
      <c r="AM46">
        <v>85409.0964468436</v>
      </c>
      <c r="AN46">
        <v>0.14674019785825401</v>
      </c>
      <c r="AO46">
        <v>0.21208399078839901</v>
      </c>
      <c r="AP46">
        <v>12069.601731676499</v>
      </c>
      <c r="AQ46">
        <v>70181.900636715305</v>
      </c>
      <c r="AR46">
        <v>-11100.185638622799</v>
      </c>
      <c r="AS46">
        <v>469.88533421199998</v>
      </c>
      <c r="AT46">
        <v>6.0671999999999997E-2</v>
      </c>
      <c r="AU46">
        <v>1324690000</v>
      </c>
      <c r="AV46">
        <v>1083.9970000000001</v>
      </c>
      <c r="AW46">
        <v>2.3685627777598501</v>
      </c>
      <c r="AX46">
        <v>8.4231999999999996</v>
      </c>
      <c r="AY46">
        <v>21954299000</v>
      </c>
      <c r="AZ46">
        <v>23017798000</v>
      </c>
      <c r="BA46">
        <v>-929.87563038451196</v>
      </c>
      <c r="BB46">
        <v>-1.5778711003253401</v>
      </c>
      <c r="BC46">
        <v>61.959823077820197</v>
      </c>
      <c r="BD46">
        <v>42.956820007474697</v>
      </c>
      <c r="BE46">
        <v>69.330120509740496</v>
      </c>
      <c r="BF46">
        <v>-4142.4855491329499</v>
      </c>
      <c r="BG46">
        <v>2150.62950867052</v>
      </c>
      <c r="BH46" t="s">
        <v>143</v>
      </c>
      <c r="BI46" t="s">
        <v>143</v>
      </c>
      <c r="BJ46">
        <v>13.394729830700401</v>
      </c>
      <c r="BK46">
        <v>3.8815269416623202</v>
      </c>
      <c r="BL46">
        <v>1.2414442028029999</v>
      </c>
      <c r="BM46">
        <v>9.0771967789442094</v>
      </c>
      <c r="BN46">
        <v>0.153042009777415</v>
      </c>
      <c r="BO46">
        <v>0.13326009748631901</v>
      </c>
      <c r="BP46">
        <v>1.9781912291095799E-2</v>
      </c>
      <c r="BQ46">
        <v>2.7774325372094798E-2</v>
      </c>
      <c r="BR46">
        <v>1.4658710494959599E-2</v>
      </c>
      <c r="BS46">
        <v>2.7338490597953301E-2</v>
      </c>
      <c r="BT46">
        <v>15.602534058267601</v>
      </c>
      <c r="BU46">
        <v>15.3042009777415</v>
      </c>
      <c r="BV46">
        <v>0.29833308052608698</v>
      </c>
      <c r="BW46" t="s">
        <v>143</v>
      </c>
      <c r="BX46" t="s">
        <v>143</v>
      </c>
      <c r="BY46">
        <v>2.33617261962147</v>
      </c>
      <c r="BZ46">
        <v>2.1739525328064899</v>
      </c>
      <c r="CA46">
        <v>0.16222008681498801</v>
      </c>
      <c r="CB46">
        <v>3.6671724265243801</v>
      </c>
      <c r="CC46">
        <v>3.5741511702199702</v>
      </c>
      <c r="CD46">
        <v>9.3021256304409106E-2</v>
      </c>
      <c r="CE46">
        <v>18.3763594862628</v>
      </c>
      <c r="CF46">
        <v>17.822785062617299</v>
      </c>
      <c r="CG46">
        <v>0.55357442364548304</v>
      </c>
      <c r="CH46">
        <v>5.7612193220280901</v>
      </c>
      <c r="CI46">
        <v>5.4198884775958698</v>
      </c>
      <c r="CJ46">
        <v>0.470200524014462</v>
      </c>
      <c r="CK46">
        <v>7.9044949449421004E-2</v>
      </c>
      <c r="CL46">
        <v>4.6174422205439498E-2</v>
      </c>
      <c r="CM46">
        <v>-4.9824730132824201E-2</v>
      </c>
      <c r="CN46">
        <v>-9.5999152338263699E-2</v>
      </c>
      <c r="CO46" t="s">
        <v>143</v>
      </c>
      <c r="CP46">
        <v>110</v>
      </c>
      <c r="CQ46">
        <v>111</v>
      </c>
      <c r="CR46">
        <v>35.288752862999999</v>
      </c>
      <c r="CS46">
        <v>39.093037516000003</v>
      </c>
      <c r="CT46">
        <v>50.684707641601598</v>
      </c>
      <c r="CU46">
        <v>35.290000915527301</v>
      </c>
      <c r="CV46">
        <v>11795.4014604885</v>
      </c>
      <c r="CW46">
        <v>8578.6479909156296</v>
      </c>
      <c r="CX46">
        <v>19830.157999999999</v>
      </c>
      <c r="CY46">
        <v>6412.5247946210902</v>
      </c>
      <c r="CZ46">
        <v>18452.5612563418</v>
      </c>
      <c r="DA46">
        <v>97.719650687201593</v>
      </c>
      <c r="DB46">
        <v>98.100604120148205</v>
      </c>
      <c r="DC46">
        <v>27.69</v>
      </c>
      <c r="DD46">
        <v>36.26</v>
      </c>
      <c r="DE46">
        <v>1.0108330000000001</v>
      </c>
      <c r="DF46">
        <v>1.1274999999999999</v>
      </c>
      <c r="DG46">
        <v>-1.48886153236838</v>
      </c>
      <c r="DH46">
        <v>4.7401492023151599</v>
      </c>
      <c r="DI46">
        <v>1.0296393649464699</v>
      </c>
      <c r="DJ46">
        <v>1.0226</v>
      </c>
      <c r="DK46">
        <v>0.98906937784278903</v>
      </c>
      <c r="DL46">
        <v>1.1009283617717001</v>
      </c>
      <c r="DM46">
        <v>1.0227009497336099</v>
      </c>
      <c r="DN46">
        <v>1.041648826736</v>
      </c>
      <c r="DO46">
        <v>1.0725226364576901</v>
      </c>
      <c r="DP46">
        <v>2.25999999999997E-2</v>
      </c>
      <c r="DQ46">
        <v>2.9639364946470299E-2</v>
      </c>
      <c r="DR46">
        <v>-1.0930622157210501E-2</v>
      </c>
      <c r="DS46">
        <v>0.100928361771699</v>
      </c>
      <c r="DT46">
        <v>2.27009497336121E-2</v>
      </c>
      <c r="DU46">
        <v>4.1648826736000698E-2</v>
      </c>
      <c r="DV46">
        <v>7.2522636457691594E-2</v>
      </c>
      <c r="DW46">
        <v>8.4810314832240996E-2</v>
      </c>
      <c r="DX46">
        <v>0.88721997307995704</v>
      </c>
      <c r="DY46">
        <v>0.75570625567314098</v>
      </c>
      <c r="DZ46">
        <v>0.83625980492288998</v>
      </c>
      <c r="EA46">
        <v>0.104490852272944</v>
      </c>
      <c r="EB46">
        <v>0.103365165493672</v>
      </c>
      <c r="EC46">
        <v>2.3928654547527102</v>
      </c>
      <c r="ED46">
        <v>0.25003255074159603</v>
      </c>
      <c r="EE46">
        <v>3.6231404967648699E-2</v>
      </c>
      <c r="EF46">
        <v>9.34828616455455E-4</v>
      </c>
      <c r="EG46">
        <v>0.353397716235268</v>
      </c>
      <c r="EH46">
        <v>4.8826022565756797E-3</v>
      </c>
      <c r="EI46">
        <v>3.3215388712368398E-3</v>
      </c>
      <c r="EJ46">
        <v>-5.0376531827556401E-3</v>
      </c>
      <c r="EK46">
        <v>2.2422324726901099E-2</v>
      </c>
      <c r="EL46">
        <v>8.79903415311538E-4</v>
      </c>
      <c r="EM46">
        <v>-5.91755659806718E-3</v>
      </c>
      <c r="EN46">
        <v>2.3867102547813902E-3</v>
      </c>
    </row>
    <row r="47" spans="1:144">
      <c r="A47">
        <v>65</v>
      </c>
      <c r="B47">
        <v>2004</v>
      </c>
      <c r="C47">
        <v>9326.8971999999994</v>
      </c>
      <c r="D47">
        <v>7704.3873093393904</v>
      </c>
      <c r="E47">
        <v>12631.02031</v>
      </c>
      <c r="F47">
        <v>227683.806818985</v>
      </c>
      <c r="G47">
        <v>227935</v>
      </c>
      <c r="H47">
        <v>66674.171473819093</v>
      </c>
      <c r="I47">
        <v>66768.703497568698</v>
      </c>
      <c r="J47">
        <v>63395.270900462798</v>
      </c>
      <c r="K47">
        <v>139141.24549999999</v>
      </c>
      <c r="L47">
        <v>257769.78623307301</v>
      </c>
      <c r="M47">
        <v>212439.24359508901</v>
      </c>
      <c r="N47">
        <v>27.173710507528</v>
      </c>
      <c r="O47">
        <v>27.460073000000001</v>
      </c>
      <c r="P47">
        <v>13.109430713147701</v>
      </c>
      <c r="Q47">
        <v>88.328353041778001</v>
      </c>
      <c r="R47">
        <v>167.80846325828401</v>
      </c>
      <c r="S47">
        <v>3.4810801942885002E-2</v>
      </c>
      <c r="T47">
        <v>86.621678120172803</v>
      </c>
      <c r="U47">
        <v>3.4138200263504599</v>
      </c>
      <c r="V47">
        <v>-1.12337544481609</v>
      </c>
      <c r="W47">
        <v>1.0135113828387401</v>
      </c>
      <c r="X47">
        <v>2.1368868276548199</v>
      </c>
      <c r="Y47">
        <v>-2557.7439776269798</v>
      </c>
      <c r="Z47">
        <v>-1431.8730065755899</v>
      </c>
      <c r="AA47">
        <v>3600.3112826496599</v>
      </c>
      <c r="AB47">
        <v>389.305701552899</v>
      </c>
      <c r="AC47">
        <v>21140.359243193401</v>
      </c>
      <c r="AD47">
        <v>24465.78</v>
      </c>
      <c r="AE47">
        <v>101388.839243193</v>
      </c>
      <c r="AF47">
        <v>18808.054142126301</v>
      </c>
      <c r="AG47">
        <v>9.2849638885388899E-2</v>
      </c>
      <c r="AH47">
        <v>0.35245580755683498</v>
      </c>
      <c r="AI47">
        <v>0.44530544644222397</v>
      </c>
      <c r="AJ47">
        <v>82580.785101066693</v>
      </c>
      <c r="AK47">
        <v>0.36269942186411602</v>
      </c>
      <c r="AL47">
        <v>15203.0495439762</v>
      </c>
      <c r="AM47">
        <v>86185.789699216897</v>
      </c>
      <c r="AN47">
        <v>0.149947959336135</v>
      </c>
      <c r="AO47">
        <v>0.20850775490668899</v>
      </c>
      <c r="AP47">
        <v>12382.8202062808</v>
      </c>
      <c r="AQ47">
        <v>70197.964894785895</v>
      </c>
      <c r="AR47">
        <v>-13541.7457881311</v>
      </c>
      <c r="AS47">
        <v>492.31101515</v>
      </c>
      <c r="AT47">
        <v>5.8058999999999999E-2</v>
      </c>
      <c r="AU47">
        <v>1399154000</v>
      </c>
      <c r="AV47">
        <v>1166.47</v>
      </c>
      <c r="AW47">
        <v>2.2354667678171301</v>
      </c>
      <c r="AX47">
        <v>8.7825000000000006</v>
      </c>
      <c r="AY47">
        <v>23682004000</v>
      </c>
      <c r="AZ47">
        <v>24665726000</v>
      </c>
      <c r="BA47">
        <v>59.809175974123796</v>
      </c>
      <c r="BB47">
        <v>8.9703665830491899E-2</v>
      </c>
      <c r="BC47">
        <v>70.550544676832402</v>
      </c>
      <c r="BD47">
        <v>54.3074381250375</v>
      </c>
      <c r="BE47">
        <v>76.976639051903902</v>
      </c>
      <c r="BF47">
        <v>-4443.5975609756097</v>
      </c>
      <c r="BG47">
        <v>2843.5662195121899</v>
      </c>
      <c r="BH47" t="s">
        <v>143</v>
      </c>
      <c r="BI47" t="s">
        <v>143</v>
      </c>
      <c r="BJ47">
        <v>13.6544733692156</v>
      </c>
      <c r="BK47">
        <v>3.9643186387892699</v>
      </c>
      <c r="BL47">
        <v>1.20532252940119</v>
      </c>
      <c r="BM47">
        <v>9.0790506436445</v>
      </c>
      <c r="BN47">
        <v>0.15008433295208701</v>
      </c>
      <c r="BO47">
        <v>0.13122128156669199</v>
      </c>
      <c r="BP47">
        <v>1.8863051385394999E-2</v>
      </c>
      <c r="BQ47">
        <v>2.7788169311186901E-2</v>
      </c>
      <c r="BR47">
        <v>1.3822239025114501E-2</v>
      </c>
      <c r="BS47">
        <v>2.70870458178574E-2</v>
      </c>
      <c r="BT47">
        <v>15.601772239513201</v>
      </c>
      <c r="BU47">
        <v>15.0084332952087</v>
      </c>
      <c r="BV47">
        <v>0.59333894430446799</v>
      </c>
      <c r="BW47" t="s">
        <v>143</v>
      </c>
      <c r="BX47" t="s">
        <v>143</v>
      </c>
      <c r="BY47">
        <v>2.3929367711037002</v>
      </c>
      <c r="BZ47">
        <v>2.2500107212223899</v>
      </c>
      <c r="CA47">
        <v>0.142926049881305</v>
      </c>
      <c r="CB47">
        <v>3.5573569830354699</v>
      </c>
      <c r="CC47">
        <v>3.41585374116119</v>
      </c>
      <c r="CD47">
        <v>0.14150324187427599</v>
      </c>
      <c r="CE47">
        <v>18.319823909490399</v>
      </c>
      <c r="CF47">
        <v>17.4420556734303</v>
      </c>
      <c r="CG47">
        <v>0.87776823606005006</v>
      </c>
      <c r="CH47">
        <v>6.1848812405119196</v>
      </c>
      <c r="CI47">
        <v>5.8110572989026998</v>
      </c>
      <c r="CJ47">
        <v>0.350247659922579</v>
      </c>
      <c r="CK47">
        <v>0.11221589951300701</v>
      </c>
      <c r="CL47">
        <v>2.9256092576509199E-2</v>
      </c>
      <c r="CM47">
        <v>0.135792181199651</v>
      </c>
      <c r="CN47">
        <v>0.106536088623142</v>
      </c>
      <c r="CO47" t="s">
        <v>143</v>
      </c>
      <c r="CP47">
        <v>110</v>
      </c>
      <c r="CQ47">
        <v>111</v>
      </c>
      <c r="CR47">
        <v>39.251751556000002</v>
      </c>
      <c r="CS47">
        <v>41.782273916000001</v>
      </c>
      <c r="CT47">
        <v>54.3921928405762</v>
      </c>
      <c r="CU47">
        <v>39.25</v>
      </c>
      <c r="CV47">
        <v>11629.494314589099</v>
      </c>
      <c r="CW47">
        <v>9031.4230086247007</v>
      </c>
      <c r="CX47">
        <v>21300.085999999999</v>
      </c>
      <c r="CY47">
        <v>6712.0833818555602</v>
      </c>
      <c r="CZ47">
        <v>19604.196241950998</v>
      </c>
      <c r="DA47">
        <v>112.665223402664</v>
      </c>
      <c r="DB47">
        <v>105.027134487339</v>
      </c>
      <c r="DC47">
        <v>37.659999999999997</v>
      </c>
      <c r="DD47">
        <v>47.98</v>
      </c>
      <c r="DE47">
        <v>1.371667</v>
      </c>
      <c r="DF47">
        <v>1.349167</v>
      </c>
      <c r="DG47">
        <v>-1.33119948936126</v>
      </c>
      <c r="DH47">
        <v>4.4419645385177002</v>
      </c>
      <c r="DI47">
        <v>1.0562310004834301</v>
      </c>
      <c r="DJ47">
        <v>1.0366</v>
      </c>
      <c r="DK47">
        <v>0.98120645932734796</v>
      </c>
      <c r="DL47">
        <v>1.25341674055618</v>
      </c>
      <c r="DM47">
        <v>1.0267723669309201</v>
      </c>
      <c r="DN47">
        <v>1.0495828123411299</v>
      </c>
      <c r="DO47">
        <v>1.10860190396928</v>
      </c>
      <c r="DP47">
        <v>3.6600000000000001E-2</v>
      </c>
      <c r="DQ47">
        <v>5.6231000483426802E-2</v>
      </c>
      <c r="DR47">
        <v>-1.8793540672652001E-2</v>
      </c>
      <c r="DS47">
        <v>0.25341674055617602</v>
      </c>
      <c r="DT47">
        <v>2.6772366930917699E-2</v>
      </c>
      <c r="DU47">
        <v>4.9582812341133903E-2</v>
      </c>
      <c r="DV47">
        <v>0.108601903969285</v>
      </c>
      <c r="DW47">
        <v>0.131369022577489</v>
      </c>
      <c r="DX47">
        <v>0.91097295174769299</v>
      </c>
      <c r="DY47">
        <v>0.82165851621575703</v>
      </c>
      <c r="DZ47">
        <v>0.88328353041777996</v>
      </c>
      <c r="EA47">
        <v>0.104188928703105</v>
      </c>
      <c r="EB47">
        <v>9.2849638885388899E-2</v>
      </c>
      <c r="EC47">
        <v>2.28241146770065</v>
      </c>
      <c r="ED47">
        <v>0.23780200567941301</v>
      </c>
      <c r="EE47">
        <v>4.09642535861812E-2</v>
      </c>
      <c r="EF47">
        <v>4.7328486185325104E-3</v>
      </c>
      <c r="EG47">
        <v>0.33065164456480201</v>
      </c>
      <c r="EH47">
        <v>-1.1204640426451799E-2</v>
      </c>
      <c r="EI47">
        <v>8.2821836403113198E-3</v>
      </c>
      <c r="EJ47">
        <v>-1.01351138283874E-2</v>
      </c>
      <c r="EK47">
        <v>2.13688682765482E-2</v>
      </c>
      <c r="EL47">
        <v>1.7098523913139201E-3</v>
      </c>
      <c r="EM47">
        <v>-1.1844966219701301E-2</v>
      </c>
      <c r="EN47">
        <v>3.5493350217788099E-3</v>
      </c>
    </row>
    <row r="48" spans="1:144">
      <c r="A48">
        <v>66</v>
      </c>
      <c r="B48">
        <v>2005</v>
      </c>
      <c r="C48">
        <v>11723.775900000001</v>
      </c>
      <c r="D48">
        <v>9886.0415439560893</v>
      </c>
      <c r="E48">
        <v>14097.05545</v>
      </c>
      <c r="F48">
        <v>247081.13354611999</v>
      </c>
      <c r="G48">
        <v>250749</v>
      </c>
      <c r="H48">
        <v>74962.174646590007</v>
      </c>
      <c r="I48">
        <v>76060.606060606005</v>
      </c>
      <c r="J48">
        <v>71336.034731701395</v>
      </c>
      <c r="K48">
        <v>148639.97829999999</v>
      </c>
      <c r="L48">
        <v>273971.15388679103</v>
      </c>
      <c r="M48">
        <v>225790.19868441299</v>
      </c>
      <c r="N48">
        <v>27.4869310988975</v>
      </c>
      <c r="O48">
        <v>27.81054</v>
      </c>
      <c r="P48">
        <v>13.395004210649899</v>
      </c>
      <c r="Q48">
        <v>90.185090671340305</v>
      </c>
      <c r="R48">
        <v>170.52696036306801</v>
      </c>
      <c r="S48">
        <v>1.4942875072241299E-2</v>
      </c>
      <c r="T48">
        <v>89.560532372110202</v>
      </c>
      <c r="U48">
        <v>3.2966895268474201</v>
      </c>
      <c r="V48">
        <v>-0.35196145525950701</v>
      </c>
      <c r="W48">
        <v>1.69647368938872</v>
      </c>
      <c r="X48">
        <v>2.0484351446482201</v>
      </c>
      <c r="Y48">
        <v>-869.628952529618</v>
      </c>
      <c r="Z48">
        <v>4497.7152075146296</v>
      </c>
      <c r="AA48">
        <v>-3813.1175871304899</v>
      </c>
      <c r="AB48">
        <v>185.03133214547199</v>
      </c>
      <c r="AC48">
        <v>26519.5689291495</v>
      </c>
      <c r="AD48">
        <v>22278.98</v>
      </c>
      <c r="AE48">
        <v>102937.69102086101</v>
      </c>
      <c r="AF48">
        <v>20791.542375424</v>
      </c>
      <c r="AG48">
        <v>0.10733142004223201</v>
      </c>
      <c r="AH48">
        <v>0.30928351750275201</v>
      </c>
      <c r="AI48">
        <v>0.41661493754498402</v>
      </c>
      <c r="AJ48">
        <v>82146.025553725995</v>
      </c>
      <c r="AK48">
        <v>0.33246633076753601</v>
      </c>
      <c r="AL48">
        <v>21966.8587083729</v>
      </c>
      <c r="AM48">
        <v>80970.832312487793</v>
      </c>
      <c r="AN48">
        <v>0.213399567160693</v>
      </c>
      <c r="AO48">
        <v>0.25762739251432398</v>
      </c>
      <c r="AP48">
        <v>17529.926297136401</v>
      </c>
      <c r="AQ48">
        <v>64616.099256589601</v>
      </c>
      <c r="AR48">
        <v>-14604.4556385169</v>
      </c>
      <c r="AS48">
        <v>727.25717153999994</v>
      </c>
      <c r="AT48">
        <v>7.0233000000000004E-2</v>
      </c>
      <c r="AU48">
        <v>1600971000</v>
      </c>
      <c r="AV48">
        <v>1288.9090000000001</v>
      </c>
      <c r="AW48">
        <v>2.3221349735238701</v>
      </c>
      <c r="AX48">
        <v>11.0946</v>
      </c>
      <c r="AY48">
        <v>21602313000</v>
      </c>
      <c r="AZ48">
        <v>22500098000</v>
      </c>
      <c r="BA48">
        <v>1158.9380318178701</v>
      </c>
      <c r="BB48">
        <v>1.54603043105633</v>
      </c>
      <c r="BC48">
        <v>74.886600838858797</v>
      </c>
      <c r="BD48">
        <v>64.340250168926005</v>
      </c>
      <c r="BE48">
        <v>85.916905625578494</v>
      </c>
      <c r="BF48">
        <v>-3994.4606413994202</v>
      </c>
      <c r="BG48">
        <v>3418.0104664722999</v>
      </c>
      <c r="BH48" t="s">
        <v>143</v>
      </c>
      <c r="BI48" t="s">
        <v>143</v>
      </c>
      <c r="BJ48">
        <v>14.390873712676701</v>
      </c>
      <c r="BK48">
        <v>4.5278848997990897</v>
      </c>
      <c r="BL48">
        <v>1.2720171913931699</v>
      </c>
      <c r="BM48">
        <v>9.0528869881879093</v>
      </c>
      <c r="BN48">
        <v>0.15560024443811801</v>
      </c>
      <c r="BO48">
        <v>0.135786707022125</v>
      </c>
      <c r="BP48">
        <v>1.9813537415992701E-2</v>
      </c>
      <c r="BQ48">
        <v>2.9374750430098399E-2</v>
      </c>
      <c r="BR48">
        <v>1.60474892452722E-2</v>
      </c>
      <c r="BS48">
        <v>2.5213671363114001E-2</v>
      </c>
      <c r="BT48">
        <v>16.762022483591601</v>
      </c>
      <c r="BU48">
        <v>15.560011899427799</v>
      </c>
      <c r="BV48">
        <v>1.20201058416383</v>
      </c>
      <c r="BW48" t="s">
        <v>143</v>
      </c>
      <c r="BX48" t="s">
        <v>143</v>
      </c>
      <c r="BY48">
        <v>2.6754480316172198</v>
      </c>
      <c r="BZ48">
        <v>2.3740483706692301</v>
      </c>
      <c r="CA48">
        <v>0.30139966094798198</v>
      </c>
      <c r="CB48">
        <v>3.5082512375215198</v>
      </c>
      <c r="CC48">
        <v>3.58616576032568</v>
      </c>
      <c r="CD48">
        <v>-7.7914522804155006E-2</v>
      </c>
      <c r="CE48">
        <v>19.432410995422099</v>
      </c>
      <c r="CF48">
        <v>18.006915273114501</v>
      </c>
      <c r="CG48">
        <v>1.4254957223076501</v>
      </c>
      <c r="CH48">
        <v>6.5796492109527298</v>
      </c>
      <c r="CI48">
        <v>6.01102080031895</v>
      </c>
      <c r="CJ48">
        <v>0.34417692662935101</v>
      </c>
      <c r="CK48">
        <v>4.6526046594545803E-2</v>
      </c>
      <c r="CL48">
        <v>3.86042452335583E-2</v>
      </c>
      <c r="CM48">
        <v>0.27097753059897001</v>
      </c>
      <c r="CN48">
        <v>0.23237328536541199</v>
      </c>
      <c r="CO48" t="s">
        <v>143</v>
      </c>
      <c r="CP48">
        <v>122</v>
      </c>
      <c r="CQ48">
        <v>122</v>
      </c>
      <c r="CR48">
        <v>44.213189774</v>
      </c>
      <c r="CS48">
        <v>44.213189773000003</v>
      </c>
      <c r="CT48">
        <v>57.826148986816399</v>
      </c>
      <c r="CU48">
        <v>44.209999084472699</v>
      </c>
      <c r="CV48">
        <v>12259.370105468</v>
      </c>
      <c r="CW48">
        <v>9789.9230101866106</v>
      </c>
      <c r="CX48">
        <v>22887.384999999998</v>
      </c>
      <c r="CY48">
        <v>7275.6654324815599</v>
      </c>
      <c r="CZ48">
        <v>20821.306221324401</v>
      </c>
      <c r="DA48">
        <v>117.960355876159</v>
      </c>
      <c r="DB48">
        <v>106.80424717667501</v>
      </c>
      <c r="DC48">
        <v>50.04</v>
      </c>
      <c r="DD48">
        <v>61.65</v>
      </c>
      <c r="DE48">
        <v>3.1466669999999999</v>
      </c>
      <c r="DF48">
        <v>3.213333</v>
      </c>
      <c r="DG48">
        <v>-1.16767516236983</v>
      </c>
      <c r="DH48">
        <v>4.1243453138250397</v>
      </c>
      <c r="DI48">
        <v>1.02102085644781</v>
      </c>
      <c r="DJ48">
        <v>1.0162</v>
      </c>
      <c r="DK48">
        <v>0.96568931619155696</v>
      </c>
      <c r="DL48">
        <v>1.25698564577296</v>
      </c>
      <c r="DM48">
        <v>1.03392746845495</v>
      </c>
      <c r="DN48">
        <v>1.06285208165968</v>
      </c>
      <c r="DO48">
        <v>1.0851941426934999</v>
      </c>
      <c r="DP48">
        <v>1.6199999999999999E-2</v>
      </c>
      <c r="DQ48">
        <v>2.1020856447806501E-2</v>
      </c>
      <c r="DR48">
        <v>-3.4310683808442599E-2</v>
      </c>
      <c r="DS48">
        <v>0.25698564577295901</v>
      </c>
      <c r="DT48">
        <v>3.3927468454954597E-2</v>
      </c>
      <c r="DU48">
        <v>6.2852081659675596E-2</v>
      </c>
      <c r="DV48">
        <v>8.5194142693496094E-2</v>
      </c>
      <c r="DW48">
        <v>0.12430605419709401</v>
      </c>
      <c r="DX48">
        <v>0.94187995783142897</v>
      </c>
      <c r="DY48">
        <v>0.85050230627093604</v>
      </c>
      <c r="DZ48">
        <v>0.90185090671340395</v>
      </c>
      <c r="EA48">
        <v>8.63365934933151E-2</v>
      </c>
      <c r="EB48">
        <v>0.10733142004223201</v>
      </c>
      <c r="EC48">
        <v>2.2319621591258501</v>
      </c>
      <c r="ED48">
        <v>0.19270000962490999</v>
      </c>
      <c r="EE48">
        <v>4.7449093873497397E-2</v>
      </c>
      <c r="EF48">
        <v>6.4848402873161999E-3</v>
      </c>
      <c r="EG48">
        <v>0.30003142966714202</v>
      </c>
      <c r="EH48">
        <v>-2.5363955483438599E-2</v>
      </c>
      <c r="EI48">
        <v>9.7007758771375397E-3</v>
      </c>
      <c r="EJ48">
        <v>-1.6964736893887201E-2</v>
      </c>
      <c r="EK48">
        <v>2.04843514464822E-2</v>
      </c>
      <c r="EL48">
        <v>7.4886871971928295E-4</v>
      </c>
      <c r="EM48">
        <v>-1.7713605613606499E-2</v>
      </c>
      <c r="EN48">
        <v>3.2159355898213398E-3</v>
      </c>
    </row>
    <row r="49" spans="1:144">
      <c r="A49">
        <v>67</v>
      </c>
      <c r="B49">
        <v>2006</v>
      </c>
      <c r="C49">
        <v>13863.505300000001</v>
      </c>
      <c r="D49">
        <v>11588.6533687417</v>
      </c>
      <c r="E49">
        <v>17274.8194</v>
      </c>
      <c r="F49">
        <v>287713.412492353</v>
      </c>
      <c r="G49">
        <v>290271</v>
      </c>
      <c r="H49">
        <v>88055.931354575005</v>
      </c>
      <c r="I49">
        <v>88643.193061747996</v>
      </c>
      <c r="J49">
        <v>81483.192756367207</v>
      </c>
      <c r="K49">
        <v>160145.43650000001</v>
      </c>
      <c r="L49">
        <v>294597.830810429</v>
      </c>
      <c r="M49">
        <v>242787.942432396</v>
      </c>
      <c r="N49">
        <v>27.794187024194201</v>
      </c>
      <c r="O49">
        <v>28.151443</v>
      </c>
      <c r="P49">
        <v>13.8663189417527</v>
      </c>
      <c r="Q49">
        <v>97.663113031370003</v>
      </c>
      <c r="R49">
        <v>173.93984705800599</v>
      </c>
      <c r="S49">
        <v>1.13745794727811E-2</v>
      </c>
      <c r="T49">
        <v>92.449705082727405</v>
      </c>
      <c r="U49">
        <v>3.2745681737143699</v>
      </c>
      <c r="V49">
        <v>2.4542276838373902</v>
      </c>
      <c r="W49">
        <v>4.4213368454889803</v>
      </c>
      <c r="X49">
        <v>1.9671091616515901</v>
      </c>
      <c r="Y49">
        <v>7061.1371111505796</v>
      </c>
      <c r="Z49">
        <v>-5575.19239936755</v>
      </c>
      <c r="AA49">
        <v>-1790.2656128230401</v>
      </c>
      <c r="AB49">
        <v>304.32090104000002</v>
      </c>
      <c r="AC49">
        <v>27364.2000640273</v>
      </c>
      <c r="AD49">
        <v>21971.63</v>
      </c>
      <c r="AE49">
        <v>97585.570757346402</v>
      </c>
      <c r="AF49">
        <v>25434.5736785562</v>
      </c>
      <c r="AG49">
        <v>9.5109226319974205E-2</v>
      </c>
      <c r="AH49">
        <v>0.24406707384622001</v>
      </c>
      <c r="AI49">
        <v>0.33917630016619399</v>
      </c>
      <c r="AJ49">
        <v>72150.946277471099</v>
      </c>
      <c r="AK49">
        <v>0.25077384418666299</v>
      </c>
      <c r="AL49">
        <v>23300.166999965299</v>
      </c>
      <c r="AM49">
        <v>74285.403757381006</v>
      </c>
      <c r="AN49">
        <v>0.238766518647546</v>
      </c>
      <c r="AO49">
        <v>0.280412358626977</v>
      </c>
      <c r="AP49">
        <v>17227.2302597979</v>
      </c>
      <c r="AQ49">
        <v>54923.7160176732</v>
      </c>
      <c r="AR49">
        <v>-20404.130509176601</v>
      </c>
      <c r="AS49">
        <v>1253.36142864</v>
      </c>
      <c r="AT49">
        <v>5.1864E-2</v>
      </c>
      <c r="AU49">
        <v>1554745000</v>
      </c>
      <c r="AV49">
        <v>1337.896</v>
      </c>
      <c r="AW49">
        <v>2.0149748676452401</v>
      </c>
      <c r="AX49">
        <v>10.5647</v>
      </c>
      <c r="AY49">
        <v>21329374000</v>
      </c>
      <c r="AZ49">
        <v>22150042000</v>
      </c>
      <c r="BA49">
        <v>2912.39679142964</v>
      </c>
      <c r="BB49">
        <v>3.3074396541242401</v>
      </c>
      <c r="BC49">
        <v>95.8930484051306</v>
      </c>
      <c r="BD49">
        <v>87.680359970606702</v>
      </c>
      <c r="BE49">
        <v>91.435574766768497</v>
      </c>
      <c r="BF49">
        <v>-7050.3772987499997</v>
      </c>
      <c r="BG49">
        <v>4332.3454062500005</v>
      </c>
      <c r="BH49" t="s">
        <v>143</v>
      </c>
      <c r="BI49" t="s">
        <v>143</v>
      </c>
      <c r="BJ49">
        <v>15.9178073835914</v>
      </c>
      <c r="BK49">
        <v>6.4001979216959901</v>
      </c>
      <c r="BL49">
        <v>0.98940834445442705</v>
      </c>
      <c r="BM49">
        <v>8.8835448235212109</v>
      </c>
      <c r="BN49">
        <v>0.15059428464886601</v>
      </c>
      <c r="BO49">
        <v>0.129814624017587</v>
      </c>
      <c r="BP49">
        <v>2.07796606312791E-2</v>
      </c>
      <c r="BQ49">
        <v>3.2216068079947598E-2</v>
      </c>
      <c r="BR49">
        <v>1.46916080483349E-2</v>
      </c>
      <c r="BS49">
        <v>2.4907340692291099E-2</v>
      </c>
      <c r="BT49">
        <v>18.563056844522801</v>
      </c>
      <c r="BU49">
        <v>15.0594237851711</v>
      </c>
      <c r="BV49">
        <v>3.5036330593516301</v>
      </c>
      <c r="BW49" t="s">
        <v>143</v>
      </c>
      <c r="BX49" t="s">
        <v>143</v>
      </c>
      <c r="BY49">
        <v>2.9471592303796998</v>
      </c>
      <c r="BZ49">
        <v>2.7312027676389201</v>
      </c>
      <c r="CA49">
        <v>0.21595646274077401</v>
      </c>
      <c r="CB49">
        <v>3.6058875414604801</v>
      </c>
      <c r="CC49">
        <v>3.2006058697411102</v>
      </c>
      <c r="CD49">
        <v>0.40528167171937401</v>
      </c>
      <c r="CE49">
        <v>21.102525336695901</v>
      </c>
      <c r="CF49">
        <v>16.977654142884099</v>
      </c>
      <c r="CG49">
        <v>4.1248711938117797</v>
      </c>
      <c r="CH49">
        <v>5.6979725682615001</v>
      </c>
      <c r="CI49">
        <v>5.1864068273106998</v>
      </c>
      <c r="CJ49">
        <v>0.31584318037126902</v>
      </c>
      <c r="CK49">
        <v>0.10074297714022699</v>
      </c>
      <c r="CL49">
        <v>3.7293219641972998E-2</v>
      </c>
      <c r="CM49">
        <v>0.29646553771975998</v>
      </c>
      <c r="CN49">
        <v>0.25917231807778701</v>
      </c>
      <c r="CO49" t="s">
        <v>143</v>
      </c>
      <c r="CP49">
        <v>131</v>
      </c>
      <c r="CQ49">
        <v>132</v>
      </c>
      <c r="CR49">
        <v>48.338139998999999</v>
      </c>
      <c r="CS49">
        <v>43.703109658000002</v>
      </c>
      <c r="CT49">
        <v>56.972072601318402</v>
      </c>
      <c r="CU49">
        <v>48.340000152587898</v>
      </c>
      <c r="CV49">
        <v>13286.4194973501</v>
      </c>
      <c r="CW49">
        <v>9926.0228728806505</v>
      </c>
      <c r="CX49">
        <v>24606.625</v>
      </c>
      <c r="CY49">
        <v>8349.5045847617494</v>
      </c>
      <c r="CZ49">
        <v>23247.717080271701</v>
      </c>
      <c r="DA49">
        <v>127.153380020738</v>
      </c>
      <c r="DB49">
        <v>112.679171722883</v>
      </c>
      <c r="DC49">
        <v>58.3</v>
      </c>
      <c r="DD49">
        <v>69.64</v>
      </c>
      <c r="DE49">
        <v>4.726667</v>
      </c>
      <c r="DF49">
        <v>4.9641669999999998</v>
      </c>
      <c r="DG49">
        <v>-1.4159309054164</v>
      </c>
      <c r="DH49">
        <v>3.9874058460525101</v>
      </c>
      <c r="DI49">
        <v>1.08291860998712</v>
      </c>
      <c r="DJ49">
        <v>1.0200137660794</v>
      </c>
      <c r="DK49">
        <v>0.993289828188885</v>
      </c>
      <c r="DL49">
        <v>1.18251196698497</v>
      </c>
      <c r="DM49">
        <v>1.03225944100704</v>
      </c>
      <c r="DN49">
        <v>1.0752877689165801</v>
      </c>
      <c r="DO49">
        <v>1.1644491360512901</v>
      </c>
      <c r="DP49">
        <v>2.0013766079399999E-2</v>
      </c>
      <c r="DQ49">
        <v>8.2918609987116906E-2</v>
      </c>
      <c r="DR49">
        <v>-6.7101718111152201E-3</v>
      </c>
      <c r="DS49">
        <v>0.18251196698497099</v>
      </c>
      <c r="DT49">
        <v>3.2259441007040299E-2</v>
      </c>
      <c r="DU49">
        <v>7.5287768916579803E-2</v>
      </c>
      <c r="DV49">
        <v>0.16444913605129099</v>
      </c>
      <c r="DW49">
        <v>0.17467151626424501</v>
      </c>
      <c r="DX49">
        <v>0.972264478766806</v>
      </c>
      <c r="DY49">
        <v>0.95239278794154203</v>
      </c>
      <c r="DZ49">
        <v>0.97663113031369997</v>
      </c>
      <c r="EA49">
        <v>7.6709351798619402E-2</v>
      </c>
      <c r="EB49">
        <v>9.5109226319974205E-2</v>
      </c>
      <c r="EC49">
        <v>2.1132742528053199</v>
      </c>
      <c r="ED49">
        <v>0.16210789810540799</v>
      </c>
      <c r="EE49">
        <v>4.8185119977222003E-2</v>
      </c>
      <c r="EF49">
        <v>7.3602610372460603E-4</v>
      </c>
      <c r="EG49">
        <v>0.25721712442538203</v>
      </c>
      <c r="EH49">
        <v>-3.2567195721192398E-2</v>
      </c>
      <c r="EI49">
        <v>7.4370165139828904E-3</v>
      </c>
      <c r="EJ49">
        <v>-4.4213368454889802E-2</v>
      </c>
      <c r="EK49">
        <v>1.9671091616515899E-2</v>
      </c>
      <c r="EL49">
        <v>1.05772233002203E-3</v>
      </c>
      <c r="EM49">
        <v>-4.5271090784911802E-2</v>
      </c>
      <c r="EN49">
        <v>6.70099041025828E-3</v>
      </c>
    </row>
    <row r="50" spans="1:144">
      <c r="A50">
        <v>68</v>
      </c>
      <c r="B50">
        <v>2007</v>
      </c>
      <c r="C50">
        <v>17779.2644</v>
      </c>
      <c r="D50">
        <v>14439.867759345199</v>
      </c>
      <c r="E50">
        <v>27688.761040000001</v>
      </c>
      <c r="F50">
        <v>319692.99900000001</v>
      </c>
      <c r="G50">
        <v>319693</v>
      </c>
      <c r="H50">
        <v>102387.87838302999</v>
      </c>
      <c r="I50">
        <v>102170.98114413601</v>
      </c>
      <c r="J50">
        <v>94276.765739852999</v>
      </c>
      <c r="K50">
        <v>174406.87143964201</v>
      </c>
      <c r="L50">
        <v>319692.99900000001</v>
      </c>
      <c r="M50">
        <v>263468.73669236503</v>
      </c>
      <c r="N50">
        <v>28.095257926317299</v>
      </c>
      <c r="O50">
        <v>28.481901000000001</v>
      </c>
      <c r="P50">
        <v>14.197152000000001</v>
      </c>
      <c r="Q50">
        <v>100</v>
      </c>
      <c r="R50">
        <v>177.03369547353199</v>
      </c>
      <c r="S50">
        <v>3.9276793250173601E-2</v>
      </c>
      <c r="T50">
        <v>95.086992378851605</v>
      </c>
      <c r="U50">
        <v>3.1289604987848398</v>
      </c>
      <c r="V50">
        <v>3.0650127187796699</v>
      </c>
      <c r="W50">
        <v>4.9439566905096504</v>
      </c>
      <c r="X50">
        <v>1.8789439717299801</v>
      </c>
      <c r="Y50">
        <v>9798.6310803981705</v>
      </c>
      <c r="Z50">
        <v>-3849.7654889598198</v>
      </c>
      <c r="AA50">
        <v>-6398.0002556223499</v>
      </c>
      <c r="AB50">
        <v>449.13466418399997</v>
      </c>
      <c r="AC50">
        <v>35512.824909368101</v>
      </c>
      <c r="AD50">
        <v>20081.39</v>
      </c>
      <c r="AE50">
        <v>95603.596909368207</v>
      </c>
      <c r="AF50">
        <v>38210.413961478</v>
      </c>
      <c r="AG50">
        <v>0.11108414954488301</v>
      </c>
      <c r="AH50">
        <v>0.18796399104129299</v>
      </c>
      <c r="AI50">
        <v>0.29904814058617601</v>
      </c>
      <c r="AJ50">
        <v>57393.182947890098</v>
      </c>
      <c r="AK50">
        <v>0.17952592996223299</v>
      </c>
      <c r="AL50">
        <v>34446.725626347499</v>
      </c>
      <c r="AM50">
        <v>61156.871283020701</v>
      </c>
      <c r="AN50">
        <v>0.360307841335748</v>
      </c>
      <c r="AO50">
        <v>0.37145908791521798</v>
      </c>
      <c r="AP50">
        <v>20679.213855342001</v>
      </c>
      <c r="AQ50">
        <v>36713.969092548097</v>
      </c>
      <c r="AR50">
        <v>-32825.175871305903</v>
      </c>
      <c r="AS50">
        <v>1342.9060497800001</v>
      </c>
      <c r="AT50">
        <v>6.9161E-2</v>
      </c>
      <c r="AU50">
        <v>1975049000</v>
      </c>
      <c r="AV50">
        <v>1410.36929272</v>
      </c>
      <c r="AW50">
        <v>2.17578675665355</v>
      </c>
      <c r="AX50">
        <v>18.763100000000001</v>
      </c>
      <c r="AY50">
        <v>19008606000</v>
      </c>
      <c r="AZ50">
        <v>19820267000</v>
      </c>
      <c r="BA50">
        <v>1520.5233206693999</v>
      </c>
      <c r="BB50">
        <v>1.4850618497838</v>
      </c>
      <c r="BC50">
        <v>100</v>
      </c>
      <c r="BD50">
        <v>100</v>
      </c>
      <c r="BE50">
        <v>100</v>
      </c>
      <c r="BF50">
        <v>-10554.2277366667</v>
      </c>
      <c r="BG50">
        <v>5926.4214666666703</v>
      </c>
      <c r="BH50" t="s">
        <v>143</v>
      </c>
      <c r="BI50" t="s">
        <v>143</v>
      </c>
      <c r="BJ50">
        <v>16.378867146437099</v>
      </c>
      <c r="BK50">
        <v>7.1466376095742996</v>
      </c>
      <c r="BL50">
        <v>0.68752593409937601</v>
      </c>
      <c r="BM50">
        <v>9.24303978134202</v>
      </c>
      <c r="BN50">
        <v>0.15745685962405301</v>
      </c>
      <c r="BO50">
        <v>0.13484230623919499</v>
      </c>
      <c r="BP50">
        <v>2.2614553384857801E-2</v>
      </c>
      <c r="BQ50">
        <v>3.4643810722892798E-2</v>
      </c>
      <c r="BR50">
        <v>1.30393825778697E-2</v>
      </c>
      <c r="BS50">
        <v>2.3170151384374098E-2</v>
      </c>
      <c r="BT50">
        <v>19.137087267198901</v>
      </c>
      <c r="BU50">
        <v>15.7456859624053</v>
      </c>
      <c r="BV50">
        <v>3.3914013047935998</v>
      </c>
      <c r="BW50" t="s">
        <v>143</v>
      </c>
      <c r="BX50" t="s">
        <v>143</v>
      </c>
      <c r="BY50">
        <v>3.9587115667822799</v>
      </c>
      <c r="BZ50">
        <v>2.8658638415533702</v>
      </c>
      <c r="CA50">
        <v>1.0928477252289099</v>
      </c>
      <c r="CB50">
        <v>3.26837652248064</v>
      </c>
      <c r="CC50">
        <v>3.00119548164656</v>
      </c>
      <c r="CD50">
        <v>0.26718104083407601</v>
      </c>
      <c r="CE50">
        <v>21.885591430837501</v>
      </c>
      <c r="CF50">
        <v>17.134161359980901</v>
      </c>
      <c r="CG50">
        <v>4.75143007085659</v>
      </c>
      <c r="CH50">
        <v>5.2587069195070004</v>
      </c>
      <c r="CI50">
        <v>4.8491656943010604</v>
      </c>
      <c r="CJ50">
        <v>0.39153215426841398</v>
      </c>
      <c r="CK50">
        <v>0.17451754871554101</v>
      </c>
      <c r="CL50">
        <v>2.9918091002674702E-2</v>
      </c>
      <c r="CM50">
        <v>0.192526619653063</v>
      </c>
      <c r="CN50">
        <v>0.162608528650388</v>
      </c>
      <c r="CO50" t="s">
        <v>143</v>
      </c>
      <c r="CP50">
        <v>135</v>
      </c>
      <c r="CQ50">
        <v>137</v>
      </c>
      <c r="CR50">
        <v>50.031946644000001</v>
      </c>
      <c r="CS50">
        <v>45.776760242999998</v>
      </c>
      <c r="CT50">
        <v>59.5667114257812</v>
      </c>
      <c r="CU50">
        <v>50.279998779296903</v>
      </c>
      <c r="CV50">
        <v>13718.070973256899</v>
      </c>
      <c r="CW50">
        <v>10195.8103211008</v>
      </c>
      <c r="CX50">
        <v>27328.192999999999</v>
      </c>
      <c r="CY50">
        <v>9737.23695912929</v>
      </c>
      <c r="CZ50">
        <v>25495.258009928701</v>
      </c>
      <c r="DA50">
        <v>161.41901410907201</v>
      </c>
      <c r="DB50">
        <v>134.60017493375699</v>
      </c>
      <c r="DC50">
        <v>64.2</v>
      </c>
      <c r="DD50">
        <v>74.44</v>
      </c>
      <c r="DE50">
        <v>4.3533330000000001</v>
      </c>
      <c r="DF50">
        <v>5.0191670000000004</v>
      </c>
      <c r="DG50">
        <v>-1.6210715225131</v>
      </c>
      <c r="DH50">
        <v>4.6720877338434796</v>
      </c>
      <c r="DI50">
        <v>1.02392804095728</v>
      </c>
      <c r="DJ50">
        <v>1.01778688706387</v>
      </c>
      <c r="DK50">
        <v>0.95553377813344897</v>
      </c>
      <c r="DL50">
        <v>1.28245086760273</v>
      </c>
      <c r="DM50">
        <v>1.0285267248150101</v>
      </c>
      <c r="DN50">
        <v>1.0851844975250999</v>
      </c>
      <c r="DO50">
        <v>1.11115083662809</v>
      </c>
      <c r="DP50">
        <v>1.77868870638653E-2</v>
      </c>
      <c r="DQ50">
        <v>2.3928040957279299E-2</v>
      </c>
      <c r="DR50">
        <v>-4.4466221866550998E-2</v>
      </c>
      <c r="DS50">
        <v>0.28245086760272697</v>
      </c>
      <c r="DT50">
        <v>2.8526724815014299E-2</v>
      </c>
      <c r="DU50">
        <v>8.5184497525102196E-2</v>
      </c>
      <c r="DV50">
        <v>0.111150836628087</v>
      </c>
      <c r="DW50">
        <v>0.16275958709407701</v>
      </c>
      <c r="DX50">
        <v>1</v>
      </c>
      <c r="DY50">
        <v>1</v>
      </c>
      <c r="DZ50">
        <v>1</v>
      </c>
      <c r="EA50">
        <v>6.2814606709607701E-2</v>
      </c>
      <c r="EB50">
        <v>0.11108414954488301</v>
      </c>
      <c r="EC50">
        <v>2.0283740692931498</v>
      </c>
      <c r="ED50">
        <v>0.127411519422616</v>
      </c>
      <c r="EE50">
        <v>5.5613555678771701E-2</v>
      </c>
      <c r="EF50">
        <v>7.4284357015496497E-3</v>
      </c>
      <c r="EG50">
        <v>0.23849566896749899</v>
      </c>
      <c r="EH50">
        <v>-1.2208817413081E-2</v>
      </c>
      <c r="EI50">
        <v>1.2248498128668701E-2</v>
      </c>
      <c r="EJ50">
        <v>-4.9439566905096502E-2</v>
      </c>
      <c r="EK50">
        <v>1.8789439717299801E-2</v>
      </c>
      <c r="EL50">
        <v>1.4048936498105801E-3</v>
      </c>
      <c r="EM50">
        <v>-5.08444605549071E-2</v>
      </c>
      <c r="EN50">
        <v>4.8200624271190996E-3</v>
      </c>
    </row>
    <row r="51" spans="1:144">
      <c r="A51">
        <v>69</v>
      </c>
      <c r="B51">
        <v>2008</v>
      </c>
      <c r="C51">
        <v>22310.518800000002</v>
      </c>
      <c r="D51">
        <v>21441.797667727398</v>
      </c>
      <c r="E51">
        <v>31195.88652</v>
      </c>
      <c r="F51">
        <v>357188.553739239</v>
      </c>
      <c r="G51">
        <v>352719</v>
      </c>
      <c r="H51">
        <v>122332.566949535</v>
      </c>
      <c r="I51">
        <v>120550.599815441</v>
      </c>
      <c r="J51">
        <v>112244.77938412099</v>
      </c>
      <c r="K51">
        <v>191505.21032787801</v>
      </c>
      <c r="L51">
        <v>348923.003675682</v>
      </c>
      <c r="M51">
        <v>287559.79343132401</v>
      </c>
      <c r="N51">
        <v>28.393892880851901</v>
      </c>
      <c r="O51">
        <v>28.807034000000002</v>
      </c>
      <c r="P51">
        <v>14.459187</v>
      </c>
      <c r="Q51">
        <v>102.36887507458199</v>
      </c>
      <c r="R51">
        <v>187.280195133467</v>
      </c>
      <c r="S51">
        <v>6.6502076560607901E-2</v>
      </c>
      <c r="T51">
        <v>98.737477385344505</v>
      </c>
      <c r="U51">
        <v>2.92591830428344</v>
      </c>
      <c r="V51">
        <v>2.5007639506251902</v>
      </c>
      <c r="W51">
        <v>4.1478492091022101</v>
      </c>
      <c r="X51">
        <v>1.6542115715838599</v>
      </c>
      <c r="Y51">
        <v>8932.4425876703808</v>
      </c>
      <c r="Z51">
        <v>-5616.9616875462198</v>
      </c>
      <c r="AA51">
        <v>-3471.8569627831598</v>
      </c>
      <c r="AB51">
        <v>156.37606265900001</v>
      </c>
      <c r="AC51">
        <v>34352.015966372397</v>
      </c>
      <c r="AD51">
        <v>19237.22</v>
      </c>
      <c r="AE51">
        <v>94076.405442787494</v>
      </c>
      <c r="AF51">
        <v>45682.303023420704</v>
      </c>
      <c r="AG51">
        <v>9.61733392818927E-2</v>
      </c>
      <c r="AH51">
        <v>0.167206896333011</v>
      </c>
      <c r="AI51">
        <v>0.26338023561490398</v>
      </c>
      <c r="AJ51">
        <v>48394.102419366798</v>
      </c>
      <c r="AK51">
        <v>0.13548615125751301</v>
      </c>
      <c r="AL51">
        <v>34308.339646532397</v>
      </c>
      <c r="AM51">
        <v>59768.065796255098</v>
      </c>
      <c r="AN51">
        <v>0.36468591125536698</v>
      </c>
      <c r="AO51">
        <v>0.36515017559066498</v>
      </c>
      <c r="AP51">
        <v>17648.647340192401</v>
      </c>
      <c r="AQ51">
        <v>30745.455079174499</v>
      </c>
      <c r="AR51">
        <v>-39438.907100959099</v>
      </c>
      <c r="AS51">
        <v>1845.1644094200001</v>
      </c>
      <c r="AT51">
        <v>3.4285999999999997E-2</v>
      </c>
      <c r="AU51">
        <v>1538433000</v>
      </c>
      <c r="AV51">
        <v>1155.7606195200001</v>
      </c>
      <c r="AW51">
        <v>1.4318352903721701</v>
      </c>
      <c r="AX51">
        <v>19.436900000000001</v>
      </c>
      <c r="AY51">
        <v>18678568000</v>
      </c>
      <c r="AZ51">
        <v>19383790000</v>
      </c>
      <c r="BA51">
        <v>-5285.4873128027502</v>
      </c>
      <c r="BB51">
        <v>-4.3205889033483302</v>
      </c>
      <c r="BC51">
        <v>89.055058162301904</v>
      </c>
      <c r="BD51">
        <v>103.780829630165</v>
      </c>
      <c r="BE51">
        <v>116.535581214293</v>
      </c>
      <c r="BF51">
        <v>-12050.9791103185</v>
      </c>
      <c r="BG51">
        <v>7105.2607643312103</v>
      </c>
      <c r="BH51" t="s">
        <v>143</v>
      </c>
      <c r="BI51" t="s">
        <v>143</v>
      </c>
      <c r="BJ51">
        <v>16.323081018677399</v>
      </c>
      <c r="BK51">
        <v>6.7600256138155803</v>
      </c>
      <c r="BL51">
        <v>0.53492109237488705</v>
      </c>
      <c r="BM51">
        <v>9.8116772817497608</v>
      </c>
      <c r="BN51">
        <v>0.155155862038523</v>
      </c>
      <c r="BO51">
        <v>0.13028962534409799</v>
      </c>
      <c r="BP51">
        <v>2.4866236694424799E-2</v>
      </c>
      <c r="BQ51">
        <v>4.3543475671953297E-2</v>
      </c>
      <c r="BR51">
        <v>1.23621750205686E-2</v>
      </c>
      <c r="BS51">
        <v>2.5840104831175301E-2</v>
      </c>
      <c r="BT51">
        <v>19.2415748018968</v>
      </c>
      <c r="BU51">
        <v>15.582716259662</v>
      </c>
      <c r="BV51">
        <v>3.6588585422348601</v>
      </c>
      <c r="BW51" t="s">
        <v>143</v>
      </c>
      <c r="BX51" t="s">
        <v>143</v>
      </c>
      <c r="BY51">
        <v>3.9858364246418501</v>
      </c>
      <c r="BZ51">
        <v>3.7487052677542798</v>
      </c>
      <c r="CA51">
        <v>0.23713115688757799</v>
      </c>
      <c r="CB51">
        <v>3.18259018028097</v>
      </c>
      <c r="CC51">
        <v>2.9454176238593099</v>
      </c>
      <c r="CD51">
        <v>0.23717255642166599</v>
      </c>
      <c r="CE51">
        <v>22.234471762376799</v>
      </c>
      <c r="CF51">
        <v>18.101309506832699</v>
      </c>
      <c r="CG51">
        <v>4.1331622555441099</v>
      </c>
      <c r="CH51">
        <v>5.8750166572312903</v>
      </c>
      <c r="CI51">
        <v>5.5286837179675903</v>
      </c>
      <c r="CJ51">
        <v>0.41012971636749501</v>
      </c>
      <c r="CK51">
        <v>9.6289317843338398E-2</v>
      </c>
      <c r="CL51">
        <v>3.7459262392175903E-2</v>
      </c>
      <c r="CM51">
        <v>3.24925407395492E-2</v>
      </c>
      <c r="CN51">
        <v>-4.9667216526267099E-3</v>
      </c>
      <c r="CO51" t="s">
        <v>143</v>
      </c>
      <c r="CP51">
        <v>144</v>
      </c>
      <c r="CQ51">
        <v>147</v>
      </c>
      <c r="CR51" t="s">
        <v>143</v>
      </c>
      <c r="CS51" t="s">
        <v>143</v>
      </c>
      <c r="CT51" t="s">
        <v>143</v>
      </c>
      <c r="CU51" t="s">
        <v>143</v>
      </c>
      <c r="CV51">
        <v>14712.174000000001</v>
      </c>
      <c r="CW51">
        <v>10973.8400767028</v>
      </c>
      <c r="CX51">
        <v>29803.712890041501</v>
      </c>
      <c r="CY51">
        <v>11339.70154</v>
      </c>
      <c r="CZ51">
        <v>28808.45593014</v>
      </c>
      <c r="DA51">
        <v>201.37769971689301</v>
      </c>
      <c r="DB51">
        <v>155.71685936414599</v>
      </c>
      <c r="DC51">
        <v>91.48</v>
      </c>
      <c r="DD51">
        <v>102</v>
      </c>
      <c r="DE51">
        <v>1.365</v>
      </c>
      <c r="DF51">
        <v>1.9275</v>
      </c>
      <c r="DG51">
        <v>-1.5828598904273801</v>
      </c>
      <c r="DH51">
        <v>4.3905336559363199</v>
      </c>
      <c r="DI51">
        <v>1.0236887507458201</v>
      </c>
      <c r="DJ51">
        <v>1.0578788102034899</v>
      </c>
      <c r="DK51">
        <v>0.93510873832371699</v>
      </c>
      <c r="DL51">
        <v>1.25486174782349</v>
      </c>
      <c r="DM51">
        <v>1.03839100296651</v>
      </c>
      <c r="DN51">
        <v>1.09143148197525</v>
      </c>
      <c r="DO51">
        <v>1.11728613030791</v>
      </c>
      <c r="DP51">
        <v>5.7878810203489103E-2</v>
      </c>
      <c r="DQ51">
        <v>2.3688750745822999E-2</v>
      </c>
      <c r="DR51">
        <v>-6.4891261676282896E-2</v>
      </c>
      <c r="DS51">
        <v>0.25486174782349302</v>
      </c>
      <c r="DT51">
        <v>3.8391002966508901E-2</v>
      </c>
      <c r="DU51">
        <v>9.1431481975249307E-2</v>
      </c>
      <c r="DV51">
        <v>0.117286130307905</v>
      </c>
      <c r="DW51">
        <v>0.19479540822100599</v>
      </c>
      <c r="DX51">
        <v>1.03839100296651</v>
      </c>
      <c r="DY51">
        <v>1.0573796149283901</v>
      </c>
      <c r="DZ51">
        <v>1.0236887507458201</v>
      </c>
      <c r="EA51">
        <v>5.3094775974142701E-2</v>
      </c>
      <c r="EB51">
        <v>9.61733392818927E-2</v>
      </c>
      <c r="EC51">
        <v>1.9239915085407899</v>
      </c>
      <c r="ED51">
        <v>0.102153898122126</v>
      </c>
      <c r="EE51">
        <v>6.2461460666758999E-2</v>
      </c>
      <c r="EF51">
        <v>6.8479049879872998E-3</v>
      </c>
      <c r="EG51">
        <v>0.198327237404019</v>
      </c>
      <c r="EH51">
        <v>-3.3611682062478603E-2</v>
      </c>
      <c r="EI51">
        <v>1.2685889154522E-2</v>
      </c>
      <c r="EJ51">
        <v>-4.1478492091022098E-2</v>
      </c>
      <c r="EK51">
        <v>1.65421157158386E-2</v>
      </c>
      <c r="EL51">
        <v>4.3779695911857298E-4</v>
      </c>
      <c r="EM51">
        <v>-4.19162890501407E-2</v>
      </c>
      <c r="EN51">
        <v>5.8379841665346802E-3</v>
      </c>
    </row>
    <row r="52" spans="1:144">
      <c r="A52">
        <v>70</v>
      </c>
      <c r="B52">
        <v>2009</v>
      </c>
      <c r="C52">
        <v>23548.062600000001</v>
      </c>
      <c r="D52">
        <v>20584.423382647201</v>
      </c>
      <c r="E52">
        <v>33135.011209999997</v>
      </c>
      <c r="F52">
        <v>367138.897211103</v>
      </c>
      <c r="G52">
        <v>363943</v>
      </c>
      <c r="H52">
        <v>122425.98583698799</v>
      </c>
      <c r="I52">
        <v>120822.986521479</v>
      </c>
      <c r="J52">
        <v>113307.549299515</v>
      </c>
      <c r="K52">
        <v>193155.40121028299</v>
      </c>
      <c r="L52">
        <v>352584.01681763801</v>
      </c>
      <c r="M52">
        <v>290576.12032187497</v>
      </c>
      <c r="N52">
        <v>28.693873015325401</v>
      </c>
      <c r="O52">
        <v>29.132013000000001</v>
      </c>
      <c r="P52">
        <v>14.757683999999999</v>
      </c>
      <c r="Q52">
        <v>104.128060178347</v>
      </c>
      <c r="R52">
        <v>192.77751389597901</v>
      </c>
      <c r="S52">
        <v>2.4531631047641799E-3</v>
      </c>
      <c r="T52">
        <v>98.386419971062395</v>
      </c>
      <c r="U52">
        <v>3.0122044030530901</v>
      </c>
      <c r="V52">
        <v>-1.3016064141388799</v>
      </c>
      <c r="W52">
        <v>6.1861513415178197E-2</v>
      </c>
      <c r="X52">
        <v>1.36346792755406</v>
      </c>
      <c r="Y52">
        <v>-4778.7034348984798</v>
      </c>
      <c r="Z52">
        <v>608.15299578144504</v>
      </c>
      <c r="AA52">
        <v>4068.90237804144</v>
      </c>
      <c r="AB52">
        <v>101.6480610756</v>
      </c>
      <c r="AC52">
        <v>38847.880806237001</v>
      </c>
      <c r="AD52">
        <v>20600.25</v>
      </c>
      <c r="AE52">
        <v>97773.420357066105</v>
      </c>
      <c r="AF52">
        <v>49188.759981518</v>
      </c>
      <c r="AG52">
        <v>0.105812489772501</v>
      </c>
      <c r="AH52">
        <v>0.16049930965758499</v>
      </c>
      <c r="AI52">
        <v>0.26631179943008598</v>
      </c>
      <c r="AJ52">
        <v>48584.660375548097</v>
      </c>
      <c r="AK52">
        <v>0.132333187097885</v>
      </c>
      <c r="AL52">
        <v>38885.187816236998</v>
      </c>
      <c r="AM52">
        <v>58888.2325408291</v>
      </c>
      <c r="AN52">
        <v>0.397707144479852</v>
      </c>
      <c r="AO52">
        <v>0.39732557850963501</v>
      </c>
      <c r="AP52">
        <v>19322.466543482598</v>
      </c>
      <c r="AQ52">
        <v>29262.193832065499</v>
      </c>
      <c r="AR52">
        <v>-36390.058675804401</v>
      </c>
      <c r="AS52">
        <v>1862.6803024400001</v>
      </c>
      <c r="AT52">
        <v>3.6451999999999998E-2</v>
      </c>
      <c r="AU52">
        <v>1186342000</v>
      </c>
      <c r="AV52">
        <v>1075.4137762800001</v>
      </c>
      <c r="AW52">
        <v>1.13258142801157</v>
      </c>
      <c r="AX52">
        <v>15.982900000000001</v>
      </c>
      <c r="AY52">
        <v>20199757000</v>
      </c>
      <c r="AZ52">
        <v>20790535000</v>
      </c>
      <c r="BA52">
        <v>-635.42335003970095</v>
      </c>
      <c r="BB52">
        <v>-0.51902653321148595</v>
      </c>
      <c r="BC52">
        <v>86.935669172792302</v>
      </c>
      <c r="BD52">
        <v>90.613681410197998</v>
      </c>
      <c r="BE52">
        <v>104.23072862083301</v>
      </c>
      <c r="BF52">
        <v>-14474.2565980277</v>
      </c>
      <c r="BG52">
        <v>8148.1185467127998</v>
      </c>
      <c r="BH52" t="s">
        <v>143</v>
      </c>
      <c r="BI52" t="s">
        <v>143</v>
      </c>
      <c r="BJ52">
        <v>14.331101364825599</v>
      </c>
      <c r="BK52">
        <v>5.5418641538711597</v>
      </c>
      <c r="BL52">
        <v>0.40661426524404098</v>
      </c>
      <c r="BM52">
        <v>9.1694321002901304</v>
      </c>
      <c r="BN52">
        <v>0.16888940091516899</v>
      </c>
      <c r="BO52">
        <v>0.12948611891048301</v>
      </c>
      <c r="BP52">
        <v>3.9403282004685701E-2</v>
      </c>
      <c r="BQ52">
        <v>5.8487521354848797E-2</v>
      </c>
      <c r="BR52">
        <v>1.5249640184272099E-2</v>
      </c>
      <c r="BS52">
        <v>2.2636078875096301E-2</v>
      </c>
      <c r="BT52">
        <v>16.831982013409501</v>
      </c>
      <c r="BU52">
        <v>17.014958129913001</v>
      </c>
      <c r="BV52">
        <v>-0.182976116503558</v>
      </c>
      <c r="BW52" t="s">
        <v>143</v>
      </c>
      <c r="BX52" t="s">
        <v>143</v>
      </c>
      <c r="BY52">
        <v>3.96826803906536</v>
      </c>
      <c r="BZ52">
        <v>4.2723195664031897</v>
      </c>
      <c r="CA52">
        <v>-0.30405152733782398</v>
      </c>
      <c r="CB52">
        <v>3.39733669241049</v>
      </c>
      <c r="CC52">
        <v>3.1119378715117798</v>
      </c>
      <c r="CD52">
        <v>0.28539882089870799</v>
      </c>
      <c r="CE52">
        <v>19.938439745135302</v>
      </c>
      <c r="CF52">
        <v>20.140068568078</v>
      </c>
      <c r="CG52">
        <v>-0.20162882294267501</v>
      </c>
      <c r="CH52">
        <v>5.1937715436995298</v>
      </c>
      <c r="CI52">
        <v>4.5481969038169403</v>
      </c>
      <c r="CJ52">
        <v>0.55087741485312602</v>
      </c>
      <c r="CK52">
        <v>0.122317998818246</v>
      </c>
      <c r="CL52">
        <v>2.95922666422157E-2</v>
      </c>
      <c r="CM52">
        <v>0.21701522384770799</v>
      </c>
      <c r="CN52">
        <v>0.18742295720549201</v>
      </c>
      <c r="CO52" t="s">
        <v>143</v>
      </c>
      <c r="CP52">
        <v>145</v>
      </c>
      <c r="CQ52">
        <v>153</v>
      </c>
      <c r="CR52" t="s">
        <v>143</v>
      </c>
      <c r="CS52" t="s">
        <v>143</v>
      </c>
      <c r="CT52" t="s">
        <v>143</v>
      </c>
      <c r="CU52" t="s">
        <v>143</v>
      </c>
      <c r="CV52">
        <v>15049.734375033901</v>
      </c>
      <c r="CW52">
        <v>11039.9066184526</v>
      </c>
      <c r="CX52">
        <v>27672.386006034001</v>
      </c>
      <c r="CY52">
        <v>12036.780392315801</v>
      </c>
      <c r="CZ52">
        <v>28693.261821161199</v>
      </c>
      <c r="DA52">
        <v>160.344446356677</v>
      </c>
      <c r="DB52">
        <v>132.76767798494399</v>
      </c>
      <c r="DC52">
        <v>53.48</v>
      </c>
      <c r="DD52">
        <v>59.93</v>
      </c>
      <c r="DE52">
        <v>0.15</v>
      </c>
      <c r="DF52">
        <v>0.16</v>
      </c>
      <c r="DG52">
        <v>-1.4805580898065001</v>
      </c>
      <c r="DH52">
        <v>4.06658481464628</v>
      </c>
      <c r="DI52">
        <v>1.0171847654131501</v>
      </c>
      <c r="DJ52">
        <v>1.0293534442261401</v>
      </c>
      <c r="DK52">
        <v>1.02949026247361</v>
      </c>
      <c r="DL52">
        <v>1.0554690731799601</v>
      </c>
      <c r="DM52">
        <v>0.996444537337003</v>
      </c>
      <c r="DN52">
        <v>1.0104923238175501</v>
      </c>
      <c r="DO52">
        <v>1.0278573973541401</v>
      </c>
      <c r="DP52">
        <v>2.9353444226142701E-2</v>
      </c>
      <c r="DQ52">
        <v>1.71847654131498E-2</v>
      </c>
      <c r="DR52">
        <v>2.9490262473607101E-2</v>
      </c>
      <c r="DS52">
        <v>5.54690731799568E-2</v>
      </c>
      <c r="DT52">
        <v>-3.55546266299711E-3</v>
      </c>
      <c r="DU52">
        <v>1.0492323817545401E-2</v>
      </c>
      <c r="DV52">
        <v>2.7857397354138499E-2</v>
      </c>
      <c r="DW52">
        <v>7.6364691580077504E-4</v>
      </c>
      <c r="DX52">
        <v>1.03469904252587</v>
      </c>
      <c r="DY52">
        <v>1.0699858595274101</v>
      </c>
      <c r="DZ52">
        <v>1.0412806017834699</v>
      </c>
      <c r="EA52">
        <v>5.6467144002745003E-2</v>
      </c>
      <c r="EB52">
        <v>0.105812489772501</v>
      </c>
      <c r="EC52">
        <v>1.94034375741222</v>
      </c>
      <c r="ED52">
        <v>0.109565670364623</v>
      </c>
      <c r="EE52">
        <v>6.4139383701585798E-2</v>
      </c>
      <c r="EF52">
        <v>1.67792303482682E-3</v>
      </c>
      <c r="EG52">
        <v>0.21537816013712399</v>
      </c>
      <c r="EH52">
        <v>1.6182703742603E-2</v>
      </c>
      <c r="EI52">
        <v>3.3707782242654101E-3</v>
      </c>
      <c r="EJ52">
        <v>-6.1861513415178201E-4</v>
      </c>
      <c r="EK52">
        <v>1.3634679275540599E-2</v>
      </c>
      <c r="EL52">
        <v>2.7686540937979899E-4</v>
      </c>
      <c r="EM52">
        <v>-8.95480543531581E-4</v>
      </c>
      <c r="EN52">
        <v>1.6928551894385901E-3</v>
      </c>
    </row>
    <row r="53" spans="1:144">
      <c r="A53">
        <v>71</v>
      </c>
      <c r="B53">
        <v>2010</v>
      </c>
      <c r="C53">
        <v>34207.966899999999</v>
      </c>
      <c r="D53">
        <v>26031.826567509601</v>
      </c>
      <c r="E53">
        <v>44105.063009999998</v>
      </c>
      <c r="F53">
        <v>422099.73309428099</v>
      </c>
      <c r="G53">
        <v>416784</v>
      </c>
      <c r="H53">
        <v>149518.17436237101</v>
      </c>
      <c r="I53">
        <v>147528.93702877799</v>
      </c>
      <c r="J53">
        <v>136692.860429719</v>
      </c>
      <c r="K53">
        <v>210079.068448206</v>
      </c>
      <c r="L53">
        <v>382379.99960151501</v>
      </c>
      <c r="M53">
        <v>315132.81222289999</v>
      </c>
      <c r="N53">
        <v>28.9949609450426</v>
      </c>
      <c r="O53">
        <v>29.461932999999998</v>
      </c>
      <c r="P53">
        <v>15.089871</v>
      </c>
      <c r="Q53">
        <v>110.38750288565301</v>
      </c>
      <c r="R53">
        <v>195.727009858587</v>
      </c>
      <c r="S53">
        <v>2.07644778781997E-2</v>
      </c>
      <c r="T53">
        <v>100</v>
      </c>
      <c r="U53">
        <v>2.8257854861131699</v>
      </c>
      <c r="V53">
        <v>-0.17551113801686299</v>
      </c>
      <c r="W53">
        <v>1.0287325747627001</v>
      </c>
      <c r="X53">
        <v>1.20424371277956</v>
      </c>
      <c r="Y53">
        <v>-740.83204511991403</v>
      </c>
      <c r="Z53">
        <v>2399.3800737378401</v>
      </c>
      <c r="AA53">
        <v>-2077.3301311966302</v>
      </c>
      <c r="AB53">
        <v>418.78210257870001</v>
      </c>
      <c r="AC53">
        <v>44859.672585020802</v>
      </c>
      <c r="AD53">
        <v>19905.060000000001</v>
      </c>
      <c r="AE53">
        <v>100110.649011731</v>
      </c>
      <c r="AF53">
        <v>52734.467666721401</v>
      </c>
      <c r="AG53">
        <v>0.106277424664945</v>
      </c>
      <c r="AH53">
        <v>0.13089554930936001</v>
      </c>
      <c r="AI53">
        <v>0.23717297397430501</v>
      </c>
      <c r="AJ53">
        <v>47376.181345009602</v>
      </c>
      <c r="AK53">
        <v>0.11223930656792699</v>
      </c>
      <c r="AL53">
        <v>44992.1106950209</v>
      </c>
      <c r="AM53">
        <v>55118.538316710103</v>
      </c>
      <c r="AN53">
        <v>0.44942382393054597</v>
      </c>
      <c r="AO53">
        <v>0.44810090662546898</v>
      </c>
      <c r="AP53">
        <v>21291.9845833012</v>
      </c>
      <c r="AQ53">
        <v>26084.196761708401</v>
      </c>
      <c r="AR53">
        <v>-42844.297445112403</v>
      </c>
      <c r="AS53">
        <v>2090.9335430199999</v>
      </c>
      <c r="AT53" t="s">
        <v>143</v>
      </c>
      <c r="AU53">
        <v>1154372000</v>
      </c>
      <c r="AV53">
        <v>1079.8737944100001</v>
      </c>
      <c r="AW53" t="s">
        <v>143</v>
      </c>
      <c r="AX53" t="s">
        <v>143</v>
      </c>
      <c r="AY53" t="s">
        <v>143</v>
      </c>
      <c r="AZ53" t="s">
        <v>143</v>
      </c>
      <c r="BA53">
        <v>-3569.1588418566898</v>
      </c>
      <c r="BB53">
        <v>-2.38710702366288</v>
      </c>
      <c r="BC53">
        <v>105.214936564534</v>
      </c>
      <c r="BD53">
        <v>118.18213075376499</v>
      </c>
      <c r="BE53">
        <v>112.32448035672</v>
      </c>
      <c r="BF53">
        <v>-16224.232130782901</v>
      </c>
      <c r="BG53">
        <v>12173.6524199288</v>
      </c>
      <c r="BH53" t="s">
        <v>143</v>
      </c>
      <c r="BI53" t="s">
        <v>143</v>
      </c>
      <c r="BJ53">
        <v>15.271792748913199</v>
      </c>
      <c r="BK53">
        <v>6.1127061748287899</v>
      </c>
      <c r="BL53">
        <v>0.42713531893119899</v>
      </c>
      <c r="BM53">
        <v>9.5249419091292609</v>
      </c>
      <c r="BN53">
        <v>0.16643980355075799</v>
      </c>
      <c r="BO53">
        <v>0.121611274826569</v>
      </c>
      <c r="BP53">
        <v>4.4828528724189E-2</v>
      </c>
      <c r="BQ53">
        <v>6.1752905004959703E-2</v>
      </c>
      <c r="BR53">
        <v>1.46673265657279E-2</v>
      </c>
      <c r="BS53">
        <v>2.2394683108066801E-2</v>
      </c>
      <c r="BT53">
        <v>18.057711958716901</v>
      </c>
      <c r="BU53">
        <v>16.801446086060199</v>
      </c>
      <c r="BV53">
        <v>1.25626587265665</v>
      </c>
      <c r="BW53" t="s">
        <v>143</v>
      </c>
      <c r="BX53" t="s">
        <v>143</v>
      </c>
      <c r="BY53">
        <v>3.8313582370025498</v>
      </c>
      <c r="BZ53">
        <v>4.1601817104616501</v>
      </c>
      <c r="CA53">
        <v>-0.32882347345909402</v>
      </c>
      <c r="CB53">
        <v>3.1372892911104402</v>
      </c>
      <c r="CC53">
        <v>2.9261461465231702</v>
      </c>
      <c r="CD53">
        <v>0.21114314458726799</v>
      </c>
      <c r="CE53">
        <v>21.0285474855696</v>
      </c>
      <c r="CF53">
        <v>19.889961941784801</v>
      </c>
      <c r="CG53">
        <v>1.13858554378483</v>
      </c>
      <c r="CH53">
        <v>5.1408542482294299</v>
      </c>
      <c r="CI53">
        <v>4.8335031687321903</v>
      </c>
      <c r="CJ53">
        <v>0.51655311708308704</v>
      </c>
      <c r="CK53">
        <v>6.9510970610934794E-2</v>
      </c>
      <c r="CL53">
        <v>2.20828993841557E-2</v>
      </c>
      <c r="CM53">
        <v>-0.13969106697491901</v>
      </c>
      <c r="CN53">
        <v>-0.16177396635907501</v>
      </c>
      <c r="CO53" t="s">
        <v>143</v>
      </c>
      <c r="CP53" t="s">
        <v>143</v>
      </c>
      <c r="CQ53" t="s">
        <v>143</v>
      </c>
      <c r="CR53" t="s">
        <v>143</v>
      </c>
      <c r="CS53" t="s">
        <v>143</v>
      </c>
      <c r="CT53" t="s">
        <v>143</v>
      </c>
      <c r="CU53" t="s">
        <v>143</v>
      </c>
      <c r="CV53">
        <v>15694.8905365398</v>
      </c>
      <c r="CW53">
        <v>11023.498845205801</v>
      </c>
      <c r="CX53">
        <v>31440.442685646602</v>
      </c>
      <c r="CY53">
        <v>14134.8674964484</v>
      </c>
      <c r="CZ53">
        <v>31473.0093106809</v>
      </c>
      <c r="DA53">
        <v>187.97378687763401</v>
      </c>
      <c r="DB53">
        <v>150.68560901979799</v>
      </c>
      <c r="DC53">
        <v>71.209999999999994</v>
      </c>
      <c r="DD53">
        <v>78.650000000000006</v>
      </c>
      <c r="DE53">
        <v>0.13666700000000001</v>
      </c>
      <c r="DF53">
        <v>0.17499999999999999</v>
      </c>
      <c r="DG53">
        <v>-1.1824817229384701</v>
      </c>
      <c r="DH53">
        <v>3.62299378679467</v>
      </c>
      <c r="DI53">
        <v>1.0601129291814799</v>
      </c>
      <c r="DJ53">
        <v>1.0153000000000001</v>
      </c>
      <c r="DK53">
        <v>0.938112129193168</v>
      </c>
      <c r="DL53">
        <v>1.4526871055625601</v>
      </c>
      <c r="DM53">
        <v>1.0164004344238999</v>
      </c>
      <c r="DN53">
        <v>1.08450746875259</v>
      </c>
      <c r="DO53">
        <v>1.1497003894184901</v>
      </c>
      <c r="DP53">
        <v>1.52999999999999E-2</v>
      </c>
      <c r="DQ53">
        <v>6.0112929181476399E-2</v>
      </c>
      <c r="DR53">
        <v>-6.1887870806832002E-2</v>
      </c>
      <c r="DS53">
        <v>0.45268710556256098</v>
      </c>
      <c r="DT53">
        <v>1.6400434423899001E-2</v>
      </c>
      <c r="DU53">
        <v>8.4507468752585996E-2</v>
      </c>
      <c r="DV53">
        <v>0.14970038941849301</v>
      </c>
      <c r="DW53">
        <v>0.221294428140907</v>
      </c>
      <c r="DX53">
        <v>1.05166855632129</v>
      </c>
      <c r="DY53">
        <v>1.2104410972566599</v>
      </c>
      <c r="DZ53">
        <v>1.10387502885653</v>
      </c>
      <c r="EA53">
        <v>4.9498203109289499E-2</v>
      </c>
      <c r="EB53">
        <v>0.106277424664945</v>
      </c>
      <c r="EC53">
        <v>1.74520375866859</v>
      </c>
      <c r="ED53">
        <v>8.6384450113673197E-2</v>
      </c>
      <c r="EE53">
        <v>8.1042379840499099E-2</v>
      </c>
      <c r="EF53">
        <v>1.6902996138913301E-2</v>
      </c>
      <c r="EG53">
        <v>0.19266187477861799</v>
      </c>
      <c r="EH53">
        <v>-1.1697286948753599E-2</v>
      </c>
      <c r="EI53">
        <v>2.5254468231608599E-2</v>
      </c>
      <c r="EJ53">
        <v>-1.0287325747627E-2</v>
      </c>
      <c r="EK53">
        <v>1.20424371277956E-2</v>
      </c>
      <c r="EL53">
        <v>9.9214017386066401E-4</v>
      </c>
      <c r="EM53">
        <v>-1.1279465921487699E-2</v>
      </c>
      <c r="EN53">
        <v>8.3514720926953293E-3</v>
      </c>
    </row>
    <row r="54" spans="1:144">
      <c r="A54">
        <v>72</v>
      </c>
      <c r="B54">
        <v>2011</v>
      </c>
      <c r="C54">
        <v>39967.169699999999</v>
      </c>
      <c r="D54">
        <v>35312.088975578001</v>
      </c>
      <c r="E54">
        <v>48815.920440000002</v>
      </c>
      <c r="F54">
        <v>471728.96311451099</v>
      </c>
      <c r="G54">
        <v>473049</v>
      </c>
      <c r="H54">
        <v>171440.496471183</v>
      </c>
      <c r="I54">
        <v>171761.73704658501</v>
      </c>
      <c r="J54">
        <v>158895.828038198</v>
      </c>
      <c r="K54">
        <v>224494.525792186</v>
      </c>
      <c r="L54">
        <v>407051.98312554299</v>
      </c>
      <c r="M54">
        <v>335462.52581200202</v>
      </c>
      <c r="N54">
        <v>29.296419475338698</v>
      </c>
      <c r="O54">
        <v>29.797694</v>
      </c>
      <c r="P54">
        <v>15.307326</v>
      </c>
      <c r="Q54">
        <v>115.889120473593</v>
      </c>
      <c r="R54">
        <v>202.32235532832399</v>
      </c>
      <c r="S54">
        <v>4.7384208424835303E-2</v>
      </c>
      <c r="T54">
        <v>103.156841568622</v>
      </c>
      <c r="U54">
        <v>2.7547087220274</v>
      </c>
      <c r="V54">
        <v>2.0646064307607501</v>
      </c>
      <c r="W54">
        <v>3.23924838468468</v>
      </c>
      <c r="X54">
        <v>1.1746419539239299</v>
      </c>
      <c r="Y54">
        <v>9739.3465082231796</v>
      </c>
      <c r="Z54">
        <v>-10622.2077704492</v>
      </c>
      <c r="AA54">
        <v>747.70659346423997</v>
      </c>
      <c r="AB54">
        <v>135.15466876179701</v>
      </c>
      <c r="AC54">
        <v>48044.110688213499</v>
      </c>
      <c r="AD54">
        <v>20203.867999999999</v>
      </c>
      <c r="AE54">
        <v>101637.971288214</v>
      </c>
      <c r="AF54">
        <v>65823.736530636204</v>
      </c>
      <c r="AG54">
        <v>0.10184685369117499</v>
      </c>
      <c r="AH54">
        <v>0.11361155407154901</v>
      </c>
      <c r="AI54">
        <v>0.21545840776272401</v>
      </c>
      <c r="AJ54">
        <v>35814.2347575768</v>
      </c>
      <c r="AK54">
        <v>7.5921212301911303E-2</v>
      </c>
      <c r="AL54">
        <v>48427.430103635503</v>
      </c>
      <c r="AM54">
        <v>53210.541184578004</v>
      </c>
      <c r="AN54">
        <v>0.47646986150786502</v>
      </c>
      <c r="AO54">
        <v>0.47269844212037099</v>
      </c>
      <c r="AP54">
        <v>17064.4034749528</v>
      </c>
      <c r="AQ54">
        <v>18749.831282624</v>
      </c>
      <c r="AR54" t="s">
        <v>143</v>
      </c>
      <c r="AS54" t="s">
        <v>143</v>
      </c>
      <c r="AT54" t="s">
        <v>143</v>
      </c>
      <c r="AU54" t="s">
        <v>143</v>
      </c>
      <c r="AV54" t="s">
        <v>143</v>
      </c>
      <c r="AW54" t="s">
        <v>143</v>
      </c>
      <c r="AX54" t="s">
        <v>143</v>
      </c>
      <c r="AY54" t="s">
        <v>143</v>
      </c>
      <c r="AZ54" t="s">
        <v>143</v>
      </c>
      <c r="BA54">
        <v>-2990.0520240307201</v>
      </c>
      <c r="BB54">
        <v>-1.74407569131912</v>
      </c>
      <c r="BC54">
        <v>112.840773226697</v>
      </c>
      <c r="BD54">
        <v>143.65023032314701</v>
      </c>
      <c r="BE54">
        <v>127.30347924375999</v>
      </c>
      <c r="BF54">
        <v>-19846.842244666699</v>
      </c>
      <c r="BG54">
        <v>14802.655519342399</v>
      </c>
      <c r="BH54" t="s">
        <v>143</v>
      </c>
      <c r="BI54" t="s">
        <v>143</v>
      </c>
      <c r="BJ54">
        <v>16.014571444422899</v>
      </c>
      <c r="BK54">
        <v>7.1286551313485802</v>
      </c>
      <c r="BL54">
        <v>0.29261467790454998</v>
      </c>
      <c r="BM54">
        <v>9.5695264222056799</v>
      </c>
      <c r="BN54">
        <v>0.16689172688475901</v>
      </c>
      <c r="BO54">
        <v>0.123648915386933</v>
      </c>
      <c r="BP54">
        <v>4.3242811497826002E-2</v>
      </c>
      <c r="BQ54">
        <v>5.1619087676516198E-2</v>
      </c>
      <c r="BR54">
        <v>1.38050465681697E-2</v>
      </c>
      <c r="BS54">
        <v>2.2543956551663202E-2</v>
      </c>
      <c r="BT54">
        <v>19.043507507271499</v>
      </c>
      <c r="BU54">
        <v>16.9367532851733</v>
      </c>
      <c r="BV54">
        <v>2.1067542220982101</v>
      </c>
      <c r="BW54" t="s">
        <v>143</v>
      </c>
      <c r="BX54" t="s">
        <v>143</v>
      </c>
      <c r="BY54">
        <v>4.2812197271390797</v>
      </c>
      <c r="BZ54">
        <v>3.58624790288368</v>
      </c>
      <c r="CA54">
        <v>0.69497182425539705</v>
      </c>
      <c r="CB54">
        <v>3.1898868720733402</v>
      </c>
      <c r="CC54">
        <v>2.7857940448052601</v>
      </c>
      <c r="CD54">
        <v>0.40409282726808898</v>
      </c>
      <c r="CE54">
        <v>22.0387232960468</v>
      </c>
      <c r="CF54">
        <v>18.832904422425099</v>
      </c>
      <c r="CG54">
        <v>3.2058188736217001</v>
      </c>
      <c r="CH54">
        <v>5.5450722245429702</v>
      </c>
      <c r="CI54">
        <v>5.2057225577052204</v>
      </c>
      <c r="CJ54">
        <v>0.33850714623862799</v>
      </c>
      <c r="CK54">
        <v>5.1533625204307203E-2</v>
      </c>
      <c r="CL54">
        <v>2.40678314069174E-2</v>
      </c>
      <c r="CM54">
        <v>5.23761458034291E-2</v>
      </c>
      <c r="CN54">
        <v>2.83083143965117E-2</v>
      </c>
      <c r="CO54" t="s">
        <v>143</v>
      </c>
      <c r="CP54" t="s">
        <v>143</v>
      </c>
      <c r="CQ54" t="s">
        <v>143</v>
      </c>
      <c r="CR54" t="s">
        <v>143</v>
      </c>
      <c r="CS54" t="s">
        <v>143</v>
      </c>
      <c r="CT54" t="s">
        <v>143</v>
      </c>
      <c r="CU54" t="s">
        <v>143</v>
      </c>
      <c r="CV54" t="s">
        <v>143</v>
      </c>
      <c r="CW54" t="s">
        <v>143</v>
      </c>
      <c r="CX54" t="s">
        <v>143</v>
      </c>
      <c r="CY54" t="s">
        <v>143</v>
      </c>
      <c r="CZ54" t="s">
        <v>143</v>
      </c>
      <c r="DA54">
        <v>229.949392525717</v>
      </c>
      <c r="DB54">
        <v>169.091912227054</v>
      </c>
      <c r="DC54">
        <v>87.04</v>
      </c>
      <c r="DD54">
        <v>93.21</v>
      </c>
      <c r="DE54">
        <v>5.2499999999999998E-2</v>
      </c>
      <c r="DF54">
        <v>0.10166699999999999</v>
      </c>
      <c r="DG54">
        <v>-1.3237362781506701</v>
      </c>
      <c r="DH54">
        <v>3.2977811104128598</v>
      </c>
      <c r="DI54">
        <v>1.0498391343596201</v>
      </c>
      <c r="DJ54">
        <v>1.0336966547156801</v>
      </c>
      <c r="DK54">
        <v>0.97484707723389996</v>
      </c>
      <c r="DL54">
        <v>1.16835852352278</v>
      </c>
      <c r="DM54">
        <v>1.0315684156862199</v>
      </c>
      <c r="DN54">
        <v>1.0645221600233801</v>
      </c>
      <c r="DO54">
        <v>1.1175770229855699</v>
      </c>
      <c r="DP54">
        <v>3.3696654715679002E-2</v>
      </c>
      <c r="DQ54">
        <v>4.98391343596176E-2</v>
      </c>
      <c r="DR54">
        <v>-2.5152922766099602E-2</v>
      </c>
      <c r="DS54">
        <v>0.168358523522776</v>
      </c>
      <c r="DT54">
        <v>3.1568415686219903E-2</v>
      </c>
      <c r="DU54">
        <v>6.4522160023376504E-2</v>
      </c>
      <c r="DV54">
        <v>0.117577022985572</v>
      </c>
      <c r="DW54">
        <v>0.14661978185796501</v>
      </c>
      <c r="DX54">
        <v>1.0848680664713599</v>
      </c>
      <c r="DY54">
        <v>1.3047295334506399</v>
      </c>
      <c r="DZ54">
        <v>1.1588912047359301</v>
      </c>
      <c r="EA54">
        <v>4.5751751190473297E-2</v>
      </c>
      <c r="EB54">
        <v>0.10184685369117499</v>
      </c>
      <c r="EC54">
        <v>1.6716983446532601</v>
      </c>
      <c r="ED54">
        <v>7.6483126730102102E-2</v>
      </c>
      <c r="EE54">
        <v>8.4724858605508296E-2</v>
      </c>
      <c r="EF54">
        <v>3.6824787650092498E-3</v>
      </c>
      <c r="EG54">
        <v>0.17832998042127801</v>
      </c>
      <c r="EH54">
        <v>-1.06935084447775E-2</v>
      </c>
      <c r="EI54">
        <v>1.2208711464260801E-2</v>
      </c>
      <c r="EJ54">
        <v>-3.2392483846846801E-2</v>
      </c>
      <c r="EK54">
        <v>1.17464195392393E-2</v>
      </c>
      <c r="EL54">
        <v>2.8650915955946601E-4</v>
      </c>
      <c r="EM54">
        <v>-3.2678993006406198E-2</v>
      </c>
      <c r="EN54">
        <v>8.5262326992515802E-3</v>
      </c>
    </row>
    <row r="55" spans="1:144">
      <c r="A55">
        <v>73</v>
      </c>
      <c r="B55">
        <v>2012</v>
      </c>
      <c r="C55">
        <v>52734.951717299999</v>
      </c>
      <c r="D55">
        <v>44838.710867091999</v>
      </c>
      <c r="E55">
        <v>63991.441319999998</v>
      </c>
      <c r="F55">
        <v>509900.21978258598</v>
      </c>
      <c r="G55">
        <v>508131</v>
      </c>
      <c r="H55">
        <v>193582.22449862899</v>
      </c>
      <c r="I55">
        <v>192648.99909008201</v>
      </c>
      <c r="J55">
        <v>180708.977858659</v>
      </c>
      <c r="K55">
        <v>238588.247468063</v>
      </c>
      <c r="L55">
        <v>431272.98590718</v>
      </c>
      <c r="M55">
        <v>355424.67606963299</v>
      </c>
      <c r="N55">
        <v>29.597481362852999</v>
      </c>
      <c r="O55">
        <v>30.135874999999999</v>
      </c>
      <c r="P55">
        <v>15.541484000000001</v>
      </c>
      <c r="Q55">
        <v>118.2314303109</v>
      </c>
      <c r="R55">
        <v>209.71807484686599</v>
      </c>
      <c r="S55">
        <v>2.6493688807159001E-2</v>
      </c>
      <c r="T55">
        <v>105.29150453286699</v>
      </c>
      <c r="U55">
        <v>2.6381924723424701</v>
      </c>
      <c r="V55">
        <v>2.2706835660615798</v>
      </c>
      <c r="W55">
        <v>3.36268306861305</v>
      </c>
      <c r="X55">
        <v>1.0919995025514699</v>
      </c>
      <c r="Y55">
        <v>11578.220493915</v>
      </c>
      <c r="Z55">
        <v>-10215.681431107199</v>
      </c>
      <c r="AA55">
        <v>-1388.4701896343599</v>
      </c>
      <c r="AB55">
        <v>25.931126826500002</v>
      </c>
      <c r="AC55">
        <v>51287.614467205603</v>
      </c>
      <c r="AD55">
        <v>20401.741000000002</v>
      </c>
      <c r="AE55">
        <v>101165.746279026</v>
      </c>
      <c r="AF55">
        <v>81130.480751039795</v>
      </c>
      <c r="AG55">
        <v>0.10058362886973</v>
      </c>
      <c r="AH55">
        <v>9.7819396573486206E-2</v>
      </c>
      <c r="AI55">
        <v>0.198403025443217</v>
      </c>
      <c r="AJ55">
        <v>20035.265527986201</v>
      </c>
      <c r="AK55">
        <v>3.9292521851685198E-2</v>
      </c>
      <c r="AL55">
        <v>51688.1388138166</v>
      </c>
      <c r="AM55">
        <v>49477.607465209498</v>
      </c>
      <c r="AN55">
        <v>0.510925295517073</v>
      </c>
      <c r="AO55">
        <v>0.50696620500133305</v>
      </c>
      <c r="AP55">
        <v>10236.5239606494</v>
      </c>
      <c r="AQ55">
        <v>9798.7415673368305</v>
      </c>
      <c r="AR55" t="s">
        <v>143</v>
      </c>
      <c r="AS55" t="s">
        <v>143</v>
      </c>
      <c r="AT55" t="s">
        <v>143</v>
      </c>
      <c r="AU55" t="s">
        <v>143</v>
      </c>
      <c r="AV55" t="s">
        <v>143</v>
      </c>
      <c r="AW55" t="s">
        <v>143</v>
      </c>
      <c r="AX55" t="s">
        <v>143</v>
      </c>
      <c r="AY55" t="s">
        <v>143</v>
      </c>
      <c r="AZ55" t="s">
        <v>143</v>
      </c>
      <c r="BA55">
        <v>-5387.9223060229097</v>
      </c>
      <c r="BB55">
        <v>-2.78327326797563</v>
      </c>
      <c r="BC55">
        <v>109.872961230383</v>
      </c>
      <c r="BD55">
        <v>140.465435930789</v>
      </c>
      <c r="BE55">
        <v>127.84349703314101</v>
      </c>
      <c r="BF55">
        <v>-22742.819958149001</v>
      </c>
      <c r="BG55">
        <v>20680.3732224706</v>
      </c>
      <c r="BH55" t="s">
        <v>143</v>
      </c>
      <c r="BI55" t="s">
        <v>143</v>
      </c>
      <c r="BJ55">
        <v>16.4893755200527</v>
      </c>
      <c r="BK55">
        <v>7.3108490551062797</v>
      </c>
      <c r="BL55">
        <v>0.29928385769684301</v>
      </c>
      <c r="BM55">
        <v>9.6018553981749193</v>
      </c>
      <c r="BN55">
        <v>0.167990320556583</v>
      </c>
      <c r="BO55">
        <v>0.12402245289258899</v>
      </c>
      <c r="BP55">
        <v>4.3967867663993798E-2</v>
      </c>
      <c r="BQ55">
        <v>5.67777874032998E-2</v>
      </c>
      <c r="BR55">
        <v>1.4833375142286401E-2</v>
      </c>
      <c r="BS55">
        <v>2.0462904073265301E-2</v>
      </c>
      <c r="BT55">
        <v>19.5835781401906</v>
      </c>
      <c r="BU55">
        <v>17.181956815471501</v>
      </c>
      <c r="BV55">
        <v>2.4016213247190201</v>
      </c>
      <c r="BW55" t="s">
        <v>143</v>
      </c>
      <c r="BX55" t="s">
        <v>143</v>
      </c>
      <c r="BY55">
        <v>4.6160162210622602</v>
      </c>
      <c r="BZ55">
        <v>4.4124909491864601</v>
      </c>
      <c r="CA55">
        <v>0.20352527187580199</v>
      </c>
      <c r="CB55">
        <v>3.2887160495232499</v>
      </c>
      <c r="CC55">
        <v>2.70546366263292</v>
      </c>
      <c r="CD55">
        <v>0.58325238689033299</v>
      </c>
      <c r="CE55">
        <v>22.8256914323029</v>
      </c>
      <c r="CF55">
        <v>19.6372924488177</v>
      </c>
      <c r="CG55">
        <v>3.1883989834851598</v>
      </c>
      <c r="CH55">
        <v>5.2056493603705096</v>
      </c>
      <c r="CI55">
        <v>4.8013117476157898</v>
      </c>
      <c r="CJ55">
        <v>0.277254838623681</v>
      </c>
      <c r="CK55">
        <v>9.4306329884908405E-2</v>
      </c>
      <c r="CL55">
        <v>2.1666619816656001E-2</v>
      </c>
      <c r="CM55">
        <v>0.22138910401595199</v>
      </c>
      <c r="CN55">
        <v>0.199722484199296</v>
      </c>
      <c r="CO55" t="s">
        <v>143</v>
      </c>
      <c r="CP55" t="s">
        <v>143</v>
      </c>
      <c r="CQ55" t="s">
        <v>143</v>
      </c>
      <c r="CR55" t="s">
        <v>143</v>
      </c>
      <c r="CS55" t="s">
        <v>143</v>
      </c>
      <c r="CT55" t="s">
        <v>143</v>
      </c>
      <c r="CU55" t="s">
        <v>143</v>
      </c>
      <c r="CV55" t="s">
        <v>143</v>
      </c>
      <c r="CW55" t="s">
        <v>143</v>
      </c>
      <c r="CX55" t="s">
        <v>143</v>
      </c>
      <c r="CY55" t="s">
        <v>143</v>
      </c>
      <c r="CZ55" t="s">
        <v>143</v>
      </c>
      <c r="DA55">
        <v>213.27200220371699</v>
      </c>
      <c r="DB55">
        <v>158.789997905538</v>
      </c>
      <c r="DC55">
        <v>86.46</v>
      </c>
      <c r="DD55">
        <v>90.72</v>
      </c>
      <c r="DE55">
        <v>8.5833000000000007E-2</v>
      </c>
      <c r="DF55">
        <v>0.14000000000000001</v>
      </c>
      <c r="DG55">
        <v>-1.2088545609974799</v>
      </c>
      <c r="DH55">
        <v>3.0943078556468699</v>
      </c>
      <c r="DI55">
        <v>1.0202116456465899</v>
      </c>
      <c r="DJ55">
        <v>1.0365541390942199</v>
      </c>
      <c r="DK55">
        <v>0.95770287843747903</v>
      </c>
      <c r="DL55">
        <v>1.3194567469534899</v>
      </c>
      <c r="DM55">
        <v>1.0206933726526</v>
      </c>
      <c r="DN55">
        <v>1.05950346340449</v>
      </c>
      <c r="DO55">
        <v>1.08091777196816</v>
      </c>
      <c r="DP55">
        <v>3.6554139094222303E-2</v>
      </c>
      <c r="DQ55">
        <v>2.0211645646586601E-2</v>
      </c>
      <c r="DR55">
        <v>-4.2297121562521099E-2</v>
      </c>
      <c r="DS55">
        <v>0.31945674695348802</v>
      </c>
      <c r="DT55">
        <v>2.0693372652602599E-2</v>
      </c>
      <c r="DU55">
        <v>5.9503463404493799E-2</v>
      </c>
      <c r="DV55">
        <v>8.0917771968156596E-2</v>
      </c>
      <c r="DW55">
        <v>0.12915109605488001</v>
      </c>
      <c r="DX55">
        <v>1.10731764564976</v>
      </c>
      <c r="DY55">
        <v>1.36643450762743</v>
      </c>
      <c r="DZ55">
        <v>1.182314303109</v>
      </c>
      <c r="EA55">
        <v>4.2721132170073603E-2</v>
      </c>
      <c r="EB55">
        <v>0.10058362886973</v>
      </c>
      <c r="EC55">
        <v>1.6017462776084901</v>
      </c>
      <c r="ED55">
        <v>6.8428414428635606E-2</v>
      </c>
      <c r="EE55">
        <v>0.10342210038620001</v>
      </c>
      <c r="EF55">
        <v>1.8697241780691602E-2</v>
      </c>
      <c r="EG55">
        <v>0.169012043298366</v>
      </c>
      <c r="EH55">
        <v>-6.1175075562196904E-3</v>
      </c>
      <c r="EI55">
        <v>2.50397656677693E-2</v>
      </c>
      <c r="EJ55">
        <v>-3.3626830686130503E-2</v>
      </c>
      <c r="EK55">
        <v>1.09199950255147E-2</v>
      </c>
      <c r="EL55" s="1">
        <v>5.0855296429479203E-5</v>
      </c>
      <c r="EM55">
        <v>-3.3677685982559998E-2</v>
      </c>
      <c r="EN55">
        <v>6.3425238870776996E-3</v>
      </c>
    </row>
    <row r="56" spans="1:144">
      <c r="A56">
        <v>74</v>
      </c>
      <c r="B56">
        <v>2013</v>
      </c>
      <c r="C56">
        <v>51936.532902970001</v>
      </c>
      <c r="D56">
        <v>54905.550428765098</v>
      </c>
      <c r="E56">
        <v>65663.096520000006</v>
      </c>
      <c r="F56">
        <v>548240.93056212005</v>
      </c>
      <c r="G56">
        <v>543670</v>
      </c>
      <c r="H56">
        <v>202888.54891758901</v>
      </c>
      <c r="I56">
        <v>201217.66164550901</v>
      </c>
      <c r="J56">
        <v>191450.83089677599</v>
      </c>
      <c r="K56">
        <v>252515.93127686801</v>
      </c>
      <c r="L56">
        <v>456448.71793395799</v>
      </c>
      <c r="M56">
        <v>376175.52163716999</v>
      </c>
      <c r="N56">
        <v>29.897753971296801</v>
      </c>
      <c r="O56">
        <v>30.475144</v>
      </c>
      <c r="P56">
        <v>15.683616000000001</v>
      </c>
      <c r="Q56">
        <v>120.110082254945</v>
      </c>
      <c r="R56">
        <v>215.60240216830999</v>
      </c>
      <c r="S56">
        <v>2.85968115579225E-2</v>
      </c>
      <c r="T56">
        <v>106.83384887486601</v>
      </c>
      <c r="U56">
        <v>2.7027819881142299</v>
      </c>
      <c r="V56">
        <v>0.86257289850626895</v>
      </c>
      <c r="W56">
        <v>1.9734095501679401</v>
      </c>
      <c r="X56">
        <v>1.1108366516616699</v>
      </c>
      <c r="Y56">
        <v>4728.9776855474302</v>
      </c>
      <c r="Z56">
        <v>-1078.7587411464201</v>
      </c>
      <c r="AA56">
        <v>-4387.6605590195104</v>
      </c>
      <c r="AB56">
        <v>737.44161461850001</v>
      </c>
      <c r="AC56">
        <v>56908.0271320268</v>
      </c>
      <c r="AD56">
        <v>18777.789000000001</v>
      </c>
      <c r="AE56">
        <v>105057.044132139</v>
      </c>
      <c r="AF56">
        <v>90041.306844690203</v>
      </c>
      <c r="AG56">
        <v>0.10380112822601199</v>
      </c>
      <c r="AH56">
        <v>8.7824557263070605E-2</v>
      </c>
      <c r="AI56">
        <v>0.19162568548908299</v>
      </c>
      <c r="AJ56">
        <v>15015.737287448799</v>
      </c>
      <c r="AK56">
        <v>2.73889387865528E-2</v>
      </c>
      <c r="AL56">
        <v>57404.672966046797</v>
      </c>
      <c r="AM56">
        <v>47652.371166092002</v>
      </c>
      <c r="AN56">
        <v>0.54641431652925898</v>
      </c>
      <c r="AO56">
        <v>0.54168692449074596</v>
      </c>
      <c r="AP56">
        <v>8204.8138271042408</v>
      </c>
      <c r="AQ56">
        <v>6810.9234603445502</v>
      </c>
      <c r="AR56" t="s">
        <v>143</v>
      </c>
      <c r="AS56" t="s">
        <v>143</v>
      </c>
      <c r="AT56" t="s">
        <v>143</v>
      </c>
      <c r="AU56" t="s">
        <v>143</v>
      </c>
      <c r="AV56" t="s">
        <v>143</v>
      </c>
      <c r="AW56" t="s">
        <v>143</v>
      </c>
      <c r="AX56" t="s">
        <v>143</v>
      </c>
      <c r="AY56" t="s">
        <v>143</v>
      </c>
      <c r="AZ56" t="s">
        <v>143</v>
      </c>
      <c r="BA56">
        <v>-9386.9685708008001</v>
      </c>
      <c r="BB56">
        <v>-4.6266625794704996</v>
      </c>
      <c r="BC56">
        <v>104.167358130709</v>
      </c>
      <c r="BD56">
        <v>132.474262201843</v>
      </c>
      <c r="BE56">
        <v>127.174447522817</v>
      </c>
      <c r="BF56">
        <v>-25152.305051960699</v>
      </c>
      <c r="BG56">
        <v>18548.7617510663</v>
      </c>
      <c r="BH56" t="s">
        <v>143</v>
      </c>
      <c r="BI56" t="s">
        <v>143</v>
      </c>
      <c r="BJ56">
        <v>16.292580302015601</v>
      </c>
      <c r="BK56">
        <v>6.65991997453989</v>
      </c>
      <c r="BL56">
        <v>0.31116069819721498</v>
      </c>
      <c r="BM56">
        <v>9.7218536150979293</v>
      </c>
      <c r="BN56">
        <v>0.17467591604414701</v>
      </c>
      <c r="BO56">
        <v>0.127853610997713</v>
      </c>
      <c r="BP56">
        <v>4.6822305046433199E-2</v>
      </c>
      <c r="BQ56">
        <v>6.0995643848205702E-2</v>
      </c>
      <c r="BR56">
        <v>1.63300010625726E-2</v>
      </c>
      <c r="BS56">
        <v>1.98641947397727E-2</v>
      </c>
      <c r="BT56">
        <v>19.466735949940102</v>
      </c>
      <c r="BU56">
        <v>17.907198911537499</v>
      </c>
      <c r="BV56">
        <v>1.5595370384026099</v>
      </c>
      <c r="BW56" t="s">
        <v>143</v>
      </c>
      <c r="BX56" t="s">
        <v>143</v>
      </c>
      <c r="BY56">
        <v>4.4259214799660098</v>
      </c>
      <c r="BZ56">
        <v>4.55557119977572</v>
      </c>
      <c r="CA56">
        <v>-0.12964971980970899</v>
      </c>
      <c r="CB56">
        <v>3.2836482370711502</v>
      </c>
      <c r="CC56">
        <v>2.8593400723644802</v>
      </c>
      <c r="CD56">
        <v>0.42430816470666499</v>
      </c>
      <c r="CE56">
        <v>22.754230700110501</v>
      </c>
      <c r="CF56">
        <v>20.9000348441852</v>
      </c>
      <c r="CG56">
        <v>1.8541958559253799</v>
      </c>
      <c r="CH56">
        <v>5.4844867665847197</v>
      </c>
      <c r="CI56">
        <v>5.1322643923777296</v>
      </c>
      <c r="CJ56">
        <v>0.36403463638398698</v>
      </c>
      <c r="CK56">
        <v>0.16631880712678099</v>
      </c>
      <c r="CL56">
        <v>2.4035992691185799E-2</v>
      </c>
      <c r="CM56">
        <v>0.15450654494978799</v>
      </c>
      <c r="CN56">
        <v>0.13047055225860199</v>
      </c>
      <c r="CO56" t="s">
        <v>143</v>
      </c>
      <c r="CP56" t="s">
        <v>143</v>
      </c>
      <c r="CQ56" t="s">
        <v>143</v>
      </c>
      <c r="CR56" t="s">
        <v>143</v>
      </c>
      <c r="CS56" t="s">
        <v>143</v>
      </c>
      <c r="CT56" t="s">
        <v>143</v>
      </c>
      <c r="CU56" t="s">
        <v>143</v>
      </c>
      <c r="CV56" t="s">
        <v>143</v>
      </c>
      <c r="CW56" t="s">
        <v>143</v>
      </c>
      <c r="CX56" t="s">
        <v>143</v>
      </c>
      <c r="CY56" t="s">
        <v>143</v>
      </c>
      <c r="CZ56" t="s">
        <v>143</v>
      </c>
      <c r="DA56">
        <v>209.82941320470499</v>
      </c>
      <c r="DB56">
        <v>158.491284836045</v>
      </c>
      <c r="DC56">
        <v>91.17</v>
      </c>
      <c r="DD56">
        <v>94.25</v>
      </c>
      <c r="DE56">
        <v>5.8333000000000003E-2</v>
      </c>
      <c r="DF56">
        <v>0.1075</v>
      </c>
      <c r="DG56">
        <v>-1.33100090333517</v>
      </c>
      <c r="DH56">
        <v>3.5400258734923402</v>
      </c>
      <c r="DI56">
        <v>1.0158896153003101</v>
      </c>
      <c r="DJ56">
        <v>1.02805827454663</v>
      </c>
      <c r="DK56">
        <v>1.02448248808564</v>
      </c>
      <c r="DL56">
        <v>0.98485977917245204</v>
      </c>
      <c r="DM56">
        <v>1.01464832655628</v>
      </c>
      <c r="DN56">
        <v>1.05837539760071</v>
      </c>
      <c r="DO56">
        <v>1.0751925755119001</v>
      </c>
      <c r="DP56">
        <v>2.8058274546628698E-2</v>
      </c>
      <c r="DQ56">
        <v>1.5889615300307001E-2</v>
      </c>
      <c r="DR56">
        <v>2.4482488085643801E-2</v>
      </c>
      <c r="DS56">
        <v>-1.51402208275478E-2</v>
      </c>
      <c r="DT56">
        <v>1.46483265562756E-2</v>
      </c>
      <c r="DU56">
        <v>5.8375397600710602E-2</v>
      </c>
      <c r="DV56">
        <v>7.5192575511895204E-2</v>
      </c>
      <c r="DW56">
        <v>4.8074271504334097E-2</v>
      </c>
      <c r="DX56">
        <v>1.12353799612477</v>
      </c>
      <c r="DY56">
        <v>1.36874489921993</v>
      </c>
      <c r="DZ56">
        <v>1.2011008225494499</v>
      </c>
      <c r="EA56">
        <v>3.6615477241599997E-2</v>
      </c>
      <c r="EB56">
        <v>0.10380112822601199</v>
      </c>
      <c r="EC56">
        <v>1.6389559647585701</v>
      </c>
      <c r="ED56">
        <v>6.0011154827601998E-2</v>
      </c>
      <c r="EE56">
        <v>9.4733045286711198E-2</v>
      </c>
      <c r="EF56">
        <v>-8.68905509948871E-3</v>
      </c>
      <c r="EG56">
        <v>0.16381228305361401</v>
      </c>
      <c r="EH56">
        <v>-6.7894002074978099E-3</v>
      </c>
      <c r="EI56">
        <v>-1.45632835824818E-3</v>
      </c>
      <c r="EJ56">
        <v>-1.97340955016794E-2</v>
      </c>
      <c r="EK56">
        <v>1.1108366516616701E-2</v>
      </c>
      <c r="EL56">
        <v>1.34510499583165E-3</v>
      </c>
      <c r="EM56">
        <v>-2.1079200497511101E-2</v>
      </c>
      <c r="EN56">
        <v>7.23272674124053E-3</v>
      </c>
    </row>
    <row r="57" spans="1:144">
      <c r="A57">
        <v>75</v>
      </c>
      <c r="B57">
        <v>2014</v>
      </c>
      <c r="C57">
        <v>53864.947673299997</v>
      </c>
      <c r="D57">
        <v>50228.007360178301</v>
      </c>
      <c r="E57">
        <v>62308.102379999997</v>
      </c>
      <c r="F57">
        <v>576475.27508424595</v>
      </c>
      <c r="G57">
        <v>570868</v>
      </c>
      <c r="H57">
        <v>203110.059072175</v>
      </c>
      <c r="I57">
        <v>201080.66220500201</v>
      </c>
      <c r="J57">
        <v>191989.78513561099</v>
      </c>
      <c r="K57">
        <v>258592.532340682</v>
      </c>
      <c r="L57">
        <v>467432.80416942301</v>
      </c>
      <c r="M57">
        <v>385224.50230882299</v>
      </c>
      <c r="N57">
        <v>30.196870706584001</v>
      </c>
      <c r="O57">
        <v>30.814174999999999</v>
      </c>
      <c r="P57">
        <v>15.796885</v>
      </c>
      <c r="Q57">
        <v>123.32794573726601</v>
      </c>
      <c r="R57">
        <v>222.600772133661</v>
      </c>
      <c r="S57">
        <v>3.2240611887172997E-2</v>
      </c>
      <c r="T57">
        <v>108.566932118964</v>
      </c>
      <c r="U57">
        <v>2.83938113275613</v>
      </c>
      <c r="V57">
        <v>-0.29052241672131601</v>
      </c>
      <c r="W57">
        <v>0.78607736030540698</v>
      </c>
      <c r="X57">
        <v>1.0765997770267199</v>
      </c>
      <c r="Y57">
        <v>-1674.78990097561</v>
      </c>
      <c r="Z57">
        <v>2482.2756847026199</v>
      </c>
      <c r="AA57">
        <v>-840.98863682391902</v>
      </c>
      <c r="AB57">
        <v>33.502853096899997</v>
      </c>
      <c r="AC57">
        <v>64004.480911666498</v>
      </c>
      <c r="AD57">
        <v>19764.433000000001</v>
      </c>
      <c r="AE57">
        <v>114392.327190796</v>
      </c>
      <c r="AF57">
        <v>96993.6303132428</v>
      </c>
      <c r="AG57">
        <v>0.11102727849397</v>
      </c>
      <c r="AH57">
        <v>8.7406777804591398E-2</v>
      </c>
      <c r="AI57">
        <v>0.19843405629856101</v>
      </c>
      <c r="AJ57">
        <v>17398.6968775532</v>
      </c>
      <c r="AK57">
        <v>3.0181167570474701E-2</v>
      </c>
      <c r="AL57">
        <v>64350.752809070698</v>
      </c>
      <c r="AM57">
        <v>50041.574381725201</v>
      </c>
      <c r="AN57">
        <v>0.56254431035168595</v>
      </c>
      <c r="AO57">
        <v>0.55951725507701999</v>
      </c>
      <c r="AP57">
        <v>9787.5379360011902</v>
      </c>
      <c r="AQ57">
        <v>7611.1589415519802</v>
      </c>
      <c r="AR57" t="s">
        <v>143</v>
      </c>
      <c r="AS57" t="s">
        <v>143</v>
      </c>
      <c r="AT57" t="s">
        <v>143</v>
      </c>
      <c r="AU57" t="s">
        <v>143</v>
      </c>
      <c r="AV57" t="s">
        <v>143</v>
      </c>
      <c r="AW57" t="s">
        <v>143</v>
      </c>
      <c r="AX57" t="s">
        <v>143</v>
      </c>
      <c r="AY57" t="s">
        <v>143</v>
      </c>
      <c r="AZ57" t="s">
        <v>143</v>
      </c>
      <c r="BA57">
        <v>-8925.3555277019095</v>
      </c>
      <c r="BB57">
        <v>-4.39434441035257</v>
      </c>
      <c r="BC57">
        <v>98.524962530671203</v>
      </c>
      <c r="BD57">
        <v>123.392161747372</v>
      </c>
      <c r="BE57">
        <v>125.239491168504</v>
      </c>
      <c r="BF57">
        <v>-23884.199751211399</v>
      </c>
      <c r="BG57">
        <v>18075.485796409401</v>
      </c>
      <c r="BH57" t="s">
        <v>143</v>
      </c>
      <c r="BI57" t="s">
        <v>143</v>
      </c>
      <c r="BJ57">
        <v>16.5333152940273</v>
      </c>
      <c r="BK57">
        <v>6.9659638981552998</v>
      </c>
      <c r="BL57">
        <v>0.31047364406017902</v>
      </c>
      <c r="BM57">
        <v>9.6251155255914895</v>
      </c>
      <c r="BN57">
        <v>0.18502661575262799</v>
      </c>
      <c r="BO57">
        <v>0.137710361128352</v>
      </c>
      <c r="BP57">
        <v>4.7316254624276098E-2</v>
      </c>
      <c r="BQ57">
        <v>5.9692741979797001E-2</v>
      </c>
      <c r="BR57">
        <v>1.5883451795321302E-2</v>
      </c>
      <c r="BS57">
        <v>1.9551598603312501E-2</v>
      </c>
      <c r="BT57">
        <v>19.067108815382401</v>
      </c>
      <c r="BU57">
        <v>18.563977473452301</v>
      </c>
      <c r="BV57">
        <v>0.50313134193012898</v>
      </c>
      <c r="BW57" t="s">
        <v>143</v>
      </c>
      <c r="BX57" t="s">
        <v>143</v>
      </c>
      <c r="BY57">
        <v>4.2333104396838896</v>
      </c>
      <c r="BZ57">
        <v>4.2341702342306897</v>
      </c>
      <c r="CA57">
        <v>-8.59794546799186E-4</v>
      </c>
      <c r="CB57">
        <v>3.2985469055826102</v>
      </c>
      <c r="CC57">
        <v>3.0141041222468501</v>
      </c>
      <c r="CD57">
        <v>0.28444278333576301</v>
      </c>
      <c r="CE57">
        <v>22.266774120961099</v>
      </c>
      <c r="CF57">
        <v>21.480059790241999</v>
      </c>
      <c r="CG57">
        <v>0.78671433071909302</v>
      </c>
      <c r="CH57">
        <v>5.3721741745198601</v>
      </c>
      <c r="CI57">
        <v>5.0122554169305804</v>
      </c>
      <c r="CJ57">
        <v>0.55039861323563499</v>
      </c>
      <c r="CK57">
        <v>0.154428235806847</v>
      </c>
      <c r="CL57">
        <v>2.7229370386624201E-2</v>
      </c>
      <c r="CM57">
        <v>-3.6051619839509101E-2</v>
      </c>
      <c r="CN57">
        <v>-6.3280990226133302E-2</v>
      </c>
      <c r="CO57" t="s">
        <v>143</v>
      </c>
      <c r="CP57" t="s">
        <v>143</v>
      </c>
      <c r="CQ57" t="s">
        <v>143</v>
      </c>
      <c r="CR57" t="s">
        <v>143</v>
      </c>
      <c r="CS57" t="s">
        <v>143</v>
      </c>
      <c r="CT57" t="s">
        <v>143</v>
      </c>
      <c r="CU57" t="s">
        <v>143</v>
      </c>
      <c r="CV57" t="s">
        <v>143</v>
      </c>
      <c r="CW57" t="s">
        <v>143</v>
      </c>
      <c r="CX57" t="s">
        <v>143</v>
      </c>
      <c r="CY57" t="s">
        <v>143</v>
      </c>
      <c r="CZ57" t="s">
        <v>143</v>
      </c>
      <c r="DA57">
        <v>201.78851442251599</v>
      </c>
      <c r="DB57">
        <v>152.017764911537</v>
      </c>
      <c r="DC57">
        <v>85.6</v>
      </c>
      <c r="DD57">
        <v>87.05</v>
      </c>
      <c r="DE57">
        <v>3.2500000000000001E-2</v>
      </c>
      <c r="DF57">
        <v>8.9166999999999996E-2</v>
      </c>
      <c r="DG57">
        <v>-1.3954403018340999</v>
      </c>
      <c r="DH57">
        <v>3.4471052718470898</v>
      </c>
      <c r="DI57">
        <v>1.02679095228234</v>
      </c>
      <c r="DJ57">
        <v>1.03245961035206</v>
      </c>
      <c r="DK57">
        <v>1.05054020089027</v>
      </c>
      <c r="DL57">
        <v>1.0371302176433801</v>
      </c>
      <c r="DM57">
        <v>1.0162222297740899</v>
      </c>
      <c r="DN57">
        <v>1.0240642284749599</v>
      </c>
      <c r="DO57">
        <v>1.0514998843540899</v>
      </c>
      <c r="DP57">
        <v>3.2459610352057099E-2</v>
      </c>
      <c r="DQ57">
        <v>2.6790952282342202E-2</v>
      </c>
      <c r="DR57">
        <v>5.0540200890271302E-2</v>
      </c>
      <c r="DS57">
        <v>3.7130217643383E-2</v>
      </c>
      <c r="DT57">
        <v>1.6222229774085498E-2</v>
      </c>
      <c r="DU57">
        <v>2.4064228474960099E-2</v>
      </c>
      <c r="DV57">
        <v>5.1499884354086402E-2</v>
      </c>
      <c r="DW57">
        <v>1.09178243803187E-3</v>
      </c>
      <c r="DX57">
        <v>1.14176428765782</v>
      </c>
      <c r="DY57">
        <v>1.3722544020651499</v>
      </c>
      <c r="DZ57">
        <v>1.23327945737266</v>
      </c>
      <c r="EA57">
        <v>3.7032984830555997E-2</v>
      </c>
      <c r="EB57">
        <v>0.11102727849397</v>
      </c>
      <c r="EC57">
        <v>1.7040668146160101</v>
      </c>
      <c r="ED57">
        <v>6.3106680495928394E-2</v>
      </c>
      <c r="EE57">
        <v>9.3438435265811207E-2</v>
      </c>
      <c r="EF57">
        <v>-1.2946100209000201E-3</v>
      </c>
      <c r="EG57">
        <v>0.174133958989898</v>
      </c>
      <c r="EH57">
        <v>7.9376110951481609E-3</v>
      </c>
      <c r="EI57">
        <v>3.3451820983097301E-3</v>
      </c>
      <c r="EJ57">
        <v>-7.8607736030540699E-3</v>
      </c>
      <c r="EK57">
        <v>1.07659977702672E-2</v>
      </c>
      <c r="EL57" s="1">
        <v>5.8116721644313199E-5</v>
      </c>
      <c r="EM57">
        <v>-7.9188903246983806E-3</v>
      </c>
      <c r="EN57">
        <v>4.6397921192097404E-3</v>
      </c>
    </row>
    <row r="58" spans="1:144">
      <c r="A58">
        <v>76</v>
      </c>
      <c r="B58">
        <v>2015</v>
      </c>
      <c r="C58">
        <v>51291.413906280002</v>
      </c>
      <c r="D58">
        <v>48091.306963904302</v>
      </c>
      <c r="E58">
        <v>61484.889640000001</v>
      </c>
      <c r="F58">
        <v>612667.99934215297</v>
      </c>
      <c r="G58">
        <v>604802</v>
      </c>
      <c r="H58">
        <v>192353.08861906099</v>
      </c>
      <c r="I58">
        <v>189926.51676925001</v>
      </c>
      <c r="J58">
        <v>183427.33324959199</v>
      </c>
      <c r="K58">
        <v>267143.51123782003</v>
      </c>
      <c r="L58">
        <v>482889.58479685802</v>
      </c>
      <c r="M58">
        <v>397920.27163913398</v>
      </c>
      <c r="N58">
        <v>30.4944168967154</v>
      </c>
      <c r="O58">
        <v>31.151643</v>
      </c>
      <c r="P58">
        <v>15.8262754354219</v>
      </c>
      <c r="Q58">
        <v>126.87538075601501</v>
      </c>
      <c r="R58">
        <v>230.49831087702199</v>
      </c>
      <c r="S58">
        <v>4.3979285416693999E-2</v>
      </c>
      <c r="T58">
        <v>108.69572196069301</v>
      </c>
      <c r="U58">
        <v>3.1860907106782101</v>
      </c>
      <c r="V58">
        <v>-2.0373788589414299</v>
      </c>
      <c r="W58">
        <v>-0.98059955819621003</v>
      </c>
      <c r="X58">
        <v>1.05677930074522</v>
      </c>
      <c r="Y58">
        <v>-12482.368294096501</v>
      </c>
      <c r="Z58">
        <v>2573.42401234006</v>
      </c>
      <c r="AA58">
        <v>9814.6079816660003</v>
      </c>
      <c r="AB58">
        <v>94.336300090400002</v>
      </c>
      <c r="AC58">
        <v>74236.316247633498</v>
      </c>
      <c r="AD58">
        <v>23629.977999999999</v>
      </c>
      <c r="AE58">
        <v>142192.37810169</v>
      </c>
      <c r="AF58">
        <v>109032.630914115</v>
      </c>
      <c r="AG58">
        <v>0.121168914203686</v>
      </c>
      <c r="AH58">
        <v>0.110918249242695</v>
      </c>
      <c r="AI58">
        <v>0.232087163446381</v>
      </c>
      <c r="AJ58">
        <v>33159.747187574802</v>
      </c>
      <c r="AK58">
        <v>5.4123517505695502E-2</v>
      </c>
      <c r="AL58">
        <v>74947.173360152898</v>
      </c>
      <c r="AM58">
        <v>67245.2047415368</v>
      </c>
      <c r="AN58">
        <v>0.52708291654390904</v>
      </c>
      <c r="AO58">
        <v>0.52208365341877205</v>
      </c>
      <c r="AP58">
        <v>17477.936259485599</v>
      </c>
      <c r="AQ58">
        <v>15681.8109280892</v>
      </c>
      <c r="AR58" t="s">
        <v>143</v>
      </c>
      <c r="AS58" t="s">
        <v>143</v>
      </c>
      <c r="AT58" t="s">
        <v>143</v>
      </c>
      <c r="AU58" t="s">
        <v>143</v>
      </c>
      <c r="AV58" t="s">
        <v>143</v>
      </c>
      <c r="AW58" t="s">
        <v>143</v>
      </c>
      <c r="AX58" t="s">
        <v>143</v>
      </c>
      <c r="AY58" t="s">
        <v>143</v>
      </c>
      <c r="AZ58" t="s">
        <v>143</v>
      </c>
      <c r="BA58">
        <v>-9169.2759783799102</v>
      </c>
      <c r="BB58">
        <v>-4.7668982308565298</v>
      </c>
      <c r="BC58">
        <v>92.214557622142607</v>
      </c>
      <c r="BD58">
        <v>104.857182072364</v>
      </c>
      <c r="BE58">
        <v>113.710009326321</v>
      </c>
      <c r="BF58">
        <v>-18123.515674527898</v>
      </c>
      <c r="BG58">
        <v>15041.4703537478</v>
      </c>
      <c r="BH58" t="s">
        <v>143</v>
      </c>
      <c r="BI58" t="s">
        <v>143</v>
      </c>
      <c r="BJ58">
        <v>14.7187226230287</v>
      </c>
      <c r="BK58">
        <v>5.6711687226634302</v>
      </c>
      <c r="BL58">
        <v>0.28964046307622399</v>
      </c>
      <c r="BM58">
        <v>9.3301224652876797</v>
      </c>
      <c r="BN58">
        <v>0.184905562567582</v>
      </c>
      <c r="BO58">
        <v>0.13847628260151101</v>
      </c>
      <c r="BP58">
        <v>4.6429279966070998E-2</v>
      </c>
      <c r="BQ58">
        <v>5.4205166201963202E-2</v>
      </c>
      <c r="BR58">
        <v>1.7258187381859001E-2</v>
      </c>
      <c r="BS58">
        <v>1.9094559880701599E-2</v>
      </c>
      <c r="BT58">
        <v>16.684895070626101</v>
      </c>
      <c r="BU58">
        <v>18.665028653227498</v>
      </c>
      <c r="BV58">
        <v>-1.9801335826014399</v>
      </c>
      <c r="BW58" t="s">
        <v>143</v>
      </c>
      <c r="BX58" t="s">
        <v>143</v>
      </c>
      <c r="BY58">
        <v>3.8248777167974</v>
      </c>
      <c r="BZ58">
        <v>3.4361948605768302</v>
      </c>
      <c r="CA58">
        <v>0.38868285622057103</v>
      </c>
      <c r="CB58">
        <v>3.5982231169637502</v>
      </c>
      <c r="CC58">
        <v>3.1178013876988202</v>
      </c>
      <c r="CD58">
        <v>0.48042172926493598</v>
      </c>
      <c r="CE58">
        <v>20.141581705051198</v>
      </c>
      <c r="CF58">
        <v>21.2526107021672</v>
      </c>
      <c r="CG58">
        <v>-1.11102899711593</v>
      </c>
      <c r="CH58">
        <v>4.7818344801065402</v>
      </c>
      <c r="CI58">
        <v>4.20207584722219</v>
      </c>
      <c r="CJ58">
        <v>0.57817314885709803</v>
      </c>
      <c r="CK58">
        <v>8.4876973416768295E-2</v>
      </c>
      <c r="CL58">
        <v>2.78105264487374E-2</v>
      </c>
      <c r="CM58">
        <v>0.10394876325973799</v>
      </c>
      <c r="CN58">
        <v>7.6138236811000196E-2</v>
      </c>
      <c r="CO58" t="s">
        <v>143</v>
      </c>
      <c r="CP58" t="s">
        <v>143</v>
      </c>
      <c r="CQ58" t="s">
        <v>143</v>
      </c>
      <c r="CR58" t="s">
        <v>143</v>
      </c>
      <c r="CS58" t="s">
        <v>143</v>
      </c>
      <c r="CT58" t="s">
        <v>143</v>
      </c>
      <c r="CU58" t="s">
        <v>143</v>
      </c>
      <c r="CV58" t="s">
        <v>143</v>
      </c>
      <c r="CW58" t="s">
        <v>143</v>
      </c>
      <c r="CX58" t="s">
        <v>143</v>
      </c>
      <c r="CY58" t="s">
        <v>143</v>
      </c>
      <c r="CZ58" t="s">
        <v>143</v>
      </c>
      <c r="DA58">
        <v>163.991744694369</v>
      </c>
      <c r="DB58">
        <v>123.179034546387</v>
      </c>
      <c r="DC58">
        <v>41.85</v>
      </c>
      <c r="DD58">
        <v>42.53</v>
      </c>
      <c r="DE58">
        <v>5.2499999999999998E-2</v>
      </c>
      <c r="DF58">
        <v>0.13250000000000001</v>
      </c>
      <c r="DG58">
        <v>-1.5296011281866599</v>
      </c>
      <c r="DH58">
        <v>4.0876914419925798</v>
      </c>
      <c r="DI58">
        <v>1.02876424315302</v>
      </c>
      <c r="DJ58">
        <v>1.03547848764253</v>
      </c>
      <c r="DK58">
        <v>1.1221074458523099</v>
      </c>
      <c r="DL58">
        <v>0.952222477173302</v>
      </c>
      <c r="DM58">
        <v>1.00118627135552</v>
      </c>
      <c r="DN58">
        <v>1.0330673852788299</v>
      </c>
      <c r="DO58">
        <v>1.06278278674245</v>
      </c>
      <c r="DP58">
        <v>3.5478487642526903E-2</v>
      </c>
      <c r="DQ58">
        <v>2.8764243153019699E-2</v>
      </c>
      <c r="DR58">
        <v>0.122107445852307</v>
      </c>
      <c r="DS58">
        <v>-4.7777522826698199E-2</v>
      </c>
      <c r="DT58">
        <v>1.1862713555161901E-3</v>
      </c>
      <c r="DU58">
        <v>3.3067385278831199E-2</v>
      </c>
      <c r="DV58">
        <v>6.2782786742445806E-2</v>
      </c>
      <c r="DW58">
        <v>-5.2961288585375001E-2</v>
      </c>
      <c r="DX58">
        <v>1.14311872992702</v>
      </c>
      <c r="DY58">
        <v>1.3375717176520301</v>
      </c>
      <c r="DZ58">
        <v>1.2687538075601501</v>
      </c>
      <c r="EA58">
        <v>4.28079211656342E-2</v>
      </c>
      <c r="EB58">
        <v>0.121168914203686</v>
      </c>
      <c r="EC58">
        <v>1.8608873682688001</v>
      </c>
      <c r="ED58">
        <v>7.9660719758975304E-2</v>
      </c>
      <c r="EE58">
        <v>8.3718121333827999E-2</v>
      </c>
      <c r="EF58">
        <v>-9.7203139319831794E-3</v>
      </c>
      <c r="EG58">
        <v>0.20082963396266201</v>
      </c>
      <c r="EH58">
        <v>2.0888141788220099E-2</v>
      </c>
      <c r="EI58">
        <v>-4.2005356404827797E-3</v>
      </c>
      <c r="EJ58">
        <v>9.8059955819620997E-3</v>
      </c>
      <c r="EK58">
        <v>1.0567793007452199E-2</v>
      </c>
      <c r="EL58">
        <v>1.5397621581622199E-4</v>
      </c>
      <c r="EM58">
        <v>9.6520193661458805E-3</v>
      </c>
      <c r="EN58">
        <v>5.5197782915003997E-3</v>
      </c>
    </row>
    <row r="59" spans="1:144">
      <c r="A59">
        <v>77</v>
      </c>
      <c r="B59">
        <v>2016</v>
      </c>
      <c r="C59">
        <v>53374.772341700002</v>
      </c>
      <c r="D59">
        <v>50138.406758795798</v>
      </c>
      <c r="E59">
        <v>61685.541429999997</v>
      </c>
      <c r="F59">
        <v>659688.45094375603</v>
      </c>
      <c r="G59">
        <v>646803</v>
      </c>
      <c r="H59">
        <v>195703.973256592</v>
      </c>
      <c r="I59">
        <v>191639.65512133</v>
      </c>
      <c r="J59">
        <v>183682.26126633299</v>
      </c>
      <c r="K59">
        <v>277904.567158319</v>
      </c>
      <c r="L59">
        <v>502341.30870865303</v>
      </c>
      <c r="M59">
        <v>413834.28045239701</v>
      </c>
      <c r="N59">
        <v>30.790960462037699</v>
      </c>
      <c r="O59">
        <v>31.488624999999999</v>
      </c>
      <c r="P59">
        <v>16.035800797623299</v>
      </c>
      <c r="Q59">
        <v>131.32275596438399</v>
      </c>
      <c r="R59">
        <v>238.78030856337699</v>
      </c>
      <c r="S59">
        <v>3.23488195037012E-2</v>
      </c>
      <c r="T59">
        <v>110.06700893427001</v>
      </c>
      <c r="U59">
        <v>3.3771255534670002</v>
      </c>
      <c r="V59">
        <v>-2.4859328215354002</v>
      </c>
      <c r="W59">
        <v>-1.3977937546771599</v>
      </c>
      <c r="X59">
        <v>1.08813906685824</v>
      </c>
      <c r="Y59">
        <v>-16399.411721889199</v>
      </c>
      <c r="Z59">
        <v>9108.7984455327496</v>
      </c>
      <c r="AA59">
        <v>4303.5247848684003</v>
      </c>
      <c r="AB59">
        <v>2987.0884914880999</v>
      </c>
      <c r="AC59">
        <v>88551.897952465297</v>
      </c>
      <c r="AD59">
        <v>23761.538648990001</v>
      </c>
      <c r="AE59">
        <v>156608.79182727</v>
      </c>
      <c r="AF59">
        <v>111648.969381902</v>
      </c>
      <c r="AG59">
        <v>0.13423290619349501</v>
      </c>
      <c r="AH59">
        <v>0.10316520438919601</v>
      </c>
      <c r="AI59">
        <v>0.237398110582691</v>
      </c>
      <c r="AJ59">
        <v>44959.822445367499</v>
      </c>
      <c r="AK59">
        <v>6.8153114369438703E-2</v>
      </c>
      <c r="AL59">
        <v>89353.380452454003</v>
      </c>
      <c r="AM59">
        <v>67255.411374816002</v>
      </c>
      <c r="AN59">
        <v>0.57055149592754295</v>
      </c>
      <c r="AO59">
        <v>0.56543375962016695</v>
      </c>
      <c r="AP59">
        <v>25651.893952841099</v>
      </c>
      <c r="AQ59">
        <v>19307.9284925264</v>
      </c>
      <c r="AR59" t="s">
        <v>143</v>
      </c>
      <c r="AS59" t="s">
        <v>143</v>
      </c>
      <c r="AT59" t="s">
        <v>143</v>
      </c>
      <c r="AU59" t="s">
        <v>143</v>
      </c>
      <c r="AV59" t="s">
        <v>143</v>
      </c>
      <c r="AW59" t="s">
        <v>143</v>
      </c>
      <c r="AX59" t="s">
        <v>143</v>
      </c>
      <c r="AY59" t="s">
        <v>143</v>
      </c>
      <c r="AZ59" t="s">
        <v>143</v>
      </c>
      <c r="BA59">
        <v>-5303.4508572525301</v>
      </c>
      <c r="BB59">
        <v>-2.7100575262940199</v>
      </c>
      <c r="BC59">
        <v>91.581865082462997</v>
      </c>
      <c r="BD59">
        <v>101.04084741705999</v>
      </c>
      <c r="BE59">
        <v>110.3284447484</v>
      </c>
      <c r="BF59">
        <v>-19903.929209023801</v>
      </c>
      <c r="BG59">
        <v>15885.348911220201</v>
      </c>
      <c r="BH59" t="s">
        <v>143</v>
      </c>
      <c r="BI59" t="s">
        <v>143</v>
      </c>
      <c r="BJ59">
        <v>13.5472049102897</v>
      </c>
      <c r="BK59">
        <v>5.6411125167814697</v>
      </c>
      <c r="BL59">
        <v>0.24341119454146701</v>
      </c>
      <c r="BM59">
        <v>8.8820845313132306</v>
      </c>
      <c r="BN59">
        <v>0.16654956230695001</v>
      </c>
      <c r="BO59">
        <v>0.12850432034058701</v>
      </c>
      <c r="BP59">
        <v>3.8045241966362497E-2</v>
      </c>
      <c r="BQ59">
        <v>4.65222517449023E-2</v>
      </c>
      <c r="BR59">
        <v>1.3206973859069E-2</v>
      </c>
      <c r="BS59">
        <v>1.9418462985127002E-2</v>
      </c>
      <c r="BT59" t="s">
        <v>143</v>
      </c>
      <c r="BU59" t="s">
        <v>143</v>
      </c>
      <c r="BV59" t="s">
        <v>143</v>
      </c>
      <c r="BW59" t="s">
        <v>143</v>
      </c>
      <c r="BX59" t="s">
        <v>143</v>
      </c>
      <c r="BY59" t="s">
        <v>143</v>
      </c>
      <c r="BZ59" t="s">
        <v>143</v>
      </c>
      <c r="CA59" t="s">
        <v>143</v>
      </c>
      <c r="CB59" t="s">
        <v>143</v>
      </c>
      <c r="CC59" t="s">
        <v>143</v>
      </c>
      <c r="CD59" t="s">
        <v>143</v>
      </c>
      <c r="CE59" t="s">
        <v>143</v>
      </c>
      <c r="CF59" t="s">
        <v>143</v>
      </c>
      <c r="CG59" t="s">
        <v>143</v>
      </c>
      <c r="CH59">
        <v>4.51081381520709</v>
      </c>
      <c r="CI59">
        <v>4.0167279084680301</v>
      </c>
      <c r="CJ59">
        <v>0.74157727997824496</v>
      </c>
      <c r="CK59">
        <v>4.4607969276481703E-2</v>
      </c>
      <c r="CL59">
        <v>4.1314485797059597E-2</v>
      </c>
      <c r="CM59">
        <v>-0.20288340396269899</v>
      </c>
      <c r="CN59">
        <v>-0.24419788975975901</v>
      </c>
      <c r="CO59" t="s">
        <v>143</v>
      </c>
      <c r="CP59" t="s">
        <v>143</v>
      </c>
      <c r="CQ59" t="s">
        <v>143</v>
      </c>
      <c r="CR59" t="s">
        <v>143</v>
      </c>
      <c r="CS59" t="s">
        <v>143</v>
      </c>
      <c r="CT59" t="s">
        <v>143</v>
      </c>
      <c r="CU59" t="s">
        <v>143</v>
      </c>
      <c r="CV59" t="s">
        <v>143</v>
      </c>
      <c r="CW59" t="s">
        <v>143</v>
      </c>
      <c r="CX59" t="s">
        <v>143</v>
      </c>
      <c r="CY59" t="s">
        <v>143</v>
      </c>
      <c r="CZ59" t="s">
        <v>143</v>
      </c>
      <c r="DA59" t="s">
        <v>143</v>
      </c>
      <c r="DB59" t="s">
        <v>143</v>
      </c>
      <c r="DC59" t="s">
        <v>143</v>
      </c>
      <c r="DD59" t="s">
        <v>143</v>
      </c>
      <c r="DE59" t="s">
        <v>143</v>
      </c>
      <c r="DF59" t="s">
        <v>143</v>
      </c>
      <c r="DG59" t="s">
        <v>143</v>
      </c>
      <c r="DH59" t="s">
        <v>143</v>
      </c>
      <c r="DI59">
        <v>1.0350530984172699</v>
      </c>
      <c r="DJ59">
        <v>1.03593083894994</v>
      </c>
      <c r="DK59">
        <v>1.0599590093742599</v>
      </c>
      <c r="DL59">
        <v>1.04061807380133</v>
      </c>
      <c r="DM59">
        <v>1.01261583205706</v>
      </c>
      <c r="DN59">
        <v>1.0402819288802401</v>
      </c>
      <c r="DO59">
        <v>1.07674703371498</v>
      </c>
      <c r="DP59">
        <v>3.5930838949935998E-2</v>
      </c>
      <c r="DQ59">
        <v>3.5053098417267399E-2</v>
      </c>
      <c r="DR59">
        <v>5.9959009374257702E-2</v>
      </c>
      <c r="DS59">
        <v>4.0618073801333102E-2</v>
      </c>
      <c r="DT59">
        <v>1.2615832057060201E-2</v>
      </c>
      <c r="DU59">
        <v>4.0281928880238703E-2</v>
      </c>
      <c r="DV59">
        <v>7.6747033714982496E-2</v>
      </c>
      <c r="DW59">
        <v>1.74204878205368E-2</v>
      </c>
      <c r="DX59">
        <v>1.15754012384506</v>
      </c>
      <c r="DY59">
        <v>1.35398394841696</v>
      </c>
      <c r="DZ59">
        <v>1.3132275596438401</v>
      </c>
      <c r="EA59">
        <v>4.08638811834139E-2</v>
      </c>
      <c r="EB59">
        <v>0.13423290619349501</v>
      </c>
      <c r="EC59">
        <v>1.9297064210766599</v>
      </c>
      <c r="ED59">
        <v>7.8855293909747506E-2</v>
      </c>
      <c r="EE59">
        <v>8.09090598226202E-2</v>
      </c>
      <c r="EF59">
        <v>-2.8090615112077999E-3</v>
      </c>
      <c r="EG59">
        <v>0.213088200103243</v>
      </c>
      <c r="EH59">
        <v>9.3125655532884793E-3</v>
      </c>
      <c r="EI59">
        <v>3.15809444964441E-3</v>
      </c>
      <c r="EJ59">
        <v>1.39779375467716E-2</v>
      </c>
      <c r="EK59">
        <v>1.0881390668582401E-2</v>
      </c>
      <c r="EL59">
        <v>4.5280290828416704E-3</v>
      </c>
      <c r="EM59">
        <v>9.4499084639298996E-3</v>
      </c>
      <c r="EN59">
        <v>5.9671559608522103E-3</v>
      </c>
    </row>
    <row r="60" spans="1:144">
      <c r="A60">
        <v>78</v>
      </c>
      <c r="B60">
        <v>2017</v>
      </c>
      <c r="C60">
        <v>57207.373662719998</v>
      </c>
      <c r="D60">
        <v>52594.824795963701</v>
      </c>
      <c r="E60">
        <v>63621.047939999997</v>
      </c>
      <c r="F60">
        <v>701764.31670104701</v>
      </c>
      <c r="G60">
        <v>689277</v>
      </c>
      <c r="H60">
        <v>215331.50295209899</v>
      </c>
      <c r="I60">
        <v>211389.27224215699</v>
      </c>
      <c r="J60">
        <v>202866.602595423</v>
      </c>
      <c r="K60">
        <v>284756.27030732</v>
      </c>
      <c r="L60">
        <v>514726.47229897103</v>
      </c>
      <c r="M60">
        <v>424874.36652502598</v>
      </c>
      <c r="N60">
        <v>31.087034266085698</v>
      </c>
      <c r="O60">
        <v>31.826018000000001</v>
      </c>
      <c r="P60">
        <v>16.349614801644499</v>
      </c>
      <c r="Q60">
        <v>136.33732758423901</v>
      </c>
      <c r="R60">
        <v>245.475306842956</v>
      </c>
      <c r="S60">
        <v>1.36485588371454E-2</v>
      </c>
      <c r="T60">
        <v>112.411557302308</v>
      </c>
      <c r="U60">
        <v>3.2621647955803001</v>
      </c>
      <c r="V60">
        <v>-3.0980357652333499</v>
      </c>
      <c r="W60">
        <v>-1.90971752143437</v>
      </c>
      <c r="X60">
        <v>1.1883182437989801</v>
      </c>
      <c r="Y60">
        <v>-21732.8423788369</v>
      </c>
      <c r="Z60">
        <v>32045.092172655699</v>
      </c>
      <c r="AA60">
        <v>-10363.304732053401</v>
      </c>
      <c r="AB60">
        <v>51.054938234600002</v>
      </c>
      <c r="AC60">
        <v>112748.832678779</v>
      </c>
      <c r="AD60">
        <v>22710.332579649999</v>
      </c>
      <c r="AE60">
        <v>173934.42464558099</v>
      </c>
      <c r="AF60">
        <v>107414.48595412901</v>
      </c>
      <c r="AG60">
        <v>0.16066481295145499</v>
      </c>
      <c r="AH60">
        <v>8.7188234725915206E-2</v>
      </c>
      <c r="AI60">
        <v>0.24785304767736999</v>
      </c>
      <c r="AJ60">
        <v>66497.235282995098</v>
      </c>
      <c r="AK60">
        <v>9.4792392824081903E-2</v>
      </c>
      <c r="AL60">
        <v>115061.787829237</v>
      </c>
      <c r="AM60">
        <v>58872.6368163445</v>
      </c>
      <c r="AN60">
        <v>0.66152395113096996</v>
      </c>
      <c r="AO60">
        <v>0.648226093877175</v>
      </c>
      <c r="AP60">
        <v>43989.513823692701</v>
      </c>
      <c r="AQ60">
        <v>22507.721459302498</v>
      </c>
      <c r="AR60" t="s">
        <v>143</v>
      </c>
      <c r="AS60" t="s">
        <v>143</v>
      </c>
      <c r="AT60" t="s">
        <v>143</v>
      </c>
      <c r="AU60" t="s">
        <v>143</v>
      </c>
      <c r="AV60" t="s">
        <v>143</v>
      </c>
      <c r="AW60" t="s">
        <v>143</v>
      </c>
      <c r="AX60" t="s">
        <v>143</v>
      </c>
      <c r="AY60" t="s">
        <v>143</v>
      </c>
      <c r="AZ60" t="s">
        <v>143</v>
      </c>
      <c r="BA60">
        <v>-2716.2617156624001</v>
      </c>
      <c r="BB60">
        <v>-1.26303084115722</v>
      </c>
      <c r="BC60">
        <v>98.242802458972804</v>
      </c>
      <c r="BD60">
        <v>114.248877007275</v>
      </c>
      <c r="BE60">
        <v>116.247947397641</v>
      </c>
      <c r="BF60">
        <v>-18973.3300427469</v>
      </c>
      <c r="BG60">
        <v>17675.933330714801</v>
      </c>
      <c r="BH60" t="s">
        <v>143</v>
      </c>
      <c r="BI60" t="s">
        <v>143</v>
      </c>
      <c r="BJ60">
        <v>12.9312098231752</v>
      </c>
      <c r="BK60">
        <v>5.2395163753563603</v>
      </c>
      <c r="BL60">
        <v>0.20635415554159001</v>
      </c>
      <c r="BM60">
        <v>8.6915231301902303</v>
      </c>
      <c r="BN60">
        <v>0.172802185311388</v>
      </c>
      <c r="BO60">
        <v>0.131423597888115</v>
      </c>
      <c r="BP60">
        <v>4.1378587423272301E-2</v>
      </c>
      <c r="BQ60">
        <v>4.7150152230023397E-2</v>
      </c>
      <c r="BR60">
        <v>9.7738336711741206E-3</v>
      </c>
      <c r="BS60">
        <v>1.9100618543529398E-2</v>
      </c>
      <c r="BT60" t="s">
        <v>143</v>
      </c>
      <c r="BU60" t="s">
        <v>143</v>
      </c>
      <c r="BV60" t="s">
        <v>143</v>
      </c>
      <c r="BW60" t="s">
        <v>143</v>
      </c>
      <c r="BX60" t="s">
        <v>143</v>
      </c>
      <c r="BY60" t="s">
        <v>143</v>
      </c>
      <c r="BZ60" t="s">
        <v>143</v>
      </c>
      <c r="CA60" t="s">
        <v>143</v>
      </c>
      <c r="CB60" t="s">
        <v>143</v>
      </c>
      <c r="CC60" t="s">
        <v>143</v>
      </c>
      <c r="CD60" t="s">
        <v>143</v>
      </c>
      <c r="CE60" t="s">
        <v>143</v>
      </c>
      <c r="CF60" t="s">
        <v>143</v>
      </c>
      <c r="CG60" t="s">
        <v>143</v>
      </c>
      <c r="CH60">
        <v>4.5832070106118197</v>
      </c>
      <c r="CI60">
        <v>4.3063303342792496</v>
      </c>
      <c r="CJ60">
        <v>0.64636762221676103</v>
      </c>
      <c r="CK60">
        <v>0.26877298077723</v>
      </c>
      <c r="CL60">
        <v>7.5705547348330501E-2</v>
      </c>
      <c r="CM60">
        <v>-0.100717965106964</v>
      </c>
      <c r="CN60">
        <v>-0.176423512455294</v>
      </c>
      <c r="CO60" t="s">
        <v>143</v>
      </c>
      <c r="CP60" t="s">
        <v>143</v>
      </c>
      <c r="CQ60" t="s">
        <v>143</v>
      </c>
      <c r="CR60" t="s">
        <v>143</v>
      </c>
      <c r="CS60" t="s">
        <v>143</v>
      </c>
      <c r="CT60" t="s">
        <v>143</v>
      </c>
      <c r="CU60" t="s">
        <v>143</v>
      </c>
      <c r="CV60" t="s">
        <v>143</v>
      </c>
      <c r="CW60" t="s">
        <v>143</v>
      </c>
      <c r="CX60" t="s">
        <v>143</v>
      </c>
      <c r="CY60" t="s">
        <v>143</v>
      </c>
      <c r="CZ60" t="s">
        <v>143</v>
      </c>
      <c r="DA60" t="s">
        <v>143</v>
      </c>
      <c r="DB60" t="s">
        <v>143</v>
      </c>
      <c r="DC60" t="s">
        <v>143</v>
      </c>
      <c r="DD60" t="s">
        <v>143</v>
      </c>
      <c r="DE60" t="s">
        <v>143</v>
      </c>
      <c r="DF60" t="s">
        <v>143</v>
      </c>
      <c r="DG60" t="s">
        <v>143</v>
      </c>
      <c r="DH60" t="s">
        <v>143</v>
      </c>
      <c r="DI60">
        <v>1.0381850927741401</v>
      </c>
      <c r="DJ60">
        <v>1.02803831823428</v>
      </c>
      <c r="DK60">
        <v>0.96595899202838897</v>
      </c>
      <c r="DL60">
        <v>1.07180548324373</v>
      </c>
      <c r="DM60">
        <v>1.0213011000365999</v>
      </c>
      <c r="DN60">
        <v>1.0246548778203299</v>
      </c>
      <c r="DO60">
        <v>1.0637814193913799</v>
      </c>
      <c r="DP60">
        <v>2.8038318234279401E-2</v>
      </c>
      <c r="DQ60">
        <v>3.81850927741385E-2</v>
      </c>
      <c r="DR60">
        <v>-3.4041007971610603E-2</v>
      </c>
      <c r="DS60">
        <v>7.1805483243732898E-2</v>
      </c>
      <c r="DT60">
        <v>2.1301100036597902E-2</v>
      </c>
      <c r="DU60">
        <v>2.4654877820333002E-2</v>
      </c>
      <c r="DV60">
        <v>6.3781419391376201E-2</v>
      </c>
      <c r="DW60">
        <v>0.100291932600535</v>
      </c>
      <c r="DX60">
        <v>1.1821970018194601</v>
      </c>
      <c r="DY60">
        <v>1.4503460920007001</v>
      </c>
      <c r="DZ60">
        <v>1.36337327584239</v>
      </c>
      <c r="EA60">
        <v>3.7321332068858598E-2</v>
      </c>
      <c r="EB60">
        <v>0.16066481295145499</v>
      </c>
      <c r="EC60">
        <v>1.83370277707678</v>
      </c>
      <c r="ED60">
        <v>6.84362302588708E-2</v>
      </c>
      <c r="EE60">
        <v>8.1519353864625804E-2</v>
      </c>
      <c r="EF60">
        <v>6.1029404200564597E-4</v>
      </c>
      <c r="EG60">
        <v>0.22910104321032501</v>
      </c>
      <c r="EH60">
        <v>1.9935924608668502E-2</v>
      </c>
      <c r="EI60">
        <v>5.4613795968379104E-3</v>
      </c>
      <c r="EJ60">
        <v>1.90971752143437E-2</v>
      </c>
      <c r="EK60">
        <v>1.18831824379898E-2</v>
      </c>
      <c r="EL60" s="1">
        <v>7.2752257445357496E-5</v>
      </c>
      <c r="EM60">
        <v>1.9024422956898299E-2</v>
      </c>
      <c r="EN60">
        <v>4.8510855548322598E-3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O50"/>
  <sheetViews>
    <sheetView workbookViewId="0"/>
  </sheetViews>
  <sheetFormatPr defaultColWidth="9.109375" defaultRowHeight="14.4"/>
  <cols>
    <col min="6" max="6" width="12" bestFit="1" customWidth="1"/>
    <col min="8" max="8" width="12" bestFit="1" customWidth="1"/>
    <col min="14" max="14" width="10.44140625" bestFit="1" customWidth="1"/>
  </cols>
  <sheetData>
    <row r="2" spans="1:15">
      <c r="B2" t="s">
        <v>130</v>
      </c>
      <c r="C2" t="s">
        <v>131</v>
      </c>
      <c r="D2" t="s">
        <v>129</v>
      </c>
      <c r="E2" t="s">
        <v>29</v>
      </c>
      <c r="F2" t="s">
        <v>397</v>
      </c>
      <c r="G2" t="s">
        <v>398</v>
      </c>
      <c r="H2" t="s">
        <v>394</v>
      </c>
      <c r="I2" t="s">
        <v>392</v>
      </c>
      <c r="J2" t="s">
        <v>393</v>
      </c>
      <c r="K2" t="s">
        <v>391</v>
      </c>
      <c r="L2" t="s">
        <v>390</v>
      </c>
      <c r="M2" t="s">
        <v>389</v>
      </c>
      <c r="N2" t="s">
        <v>394</v>
      </c>
      <c r="O2" t="s">
        <v>399</v>
      </c>
    </row>
    <row r="3" spans="1:15">
      <c r="A3" t="s">
        <v>156</v>
      </c>
      <c r="B3">
        <f>+Peru!EB13</f>
        <v>9.9941449272547694E-2</v>
      </c>
      <c r="C3">
        <f>+Peru!EC13</f>
        <v>2.3384420395809902</v>
      </c>
      <c r="D3">
        <f>+Peru!EA13</f>
        <v>4.3208310946051202E-2</v>
      </c>
      <c r="E3">
        <f t="shared" ref="E3:E50" si="0">+B3+C3*D3</f>
        <v>0.20098158004808131</v>
      </c>
      <c r="F3">
        <f t="shared" ref="F3:F50" si="1">+C3*D3/(C3*D3+B3)</f>
        <v>0.50273328904749148</v>
      </c>
      <c r="G3">
        <f t="shared" ref="G3:G50" si="2">+B3</f>
        <v>9.9941449272547694E-2</v>
      </c>
      <c r="H3" s="25">
        <f t="shared" ref="H3:H50" si="3">+D3</f>
        <v>4.3208310946051202E-2</v>
      </c>
      <c r="I3">
        <f>+Peru!EF13</f>
        <v>2.5173244052168201E-2</v>
      </c>
      <c r="J3" s="2">
        <f>+Peru!EN13</f>
        <v>8.0555033199274997E-3</v>
      </c>
      <c r="K3">
        <f>+'Data for Figure 6-9'!C13</f>
        <v>8.5840930711247095E-3</v>
      </c>
      <c r="L3" s="2">
        <f t="shared" ref="L3:L12" si="4">+K3-I3-J3</f>
        <v>-2.4644654300970993E-2</v>
      </c>
      <c r="M3" s="2">
        <f>+E3</f>
        <v>0.20098158004808131</v>
      </c>
      <c r="N3">
        <f>+D3</f>
        <v>4.3208310946051202E-2</v>
      </c>
      <c r="O3">
        <f>+E3</f>
        <v>0.20098158004808131</v>
      </c>
    </row>
    <row r="4" spans="1:15">
      <c r="A4" t="s">
        <v>157</v>
      </c>
      <c r="B4">
        <f>+Peru!EB14</f>
        <v>0.111086240664314</v>
      </c>
      <c r="C4">
        <f>+Peru!EC14</f>
        <v>2.3215104578799499</v>
      </c>
      <c r="D4">
        <f>+Peru!EA14</f>
        <v>4.1769251623579903E-2</v>
      </c>
      <c r="E4">
        <f t="shared" si="0"/>
        <v>0.20805399512627382</v>
      </c>
      <c r="F4">
        <f t="shared" si="1"/>
        <v>0.46607013916318868</v>
      </c>
      <c r="G4">
        <f t="shared" si="2"/>
        <v>0.111086240664314</v>
      </c>
      <c r="H4" s="25">
        <f t="shared" si="3"/>
        <v>4.1769251623579903E-2</v>
      </c>
      <c r="I4">
        <f>+Peru!EF14</f>
        <v>-3.7617361594904498E-3</v>
      </c>
      <c r="J4" s="2">
        <f>+Peru!EN14</f>
        <v>9.1897987116849808E-3</v>
      </c>
      <c r="K4">
        <f>+'Data for Figure 6-9'!C14</f>
        <v>1.48069792048792E-2</v>
      </c>
      <c r="L4" s="2">
        <f t="shared" si="4"/>
        <v>9.3789166526846678E-3</v>
      </c>
      <c r="M4" s="2">
        <f>+M3+L4+(C4-C3)*(N3)*0</f>
        <v>0.21036049670076598</v>
      </c>
      <c r="N4">
        <f>+F4*M4</f>
        <v>9.804274597176349E-2</v>
      </c>
      <c r="O4" s="2">
        <f t="shared" ref="O4:O12" si="5">+M4</f>
        <v>0.21036049670076598</v>
      </c>
    </row>
    <row r="5" spans="1:15">
      <c r="A5" t="s">
        <v>158</v>
      </c>
      <c r="B5">
        <f>+Peru!EB15</f>
        <v>0.12604895843028399</v>
      </c>
      <c r="C5">
        <f>+Peru!EC15</f>
        <v>2.2128062090281202</v>
      </c>
      <c r="D5">
        <f>+Peru!EA15</f>
        <v>4.39520302124864E-2</v>
      </c>
      <c r="E5">
        <f t="shared" si="0"/>
        <v>0.22330628378386541</v>
      </c>
      <c r="F5">
        <f t="shared" si="1"/>
        <v>0.43553331194081063</v>
      </c>
      <c r="G5">
        <f t="shared" si="2"/>
        <v>0.12604895843028399</v>
      </c>
      <c r="H5" s="25">
        <f t="shared" si="3"/>
        <v>4.39520302124864E-2</v>
      </c>
      <c r="I5">
        <f>+Peru!EF15</f>
        <v>1.6334215961120498E-2</v>
      </c>
      <c r="J5" s="2">
        <f>+Peru!EN15</f>
        <v>1.0640340646801499E-2</v>
      </c>
      <c r="K5">
        <f>+'Data for Figure 6-9'!C15</f>
        <v>2.9481807061863499E-2</v>
      </c>
      <c r="L5" s="2">
        <f t="shared" si="4"/>
        <v>2.5072504539415015E-3</v>
      </c>
      <c r="M5" s="2">
        <f>+M4+L5+(C5-C4)*(N4)*0</f>
        <v>0.21286774715470749</v>
      </c>
      <c r="N5">
        <f>+F5*M5</f>
        <v>9.2710994923668827E-2</v>
      </c>
      <c r="O5" s="2">
        <f t="shared" si="5"/>
        <v>0.21286774715470749</v>
      </c>
    </row>
    <row r="6" spans="1:15">
      <c r="A6" t="s">
        <v>159</v>
      </c>
      <c r="B6">
        <f>+Peru!EB16</f>
        <v>0.15165643755192201</v>
      </c>
      <c r="C6">
        <f>+Peru!EC16</f>
        <v>2.0465581798244799</v>
      </c>
      <c r="D6">
        <f>+Peru!EA16</f>
        <v>5.1795608242169701E-2</v>
      </c>
      <c r="E6">
        <f t="shared" si="0"/>
        <v>0.25765916327891869</v>
      </c>
      <c r="F6">
        <f t="shared" si="1"/>
        <v>0.41140677621563032</v>
      </c>
      <c r="G6">
        <f t="shared" si="2"/>
        <v>0.15165643755192201</v>
      </c>
      <c r="H6" s="25">
        <f t="shared" si="3"/>
        <v>5.1795608242169701E-2</v>
      </c>
      <c r="I6">
        <f>+Peru!EF16</f>
        <v>-1.4192025338740401E-2</v>
      </c>
      <c r="J6" s="2">
        <f>+Peru!EN16</f>
        <v>2.0711246024922799E-2</v>
      </c>
      <c r="K6">
        <f>+'Data for Figure 6-9'!C16</f>
        <v>4.6343155747427506E-2</v>
      </c>
      <c r="L6" s="2">
        <f t="shared" si="4"/>
        <v>3.9823935061245111E-2</v>
      </c>
      <c r="M6" s="2">
        <f>+M5+L6+(C6-C5)*(N5)*0</f>
        <v>0.25269168221595262</v>
      </c>
      <c r="N6">
        <f>+F6*M6</f>
        <v>0.10395907035696959</v>
      </c>
      <c r="O6" s="2">
        <f t="shared" si="5"/>
        <v>0.25269168221595262</v>
      </c>
    </row>
    <row r="7" spans="1:15">
      <c r="A7" t="s">
        <v>160</v>
      </c>
      <c r="B7">
        <f>+Peru!EB17</f>
        <v>0.16211257679447499</v>
      </c>
      <c r="C7">
        <f>+Peru!EC17</f>
        <v>1.99714302083287</v>
      </c>
      <c r="D7">
        <f>+Peru!EA17</f>
        <v>6.2418701415204399E-2</v>
      </c>
      <c r="E7">
        <f t="shared" si="0"/>
        <v>0.28677165069530125</v>
      </c>
      <c r="F7">
        <f t="shared" si="1"/>
        <v>0.43469803796358591</v>
      </c>
      <c r="G7">
        <f t="shared" si="2"/>
        <v>0.16211257679447499</v>
      </c>
      <c r="H7" s="25">
        <f t="shared" si="3"/>
        <v>6.2418701415204399E-2</v>
      </c>
      <c r="I7">
        <f>+Peru!EF17</f>
        <v>1.41347372036999E-2</v>
      </c>
      <c r="J7" s="2">
        <f>+Peru!EN17</f>
        <v>1.9791584621067299E-2</v>
      </c>
      <c r="K7">
        <f>+'Data for Figure 6-9'!C17</f>
        <v>6.9806253322396802E-2</v>
      </c>
      <c r="L7" s="2">
        <f t="shared" si="4"/>
        <v>3.5879931497629608E-2</v>
      </c>
      <c r="M7" s="2">
        <f>+M6+L7+(C7-C6)*(N6)*0</f>
        <v>0.2885716137135822</v>
      </c>
      <c r="N7">
        <f>+F7*M7</f>
        <v>0.12544151429328002</v>
      </c>
      <c r="O7" s="2">
        <f t="shared" si="5"/>
        <v>0.2885716137135822</v>
      </c>
    </row>
    <row r="8" spans="1:15">
      <c r="A8" t="s">
        <v>161</v>
      </c>
      <c r="B8">
        <f>+Peru!EB18</f>
        <v>0.18687945017024599</v>
      </c>
      <c r="C8">
        <f>+Peru!EC18</f>
        <v>1.90041801779619</v>
      </c>
      <c r="D8">
        <f>+Peru!EA18</f>
        <v>7.7032481444550202E-2</v>
      </c>
      <c r="E8">
        <f t="shared" si="0"/>
        <v>0.33327336586301987</v>
      </c>
      <c r="F8">
        <f t="shared" si="1"/>
        <v>0.43926077115008305</v>
      </c>
      <c r="G8">
        <f t="shared" si="2"/>
        <v>0.18687945017024599</v>
      </c>
      <c r="H8" s="25">
        <f t="shared" si="3"/>
        <v>7.7032481444550202E-2</v>
      </c>
      <c r="I8">
        <f>+Peru!EF18</f>
        <v>-1.7692864144906398E-2</v>
      </c>
      <c r="J8" s="2">
        <f>+Peru!EN18</f>
        <v>2.2801528730597601E-2</v>
      </c>
      <c r="K8">
        <f>+'Data for Figure 6-9'!C18</f>
        <v>9.7913030353969505E-2</v>
      </c>
      <c r="L8" s="2">
        <f t="shared" si="4"/>
        <v>9.2804365768278302E-2</v>
      </c>
      <c r="M8" s="2">
        <f t="shared" ref="M8:M50" si="6">+M7+L8+(C8-C7)*(N7)*0</f>
        <v>0.38137597948186053</v>
      </c>
      <c r="N8">
        <f t="shared" ref="N8:N50" si="7">+F8*M8</f>
        <v>0.1675235068453203</v>
      </c>
      <c r="O8" s="2">
        <f t="shared" si="5"/>
        <v>0.38137597948186053</v>
      </c>
    </row>
    <row r="9" spans="1:15">
      <c r="A9" t="s">
        <v>162</v>
      </c>
      <c r="B9">
        <f>+Peru!EB19</f>
        <v>0.202395923722716</v>
      </c>
      <c r="C9">
        <f>+Peru!EC19</f>
        <v>2.1078253292356801</v>
      </c>
      <c r="D9">
        <f>+Peru!EA19</f>
        <v>8.32498475780305E-2</v>
      </c>
      <c r="E9">
        <f t="shared" si="0"/>
        <v>0.37787206110269833</v>
      </c>
      <c r="F9">
        <f t="shared" si="1"/>
        <v>0.46437976088497135</v>
      </c>
      <c r="G9">
        <f t="shared" si="2"/>
        <v>0.202395923722716</v>
      </c>
      <c r="H9" s="25">
        <f t="shared" si="3"/>
        <v>8.32498475780305E-2</v>
      </c>
      <c r="I9">
        <f>+Peru!EF19</f>
        <v>1.05669496585669E-2</v>
      </c>
      <c r="J9" s="2">
        <f>+Peru!EN19</f>
        <v>2.4399653967568598E-2</v>
      </c>
      <c r="K9">
        <f>+'Data for Figure 6-9'!C19</f>
        <v>0.105384699327128</v>
      </c>
      <c r="L9" s="2">
        <f t="shared" si="4"/>
        <v>7.04180957009925E-2</v>
      </c>
      <c r="M9" s="2">
        <f t="shared" si="6"/>
        <v>0.45179407518285303</v>
      </c>
      <c r="N9">
        <f t="shared" si="7"/>
        <v>0.20980402460266007</v>
      </c>
      <c r="O9" s="2">
        <f t="shared" si="5"/>
        <v>0.45179407518285303</v>
      </c>
    </row>
    <row r="10" spans="1:15">
      <c r="A10" t="s">
        <v>163</v>
      </c>
      <c r="B10">
        <f>+Peru!EB20</f>
        <v>0.23030489910138699</v>
      </c>
      <c r="C10">
        <f>+Peru!EC20</f>
        <v>2.4551949435411502</v>
      </c>
      <c r="D10">
        <f>+Peru!EA20</f>
        <v>9.4485608569124399E-2</v>
      </c>
      <c r="E10">
        <f t="shared" si="0"/>
        <v>0.46228548749770959</v>
      </c>
      <c r="F10">
        <f t="shared" si="1"/>
        <v>0.50181239660367227</v>
      </c>
      <c r="G10">
        <f t="shared" si="2"/>
        <v>0.23030489910138699</v>
      </c>
      <c r="H10" s="25">
        <f t="shared" si="3"/>
        <v>9.4485608569124399E-2</v>
      </c>
      <c r="I10">
        <f>+Peru!EF20</f>
        <v>-1.0864782409193601E-2</v>
      </c>
      <c r="J10" s="2">
        <f>+Peru!EN20</f>
        <v>2.9823174777031301E-2</v>
      </c>
      <c r="K10">
        <f>+'Data for Figure 6-9'!C20</f>
        <v>0.10166832873760701</v>
      </c>
      <c r="L10" s="2">
        <f t="shared" si="4"/>
        <v>8.270993636976931E-2</v>
      </c>
      <c r="M10" s="2">
        <f t="shared" si="6"/>
        <v>0.53450401155262228</v>
      </c>
      <c r="N10">
        <f t="shared" si="7"/>
        <v>0.26822073903149835</v>
      </c>
      <c r="O10" s="2">
        <f t="shared" si="5"/>
        <v>0.53450401155262228</v>
      </c>
    </row>
    <row r="11" spans="1:15">
      <c r="A11" t="s">
        <v>164</v>
      </c>
      <c r="B11">
        <f>+Peru!EB21</f>
        <v>0.22264640255876</v>
      </c>
      <c r="C11">
        <f>+Peru!EC21</f>
        <v>3.00317163271583</v>
      </c>
      <c r="D11">
        <f>+Peru!EA21</f>
        <v>0.107385918047418</v>
      </c>
      <c r="E11">
        <f t="shared" si="0"/>
        <v>0.5451447453919126</v>
      </c>
      <c r="F11">
        <f t="shared" si="1"/>
        <v>0.59158296133131349</v>
      </c>
      <c r="G11">
        <f t="shared" si="2"/>
        <v>0.22264640255876</v>
      </c>
      <c r="H11" s="25">
        <f t="shared" si="3"/>
        <v>0.107385918047418</v>
      </c>
      <c r="I11">
        <f>+Peru!EF21</f>
        <v>-5.46087075186416E-3</v>
      </c>
      <c r="J11" s="2">
        <f>+Peru!EN21</f>
        <v>3.61846649576485E-2</v>
      </c>
      <c r="K11">
        <f>+'Data for Figure 6-9'!C21</f>
        <v>6.3570435681239892E-2</v>
      </c>
      <c r="L11" s="2">
        <f t="shared" si="4"/>
        <v>3.2846641475455553E-2</v>
      </c>
      <c r="M11" s="2">
        <f t="shared" si="6"/>
        <v>0.56735065302807786</v>
      </c>
      <c r="N11">
        <f t="shared" si="7"/>
        <v>0.33563497943160486</v>
      </c>
      <c r="O11" s="2">
        <f t="shared" si="5"/>
        <v>0.56735065302807786</v>
      </c>
    </row>
    <row r="12" spans="1:15">
      <c r="A12" t="s">
        <v>165</v>
      </c>
      <c r="B12">
        <f>+Peru!EB22</f>
        <v>0.14114075746940899</v>
      </c>
      <c r="C12">
        <f>+Peru!EC22</f>
        <v>2.7004911544204599</v>
      </c>
      <c r="D12">
        <f>+Peru!EA22</f>
        <v>0.10408913246528</v>
      </c>
      <c r="E12">
        <f t="shared" si="0"/>
        <v>0.42223253896319712</v>
      </c>
      <c r="F12">
        <f t="shared" si="1"/>
        <v>0.66572742637035098</v>
      </c>
      <c r="G12">
        <f t="shared" si="2"/>
        <v>0.14114075746940899</v>
      </c>
      <c r="H12" s="25">
        <f t="shared" si="3"/>
        <v>0.10408913246528</v>
      </c>
      <c r="I12">
        <f>+Peru!EF22</f>
        <v>8.2858590644114705E-3</v>
      </c>
      <c r="J12" s="2">
        <f>+Peru!EN22</f>
        <v>4.2934643443724503E-2</v>
      </c>
      <c r="K12">
        <f>+'Data for Figure 6-9'!C22</f>
        <v>1.0949856146800101E-2</v>
      </c>
      <c r="L12" s="2">
        <f t="shared" si="4"/>
        <v>-4.0270646361335871E-2</v>
      </c>
      <c r="M12" s="2">
        <f t="shared" si="6"/>
        <v>0.52708000666674204</v>
      </c>
      <c r="N12">
        <f t="shared" si="7"/>
        <v>0.3508916163295176</v>
      </c>
      <c r="O12" s="2">
        <f t="shared" si="5"/>
        <v>0.52708000666674204</v>
      </c>
    </row>
    <row r="13" spans="1:15">
      <c r="A13" t="s">
        <v>166</v>
      </c>
      <c r="B13">
        <f>+Peru!EB23</f>
        <v>0.111356189522856</v>
      </c>
      <c r="C13">
        <f>+Peru!EC23</f>
        <v>2.53810692237847</v>
      </c>
      <c r="D13">
        <f>+Peru!EA23</f>
        <v>9.07356243191767E-2</v>
      </c>
      <c r="E13">
        <f t="shared" si="0"/>
        <v>0.34165290571369067</v>
      </c>
      <c r="F13">
        <f t="shared" si="1"/>
        <v>0.67406631800704231</v>
      </c>
      <c r="G13">
        <f t="shared" si="2"/>
        <v>0.111356189522856</v>
      </c>
      <c r="H13" s="25">
        <f t="shared" si="3"/>
        <v>9.07356243191767E-2</v>
      </c>
      <c r="I13">
        <f>+Peru!EF23</f>
        <v>6.27075944695613E-3</v>
      </c>
      <c r="J13" s="2">
        <f>+Peru!EN23</f>
        <v>3.9530590406723402E-2</v>
      </c>
      <c r="K13">
        <f>+'Data for Figure 6-9'!C23</f>
        <v>4.6413614556337503E-2</v>
      </c>
      <c r="L13" s="2">
        <f t="shared" ref="L13:L50" si="8">+K13-I13-J13</f>
        <v>6.1226470265796779E-4</v>
      </c>
      <c r="M13" s="2">
        <f t="shared" si="6"/>
        <v>0.5276922713694</v>
      </c>
      <c r="N13">
        <f t="shared" si="7"/>
        <v>0.35569958640274446</v>
      </c>
      <c r="O13" s="2">
        <f t="shared" ref="O13:O50" si="9">+M13</f>
        <v>0.5276922713694</v>
      </c>
    </row>
    <row r="14" spans="1:15">
      <c r="A14" t="s">
        <v>167</v>
      </c>
      <c r="B14">
        <f>+Peru!EB24</f>
        <v>0.121117791875769</v>
      </c>
      <c r="C14">
        <f>+Peru!EC24</f>
        <v>2.4220275152100998</v>
      </c>
      <c r="D14">
        <f>+Peru!EA24</f>
        <v>7.8123737847754393E-2</v>
      </c>
      <c r="E14">
        <f t="shared" si="0"/>
        <v>0.3103356345340908</v>
      </c>
      <c r="F14">
        <f t="shared" si="1"/>
        <v>0.6097199986150349</v>
      </c>
      <c r="G14">
        <f t="shared" si="2"/>
        <v>0.121117791875769</v>
      </c>
      <c r="H14" s="25">
        <f t="shared" si="3"/>
        <v>7.8123737847754393E-2</v>
      </c>
      <c r="I14">
        <f>+Peru!EF24</f>
        <v>-1.7282922939646901E-2</v>
      </c>
      <c r="J14" s="2">
        <f>+Peru!EN24</f>
        <v>4.5686780552995999E-2</v>
      </c>
      <c r="K14">
        <f>+'Data for Figure 6-9'!C24</f>
        <v>8.0496307939807499E-2</v>
      </c>
      <c r="L14" s="2">
        <f t="shared" si="8"/>
        <v>5.2092450326458394E-2</v>
      </c>
      <c r="M14" s="2">
        <f t="shared" si="6"/>
        <v>0.57978472169585837</v>
      </c>
      <c r="N14">
        <f t="shared" si="7"/>
        <v>0.35350633970941714</v>
      </c>
      <c r="O14" s="2">
        <f t="shared" si="9"/>
        <v>0.57978472169585837</v>
      </c>
    </row>
    <row r="15" spans="1:15">
      <c r="A15" t="s">
        <v>168</v>
      </c>
      <c r="B15">
        <f>+Peru!EB25</f>
        <v>0.112907281720925</v>
      </c>
      <c r="C15">
        <f>+Peru!EC25</f>
        <v>2.55920200988374</v>
      </c>
      <c r="D15">
        <f>+Peru!EA25</f>
        <v>8.4093767850782195E-2</v>
      </c>
      <c r="E15">
        <f t="shared" si="0"/>
        <v>0.32812022142334341</v>
      </c>
      <c r="F15">
        <f t="shared" si="1"/>
        <v>0.65589660633792179</v>
      </c>
      <c r="G15">
        <f t="shared" si="2"/>
        <v>0.112907281720925</v>
      </c>
      <c r="H15" s="25">
        <f t="shared" si="3"/>
        <v>8.4093767850782195E-2</v>
      </c>
      <c r="I15">
        <f>+Peru!EF25</f>
        <v>-2.61225209603403E-2</v>
      </c>
      <c r="J15" s="2">
        <f>+Peru!EN25</f>
        <v>3.5247746352112801E-2</v>
      </c>
      <c r="K15">
        <f>+'Data for Figure 6-9'!C25</f>
        <v>8.8886454742081011E-2</v>
      </c>
      <c r="L15" s="2">
        <f t="shared" si="8"/>
        <v>7.9761229350308521E-2</v>
      </c>
      <c r="M15" s="2">
        <f t="shared" si="6"/>
        <v>0.65954595104616687</v>
      </c>
      <c r="N15">
        <f t="shared" si="7"/>
        <v>0.43259395101509796</v>
      </c>
      <c r="O15" s="2">
        <f t="shared" si="9"/>
        <v>0.65954595104616687</v>
      </c>
    </row>
    <row r="16" spans="1:15">
      <c r="A16" t="s">
        <v>169</v>
      </c>
      <c r="B16">
        <f>+Peru!EB26</f>
        <v>0.123552988213617</v>
      </c>
      <c r="C16">
        <f>+Peru!EC26</f>
        <v>3.02373641166598</v>
      </c>
      <c r="D16">
        <f>+Peru!EA26</f>
        <v>0.114682194467741</v>
      </c>
      <c r="E16">
        <f t="shared" si="0"/>
        <v>0.47032171539548423</v>
      </c>
      <c r="F16">
        <f t="shared" si="1"/>
        <v>0.73730111927805897</v>
      </c>
      <c r="G16">
        <f t="shared" si="2"/>
        <v>0.123552988213617</v>
      </c>
      <c r="H16" s="25">
        <f t="shared" si="3"/>
        <v>0.114682194467741</v>
      </c>
      <c r="I16">
        <f>+Peru!EF26</f>
        <v>3.77969524526043E-3</v>
      </c>
      <c r="J16" s="2">
        <f>+Peru!EN26</f>
        <v>2.87995986892714E-2</v>
      </c>
      <c r="K16">
        <f>+'Data for Figure 6-9'!C26</f>
        <v>0.116286442382283</v>
      </c>
      <c r="L16" s="2">
        <f t="shared" si="8"/>
        <v>8.3707148447751165E-2</v>
      </c>
      <c r="M16" s="2">
        <f t="shared" si="6"/>
        <v>0.74325309949391805</v>
      </c>
      <c r="N16">
        <f t="shared" si="7"/>
        <v>0.54800134216375229</v>
      </c>
      <c r="O16" s="2">
        <f t="shared" si="9"/>
        <v>0.74325309949391805</v>
      </c>
    </row>
    <row r="17" spans="1:15">
      <c r="A17" t="s">
        <v>170</v>
      </c>
      <c r="B17">
        <f>+Peru!EB27</f>
        <v>0.13419869470630899</v>
      </c>
      <c r="C17">
        <f>+Peru!EC27</f>
        <v>3.3286200083435</v>
      </c>
      <c r="D17">
        <f>+Peru!EA27</f>
        <v>0.112709896511705</v>
      </c>
      <c r="E17">
        <f t="shared" si="0"/>
        <v>0.50936711137349555</v>
      </c>
      <c r="F17">
        <f t="shared" si="1"/>
        <v>0.73653835964311554</v>
      </c>
      <c r="G17">
        <f t="shared" si="2"/>
        <v>0.13419869470630899</v>
      </c>
      <c r="H17" s="25">
        <f t="shared" si="3"/>
        <v>0.112709896511705</v>
      </c>
      <c r="I17">
        <f>+Peru!EF27</f>
        <v>-7.2350711084834401E-3</v>
      </c>
      <c r="J17" s="2">
        <f>+Peru!EN27</f>
        <v>3.56143674163737E-2</v>
      </c>
      <c r="K17">
        <f>+'Data for Figure 6-9'!C27</f>
        <v>7.8672387362142202E-2</v>
      </c>
      <c r="L17" s="2">
        <f t="shared" si="8"/>
        <v>5.0293091054251941E-2</v>
      </c>
      <c r="M17" s="2">
        <f t="shared" si="6"/>
        <v>0.79354619054816999</v>
      </c>
      <c r="N17">
        <f t="shared" si="7"/>
        <v>0.58447720948739235</v>
      </c>
      <c r="O17" s="2">
        <f t="shared" si="9"/>
        <v>0.79354619054816999</v>
      </c>
    </row>
    <row r="18" spans="1:15">
      <c r="A18" t="s">
        <v>171</v>
      </c>
      <c r="B18">
        <f>+Peru!EB28</f>
        <v>0.10585124393350601</v>
      </c>
      <c r="C18">
        <f>+Peru!EC28</f>
        <v>4.4485026769624998</v>
      </c>
      <c r="D18">
        <f>+Peru!EA28</f>
        <v>0.125670975081947</v>
      </c>
      <c r="E18">
        <f t="shared" si="0"/>
        <v>0.66489891300203474</v>
      </c>
      <c r="F18">
        <f t="shared" si="1"/>
        <v>0.84080099716875001</v>
      </c>
      <c r="G18">
        <f t="shared" si="2"/>
        <v>0.10585124393350601</v>
      </c>
      <c r="H18" s="25">
        <f t="shared" si="3"/>
        <v>0.125670975081947</v>
      </c>
      <c r="I18">
        <f>+Peru!EF28</f>
        <v>7.8152269429118806E-2</v>
      </c>
      <c r="J18" s="2">
        <f>+Peru!EN28</f>
        <v>3.7252156852061298E-2</v>
      </c>
      <c r="K18">
        <f>+'Data for Figure 6-9'!C28</f>
        <v>3.6964130295808702E-2</v>
      </c>
      <c r="L18" s="2">
        <f t="shared" si="8"/>
        <v>-7.8440295985371403E-2</v>
      </c>
      <c r="M18" s="2">
        <f t="shared" si="6"/>
        <v>0.71510589456279861</v>
      </c>
      <c r="N18">
        <f t="shared" si="7"/>
        <v>0.60126174922965203</v>
      </c>
      <c r="O18" s="2">
        <f t="shared" si="9"/>
        <v>0.71510589456279861</v>
      </c>
    </row>
    <row r="19" spans="1:15">
      <c r="A19" t="s">
        <v>172</v>
      </c>
      <c r="B19">
        <f>+Peru!EB29</f>
        <v>9.2668973952534303E-2</v>
      </c>
      <c r="C19">
        <f>+Peru!EC29</f>
        <v>3.77621565062613</v>
      </c>
      <c r="D19">
        <f>+Peru!EA29</f>
        <v>0.132750886920143</v>
      </c>
      <c r="E19">
        <f t="shared" si="0"/>
        <v>0.59396495077487788</v>
      </c>
      <c r="F19">
        <f t="shared" si="1"/>
        <v>0.84398242045824479</v>
      </c>
      <c r="G19">
        <f t="shared" si="2"/>
        <v>9.2668973952534303E-2</v>
      </c>
      <c r="H19" s="25">
        <f t="shared" si="3"/>
        <v>0.132750886920143</v>
      </c>
      <c r="I19">
        <f>+Peru!EF29</f>
        <v>-1.14323151127443E-2</v>
      </c>
      <c r="J19" s="2">
        <f>+Peru!EN29</f>
        <v>6.2712643112623395E-2</v>
      </c>
      <c r="K19">
        <f>+'Data for Figure 6-9'!C29</f>
        <v>7.7759323851715897E-2</v>
      </c>
      <c r="L19" s="2">
        <f t="shared" si="8"/>
        <v>2.6478995851836801E-2</v>
      </c>
      <c r="M19" s="2">
        <f t="shared" si="6"/>
        <v>0.74158489041463538</v>
      </c>
      <c r="N19">
        <f t="shared" si="7"/>
        <v>0.6258846107874062</v>
      </c>
      <c r="O19" s="2">
        <f t="shared" si="9"/>
        <v>0.74158489041463538</v>
      </c>
    </row>
    <row r="20" spans="1:15">
      <c r="A20" t="s">
        <v>173</v>
      </c>
      <c r="B20">
        <f>+Peru!EB30</f>
        <v>0.12753838401166501</v>
      </c>
      <c r="C20">
        <f>+Peru!EC30</f>
        <v>3.7513279370618</v>
      </c>
      <c r="D20">
        <f>+Peru!EA30</f>
        <v>0.13980121412048899</v>
      </c>
      <c r="E20">
        <f t="shared" si="0"/>
        <v>0.65197858417701404</v>
      </c>
      <c r="F20">
        <f t="shared" si="1"/>
        <v>0.80438255625734167</v>
      </c>
      <c r="G20">
        <f t="shared" si="2"/>
        <v>0.12753838401166501</v>
      </c>
      <c r="H20" s="25">
        <f t="shared" si="3"/>
        <v>0.13980121412048899</v>
      </c>
      <c r="I20">
        <f>+Peru!EF30</f>
        <v>4.5187335530216801E-3</v>
      </c>
      <c r="J20" s="2">
        <f>+Peru!EN30</f>
        <v>6.4007097136629498E-2</v>
      </c>
      <c r="K20">
        <f>+'Data for Figure 6-9'!C30</f>
        <v>0.101493422444432</v>
      </c>
      <c r="L20" s="2">
        <f t="shared" si="8"/>
        <v>3.2967591754780826E-2</v>
      </c>
      <c r="M20" s="2">
        <f t="shared" si="6"/>
        <v>0.77455248216941619</v>
      </c>
      <c r="N20">
        <f t="shared" si="7"/>
        <v>0.62303650556290402</v>
      </c>
      <c r="O20" s="2">
        <f t="shared" si="9"/>
        <v>0.77455248216941619</v>
      </c>
    </row>
    <row r="21" spans="1:15">
      <c r="A21" t="s">
        <v>174</v>
      </c>
      <c r="B21">
        <f>+Peru!EB31</f>
        <v>0.12556843317972299</v>
      </c>
      <c r="C21">
        <f>+Peru!EC31</f>
        <v>5.3147002386216098</v>
      </c>
      <c r="D21">
        <f>+Peru!EA31</f>
        <v>0.15689081695868801</v>
      </c>
      <c r="E21">
        <f t="shared" si="0"/>
        <v>0.95939609550760141</v>
      </c>
      <c r="F21">
        <f t="shared" si="1"/>
        <v>0.86911721470652148</v>
      </c>
      <c r="G21">
        <f t="shared" si="2"/>
        <v>0.12556843317972299</v>
      </c>
      <c r="H21" s="25">
        <f t="shared" si="3"/>
        <v>0.15689081695868801</v>
      </c>
      <c r="I21">
        <f>+Peru!EF31</f>
        <v>-1.7444001394715299E-2</v>
      </c>
      <c r="J21" s="2">
        <f>+Peru!EN31</f>
        <v>0.109283769043918</v>
      </c>
      <c r="K21">
        <f>+'Data for Figure 6-9'!C31</f>
        <v>0.11548725354371299</v>
      </c>
      <c r="L21" s="2">
        <f t="shared" si="8"/>
        <v>2.3647485894510281E-2</v>
      </c>
      <c r="M21" s="2">
        <f t="shared" si="6"/>
        <v>0.79819996806392646</v>
      </c>
      <c r="N21">
        <f t="shared" si="7"/>
        <v>0.69372933302255413</v>
      </c>
      <c r="O21" s="2">
        <f t="shared" si="9"/>
        <v>0.79819996806392646</v>
      </c>
    </row>
    <row r="22" spans="1:15">
      <c r="A22" t="s">
        <v>175</v>
      </c>
      <c r="B22">
        <f>+Peru!EB32</f>
        <v>7.5742857142857098E-2</v>
      </c>
      <c r="C22">
        <f>+Peru!EC32</f>
        <v>3.1025834395054099</v>
      </c>
      <c r="D22">
        <f>+Peru!EA32</f>
        <v>0.183342744728172</v>
      </c>
      <c r="E22">
        <f t="shared" si="0"/>
        <v>0.64457902068995132</v>
      </c>
      <c r="F22">
        <f t="shared" si="1"/>
        <v>0.8824925188198296</v>
      </c>
      <c r="G22">
        <f t="shared" si="2"/>
        <v>7.5742857142857098E-2</v>
      </c>
      <c r="H22" s="25">
        <f t="shared" si="3"/>
        <v>0.183342744728172</v>
      </c>
      <c r="I22">
        <f>+Peru!EF32</f>
        <v>-2.2139953807445701E-2</v>
      </c>
      <c r="J22" s="2">
        <f>+Peru!EN32</f>
        <v>0.107982792771717</v>
      </c>
      <c r="K22">
        <f>+'Data for Figure 6-9'!C32</f>
        <v>0.11298822678730801</v>
      </c>
      <c r="L22" s="2">
        <f t="shared" si="8"/>
        <v>2.7145387823036701E-2</v>
      </c>
      <c r="M22" s="2">
        <f t="shared" si="6"/>
        <v>0.82534535588696312</v>
      </c>
      <c r="N22">
        <f t="shared" si="7"/>
        <v>0.7283611020129348</v>
      </c>
      <c r="O22" s="2">
        <f t="shared" si="9"/>
        <v>0.82534535588696312</v>
      </c>
    </row>
    <row r="23" spans="1:15">
      <c r="A23" t="s">
        <v>176</v>
      </c>
      <c r="B23">
        <f>+Peru!EB33</f>
        <v>0.106677140612726</v>
      </c>
      <c r="C23">
        <f>+Peru!EC33</f>
        <v>2.3877931287158001</v>
      </c>
      <c r="D23">
        <f>+Peru!EA33</f>
        <v>0.198336988919906</v>
      </c>
      <c r="E23">
        <f t="shared" si="0"/>
        <v>0.58026483992585931</v>
      </c>
      <c r="F23">
        <f t="shared" si="1"/>
        <v>0.81615784160495375</v>
      </c>
      <c r="G23">
        <f t="shared" si="2"/>
        <v>0.106677140612726</v>
      </c>
      <c r="H23" s="25">
        <f t="shared" si="3"/>
        <v>0.198336988919906</v>
      </c>
      <c r="I23">
        <f>+Peru!EF33</f>
        <v>-1.0953093631034199E-2</v>
      </c>
      <c r="J23" s="2">
        <f>+Peru!EN33</f>
        <v>8.9156584628672805E-2</v>
      </c>
      <c r="K23">
        <f>+'Data for Figure 6-9'!C33</f>
        <v>8.9288560382811591E-2</v>
      </c>
      <c r="L23" s="2">
        <f t="shared" si="8"/>
        <v>1.108506938517298E-2</v>
      </c>
      <c r="M23" s="2">
        <f t="shared" si="6"/>
        <v>0.83643042527213607</v>
      </c>
      <c r="N23">
        <f t="shared" si="7"/>
        <v>0.68265925054282017</v>
      </c>
      <c r="O23" s="2">
        <f t="shared" si="9"/>
        <v>0.83643042527213607</v>
      </c>
    </row>
    <row r="24" spans="1:15">
      <c r="A24" t="s">
        <v>177</v>
      </c>
      <c r="B24">
        <f>+Peru!EB34</f>
        <v>5.69595329641472E-2</v>
      </c>
      <c r="C24">
        <f>+Peru!EC34</f>
        <v>1.95345455518059</v>
      </c>
      <c r="D24">
        <f>+Peru!EA34</f>
        <v>0.206852573746859</v>
      </c>
      <c r="E24">
        <f t="shared" si="0"/>
        <v>0.46103663540077783</v>
      </c>
      <c r="F24">
        <f t="shared" si="1"/>
        <v>0.87645334754225679</v>
      </c>
      <c r="G24">
        <f t="shared" si="2"/>
        <v>5.69595329641472E-2</v>
      </c>
      <c r="H24" s="25">
        <f t="shared" si="3"/>
        <v>0.206852573746859</v>
      </c>
      <c r="I24">
        <f>+Peru!EF34</f>
        <v>-4.8004571981145397E-2</v>
      </c>
      <c r="J24" s="2">
        <f>+Peru!EN34</f>
        <v>6.3547967427528607E-2</v>
      </c>
      <c r="K24">
        <f>+'Data for Figure 6-9'!C34</f>
        <v>2.9213909397164201E-2</v>
      </c>
      <c r="L24" s="2">
        <f t="shared" si="8"/>
        <v>1.3670513950780991E-2</v>
      </c>
      <c r="M24" s="2">
        <f t="shared" si="6"/>
        <v>0.85010093922291707</v>
      </c>
      <c r="N24">
        <f t="shared" si="7"/>
        <v>0.74507381393074223</v>
      </c>
      <c r="O24" s="2">
        <f t="shared" si="9"/>
        <v>0.85010093922291707</v>
      </c>
    </row>
    <row r="25" spans="1:15">
      <c r="A25" t="s">
        <v>178</v>
      </c>
      <c r="B25">
        <f>+Peru!EB35</f>
        <v>4.8094187005202502E-2</v>
      </c>
      <c r="C25">
        <f>+Peru!EC35</f>
        <v>1.92060528419478</v>
      </c>
      <c r="D25">
        <f>+Peru!EA35</f>
        <v>0.20640072308176699</v>
      </c>
      <c r="E25">
        <f t="shared" si="0"/>
        <v>0.4445085064176677</v>
      </c>
      <c r="F25">
        <f t="shared" si="1"/>
        <v>0.89180367459602128</v>
      </c>
      <c r="G25">
        <f t="shared" si="2"/>
        <v>4.8094187005202502E-2</v>
      </c>
      <c r="H25" s="25">
        <f t="shared" si="3"/>
        <v>0.20640072308176699</v>
      </c>
      <c r="I25">
        <f>+Peru!EF35</f>
        <v>-1.02164072823037E-3</v>
      </c>
      <c r="J25" s="2">
        <f>+Peru!EN35</f>
        <v>1.27788792186301E-2</v>
      </c>
      <c r="K25">
        <f>+'Data for Figure 6-9'!C35</f>
        <v>3.9885651318421804E-2</v>
      </c>
      <c r="L25" s="2">
        <f t="shared" si="8"/>
        <v>2.8128412828022073E-2</v>
      </c>
      <c r="M25" s="2">
        <f t="shared" si="6"/>
        <v>0.8782293520509391</v>
      </c>
      <c r="N25">
        <f t="shared" si="7"/>
        <v>0.78320816329711029</v>
      </c>
      <c r="O25" s="2">
        <f t="shared" si="9"/>
        <v>0.8782293520509391</v>
      </c>
    </row>
    <row r="26" spans="1:15">
      <c r="A26" t="s">
        <v>179</v>
      </c>
      <c r="B26">
        <f>+Peru!EB36</f>
        <v>3.9329058614523599E-2</v>
      </c>
      <c r="C26">
        <f>+Peru!EC36</f>
        <v>2.1389744864093099</v>
      </c>
      <c r="D26">
        <f>+Peru!EA36</f>
        <v>0.19631206394846101</v>
      </c>
      <c r="E26">
        <f t="shared" si="0"/>
        <v>0.45923555477463462</v>
      </c>
      <c r="F26">
        <f t="shared" si="1"/>
        <v>0.91435972627636819</v>
      </c>
      <c r="G26">
        <f t="shared" si="2"/>
        <v>3.9329058614523599E-2</v>
      </c>
      <c r="H26" s="25">
        <f t="shared" si="3"/>
        <v>0.19631206394846101</v>
      </c>
      <c r="I26">
        <f>+Peru!EF36</f>
        <v>-4.1964390219775298E-3</v>
      </c>
      <c r="J26" s="2">
        <f>+Peru!EN36</f>
        <v>1.0854546876746101E-2</v>
      </c>
      <c r="K26">
        <f>+'Data for Figure 6-9'!C36</f>
        <v>3.1338685605443901E-2</v>
      </c>
      <c r="L26" s="2">
        <f t="shared" si="8"/>
        <v>2.468057775067533E-2</v>
      </c>
      <c r="M26" s="2">
        <f t="shared" si="6"/>
        <v>0.90290992980161444</v>
      </c>
      <c r="N26">
        <f t="shared" si="7"/>
        <v>0.82558447626561904</v>
      </c>
      <c r="O26" s="2">
        <f t="shared" si="9"/>
        <v>0.90290992980161444</v>
      </c>
    </row>
    <row r="27" spans="1:15">
      <c r="A27" t="s">
        <v>180</v>
      </c>
      <c r="B27">
        <f>+Peru!EB37</f>
        <v>2.9553889794657499E-2</v>
      </c>
      <c r="C27">
        <f>+Peru!EC37</f>
        <v>1.9308868426872099</v>
      </c>
      <c r="D27">
        <f>+Peru!EA37</f>
        <v>0.18426391337504699</v>
      </c>
      <c r="E27">
        <f t="shared" si="0"/>
        <v>0.38534665571259152</v>
      </c>
      <c r="F27">
        <f t="shared" si="1"/>
        <v>0.92330570576769166</v>
      </c>
      <c r="G27">
        <f t="shared" si="2"/>
        <v>2.9553889794657499E-2</v>
      </c>
      <c r="H27" s="25">
        <f t="shared" si="3"/>
        <v>0.18426391337504699</v>
      </c>
      <c r="I27">
        <f>+Peru!EF37</f>
        <v>1.3609391890108001E-3</v>
      </c>
      <c r="J27" s="2">
        <f>+Peru!EN37</f>
        <v>7.6950111172154499E-3</v>
      </c>
      <c r="K27">
        <f>+'Data for Figure 6-9'!C37</f>
        <v>2.8746971881031702E-2</v>
      </c>
      <c r="L27" s="2">
        <f t="shared" si="8"/>
        <v>1.9691021574805453E-2</v>
      </c>
      <c r="M27" s="2">
        <f t="shared" si="6"/>
        <v>0.92260095137641984</v>
      </c>
      <c r="N27">
        <f t="shared" si="7"/>
        <v>0.85184272255254911</v>
      </c>
      <c r="O27" s="2">
        <f t="shared" si="9"/>
        <v>0.92260095137641984</v>
      </c>
    </row>
    <row r="28" spans="1:15">
      <c r="A28" t="s">
        <v>181</v>
      </c>
      <c r="B28">
        <f>+Peru!EB38</f>
        <v>2.00246479604404E-2</v>
      </c>
      <c r="C28">
        <f>+Peru!EC38</f>
        <v>1.7918722136843801</v>
      </c>
      <c r="D28">
        <f>+Peru!EA38</f>
        <v>0.17850287291005101</v>
      </c>
      <c r="E28">
        <f t="shared" si="0"/>
        <v>0.33987898599079508</v>
      </c>
      <c r="F28">
        <f t="shared" si="1"/>
        <v>0.94108300664112632</v>
      </c>
      <c r="G28">
        <f t="shared" si="2"/>
        <v>2.00246479604404E-2</v>
      </c>
      <c r="H28" s="25">
        <f t="shared" si="3"/>
        <v>0.17850287291005101</v>
      </c>
      <c r="I28">
        <f>+Peru!EF38</f>
        <v>3.3519326810187199E-3</v>
      </c>
      <c r="J28" s="2">
        <f>+Peru!EN38</f>
        <v>5.0598902552232696E-3</v>
      </c>
      <c r="K28">
        <f>+'Data for Figure 6-9'!C38</f>
        <v>3.3194361961542802E-2</v>
      </c>
      <c r="L28" s="2">
        <f t="shared" si="8"/>
        <v>2.4782539025300813E-2</v>
      </c>
      <c r="M28" s="2">
        <f t="shared" si="6"/>
        <v>0.94738349040172065</v>
      </c>
      <c r="N28">
        <f t="shared" si="7"/>
        <v>0.89156650358941592</v>
      </c>
      <c r="O28" s="2">
        <f t="shared" si="9"/>
        <v>0.94738349040172065</v>
      </c>
    </row>
    <row r="29" spans="1:15">
      <c r="A29" t="s">
        <v>182</v>
      </c>
      <c r="B29">
        <f>+Peru!EB39</f>
        <v>3.2546324928721101E-2</v>
      </c>
      <c r="C29">
        <f>+Peru!EC39</f>
        <v>1.8262512132070501</v>
      </c>
      <c r="D29">
        <f>+Peru!EA39</f>
        <v>0.16569870100821599</v>
      </c>
      <c r="E29">
        <f t="shared" si="0"/>
        <v>0.33515377867180779</v>
      </c>
      <c r="F29">
        <f t="shared" si="1"/>
        <v>0.90289136808273496</v>
      </c>
      <c r="G29">
        <f t="shared" si="2"/>
        <v>3.2546324928721101E-2</v>
      </c>
      <c r="H29" s="25">
        <f t="shared" si="3"/>
        <v>0.16569870100821599</v>
      </c>
      <c r="I29">
        <f>+Peru!EF39</f>
        <v>-1.02886938568388E-3</v>
      </c>
      <c r="J29" s="2">
        <f>+Peru!EN39</f>
        <v>3.5776539082656299E-3</v>
      </c>
      <c r="K29">
        <f>+'Data for Figure 6-9'!C39</f>
        <v>1.1212292008018501E-2</v>
      </c>
      <c r="L29" s="2">
        <f t="shared" si="8"/>
        <v>8.6635074854367524E-3</v>
      </c>
      <c r="M29" s="2">
        <f t="shared" si="6"/>
        <v>0.95604699788715741</v>
      </c>
      <c r="N29">
        <f t="shared" si="7"/>
        <v>0.86320658187372712</v>
      </c>
      <c r="O29" s="2">
        <f t="shared" si="9"/>
        <v>0.95604699788715741</v>
      </c>
    </row>
    <row r="30" spans="1:15">
      <c r="A30" t="s">
        <v>183</v>
      </c>
      <c r="B30">
        <f>+Peru!EB40</f>
        <v>5.6092628857217497E-2</v>
      </c>
      <c r="C30">
        <f>+Peru!EC40</f>
        <v>1.88991063185426</v>
      </c>
      <c r="D30">
        <f>+Peru!EA40</f>
        <v>0.11338465280213</v>
      </c>
      <c r="E30">
        <f t="shared" si="0"/>
        <v>0.27037948967706693</v>
      </c>
      <c r="F30">
        <f t="shared" si="1"/>
        <v>0.79254110981490178</v>
      </c>
      <c r="G30">
        <f t="shared" si="2"/>
        <v>5.6092628857217497E-2</v>
      </c>
      <c r="H30" s="25">
        <f t="shared" si="3"/>
        <v>0.11338465280213</v>
      </c>
      <c r="I30">
        <f>+Peru!EF40</f>
        <v>1.27872118923256E-3</v>
      </c>
      <c r="J30" s="2">
        <f>+Peru!EN40</f>
        <v>3.77205717950378E-3</v>
      </c>
      <c r="K30">
        <f>+'Data for Figure 6-9'!C40</f>
        <v>-6.6913908998297606E-4</v>
      </c>
      <c r="L30" s="2">
        <f t="shared" si="8"/>
        <v>-5.7199174587193157E-3</v>
      </c>
      <c r="M30" s="2">
        <f t="shared" si="6"/>
        <v>0.95032708042843805</v>
      </c>
      <c r="N30">
        <f t="shared" si="7"/>
        <v>0.75317327900990971</v>
      </c>
      <c r="O30" s="2">
        <f t="shared" si="9"/>
        <v>0.95032708042843805</v>
      </c>
    </row>
    <row r="31" spans="1:15">
      <c r="A31" t="s">
        <v>184</v>
      </c>
      <c r="B31">
        <f>+Peru!EB41</f>
        <v>6.6816474829281394E-2</v>
      </c>
      <c r="C31">
        <f>+Peru!EC41</f>
        <v>1.9923360370535901</v>
      </c>
      <c r="D31">
        <f>+Peru!EA41</f>
        <v>0.116714492919543</v>
      </c>
      <c r="E31">
        <f t="shared" si="0"/>
        <v>0.29935096511932302</v>
      </c>
      <c r="F31">
        <f t="shared" si="1"/>
        <v>0.77679552560437548</v>
      </c>
      <c r="G31">
        <f t="shared" si="2"/>
        <v>6.6816474829281394E-2</v>
      </c>
      <c r="H31" s="25">
        <f t="shared" si="3"/>
        <v>0.116714492919543</v>
      </c>
      <c r="I31">
        <f>+Peru!EF41</f>
        <v>-2.9738983599245099E-6</v>
      </c>
      <c r="J31" s="2">
        <f>+Peru!EN41</f>
        <v>1.6430201940597999E-3</v>
      </c>
      <c r="K31">
        <f>+'Data for Figure 6-9'!C41</f>
        <v>1.0251198993558801E-2</v>
      </c>
      <c r="L31" s="2">
        <f t="shared" si="8"/>
        <v>8.6111526978589256E-3</v>
      </c>
      <c r="M31" s="2">
        <f t="shared" si="6"/>
        <v>0.958938233126297</v>
      </c>
      <c r="N31">
        <f t="shared" si="7"/>
        <v>0.74489892882347297</v>
      </c>
      <c r="O31" s="2">
        <f t="shared" si="9"/>
        <v>0.958938233126297</v>
      </c>
    </row>
    <row r="32" spans="1:15">
      <c r="A32" t="s">
        <v>185</v>
      </c>
      <c r="B32">
        <f>+Peru!EB42</f>
        <v>0.100865218182388</v>
      </c>
      <c r="C32">
        <f>+Peru!EC42</f>
        <v>2.28424692846166</v>
      </c>
      <c r="D32">
        <f>+Peru!EA42</f>
        <v>0.112176625390457</v>
      </c>
      <c r="E32">
        <f t="shared" si="0"/>
        <v>0.35710433017573362</v>
      </c>
      <c r="F32">
        <f t="shared" si="1"/>
        <v>0.71754691931976444</v>
      </c>
      <c r="G32">
        <f t="shared" si="2"/>
        <v>0.100865218182388</v>
      </c>
      <c r="H32" s="25">
        <f t="shared" si="3"/>
        <v>0.112176625390457</v>
      </c>
      <c r="I32">
        <f>+Peru!EF42</f>
        <v>3.7504436436569298E-3</v>
      </c>
      <c r="J32" s="2">
        <f>+Peru!EN42</f>
        <v>1.3583949922611001E-3</v>
      </c>
      <c r="K32">
        <f>+'Data for Figure 6-9'!C42</f>
        <v>3.3680689995593101E-2</v>
      </c>
      <c r="L32" s="2">
        <f t="shared" si="8"/>
        <v>2.8571851359675073E-2</v>
      </c>
      <c r="M32" s="2">
        <f t="shared" si="6"/>
        <v>0.98751008448597211</v>
      </c>
      <c r="N32">
        <f t="shared" si="7"/>
        <v>0.7085848189201096</v>
      </c>
      <c r="O32" s="2">
        <f t="shared" si="9"/>
        <v>0.98751008448597211</v>
      </c>
    </row>
    <row r="33" spans="1:15">
      <c r="A33" t="s">
        <v>186</v>
      </c>
      <c r="B33">
        <f>+Peru!EB43</f>
        <v>0.10055890872758</v>
      </c>
      <c r="C33">
        <f>+Peru!EC43</f>
        <v>2.3466203138805</v>
      </c>
      <c r="D33">
        <f>+Peru!EA43</f>
        <v>0.104066789458777</v>
      </c>
      <c r="E33">
        <f t="shared" si="0"/>
        <v>0.34476415087187118</v>
      </c>
      <c r="F33">
        <f t="shared" si="1"/>
        <v>0.7083255075294882</v>
      </c>
      <c r="G33">
        <f t="shared" si="2"/>
        <v>0.10055890872758</v>
      </c>
      <c r="H33" s="25">
        <f t="shared" si="3"/>
        <v>0.104066789458777</v>
      </c>
      <c r="I33">
        <f>+Peru!EF43</f>
        <v>-3.4773338435572102E-3</v>
      </c>
      <c r="J33" s="2">
        <f>+Peru!EN43</f>
        <v>2.1660170803292E-3</v>
      </c>
      <c r="K33">
        <f>+'Data for Figure 6-9'!C43</f>
        <v>3.3903754287204602E-2</v>
      </c>
      <c r="L33" s="2">
        <f t="shared" si="8"/>
        <v>3.521507105043261E-2</v>
      </c>
      <c r="M33" s="2">
        <f t="shared" si="6"/>
        <v>1.0227251555364048</v>
      </c>
      <c r="N33">
        <f t="shared" si="7"/>
        <v>0.72442231485849862</v>
      </c>
      <c r="O33" s="2">
        <f t="shared" si="9"/>
        <v>1.0227251555364048</v>
      </c>
    </row>
    <row r="34" spans="1:15">
      <c r="A34" t="s">
        <v>187</v>
      </c>
      <c r="B34">
        <f>+Peru!EB44</f>
        <v>0.110083819699344</v>
      </c>
      <c r="C34">
        <f>+Peru!EC44</f>
        <v>2.3990808011138198</v>
      </c>
      <c r="D34">
        <f>+Peru!EA44</f>
        <v>9.9336779436277098E-2</v>
      </c>
      <c r="E34">
        <f t="shared" si="0"/>
        <v>0.34840078008939446</v>
      </c>
      <c r="F34">
        <f t="shared" si="1"/>
        <v>0.68403107573094957</v>
      </c>
      <c r="G34">
        <f t="shared" si="2"/>
        <v>0.110083819699344</v>
      </c>
      <c r="H34" s="25">
        <f t="shared" si="3"/>
        <v>9.9336779436277098E-2</v>
      </c>
      <c r="I34">
        <f>+Peru!EF44</f>
        <v>1.9196760833364299E-3</v>
      </c>
      <c r="J34" s="2">
        <f>+Peru!EN44</f>
        <v>5.38468034214939E-4</v>
      </c>
      <c r="K34">
        <f>+'Data for Figure 6-9'!C44</f>
        <v>2.7896021464570101E-2</v>
      </c>
      <c r="L34" s="2">
        <f t="shared" si="8"/>
        <v>2.5437877347018731E-2</v>
      </c>
      <c r="M34" s="2">
        <f t="shared" si="6"/>
        <v>1.0481630328834235</v>
      </c>
      <c r="N34">
        <f t="shared" si="7"/>
        <v>0.71697608692466286</v>
      </c>
      <c r="O34" s="2">
        <f t="shared" si="9"/>
        <v>1.0481630328834235</v>
      </c>
    </row>
    <row r="35" spans="1:15">
      <c r="A35" t="s">
        <v>188</v>
      </c>
      <c r="B35">
        <f>+Peru!EB45</f>
        <v>0.106175018987421</v>
      </c>
      <c r="C35">
        <f>+Peru!EC45</f>
        <v>2.43572359217002</v>
      </c>
      <c r="D35">
        <f>+Peru!EA45</f>
        <v>0.101276105812776</v>
      </c>
      <c r="E35">
        <f t="shared" si="0"/>
        <v>0.35285561923870684</v>
      </c>
      <c r="F35">
        <f t="shared" si="1"/>
        <v>0.69909783719330931</v>
      </c>
      <c r="G35">
        <f t="shared" si="2"/>
        <v>0.106175018987421</v>
      </c>
      <c r="H35" s="25">
        <f t="shared" si="3"/>
        <v>0.101276105812776</v>
      </c>
      <c r="I35">
        <f>+Peru!EF45</f>
        <v>1.6633310138931801E-3</v>
      </c>
      <c r="J35" s="2">
        <f>+Peru!EN45</f>
        <v>1.8442995620505001E-3</v>
      </c>
      <c r="K35">
        <f>+'Data for Figure 6-9'!C45</f>
        <v>2.2918654116994702E-2</v>
      </c>
      <c r="L35" s="2">
        <f t="shared" si="8"/>
        <v>1.9411023541051023E-2</v>
      </c>
      <c r="M35" s="2">
        <f t="shared" si="6"/>
        <v>1.0675740564244744</v>
      </c>
      <c r="N35">
        <f t="shared" si="7"/>
        <v>0.74633871389003803</v>
      </c>
      <c r="O35" s="2">
        <f t="shared" si="9"/>
        <v>1.0675740564244744</v>
      </c>
    </row>
    <row r="36" spans="1:15">
      <c r="A36" t="s">
        <v>189</v>
      </c>
      <c r="B36">
        <f>+Peru!EB46</f>
        <v>0.103365165493672</v>
      </c>
      <c r="C36">
        <f>+Peru!EC46</f>
        <v>2.3928654547527102</v>
      </c>
      <c r="D36">
        <f>+Peru!EA46</f>
        <v>0.104490852272944</v>
      </c>
      <c r="E36">
        <f t="shared" si="0"/>
        <v>0.35339771623526839</v>
      </c>
      <c r="F36">
        <f t="shared" si="1"/>
        <v>0.70751037501086056</v>
      </c>
      <c r="G36">
        <f t="shared" si="2"/>
        <v>0.103365165493672</v>
      </c>
      <c r="H36" s="25">
        <f t="shared" si="3"/>
        <v>0.104490852272944</v>
      </c>
      <c r="I36">
        <f>+Peru!EF46</f>
        <v>9.34828616455455E-4</v>
      </c>
      <c r="J36" s="2">
        <f>+Peru!EN46</f>
        <v>2.3867102547813902E-3</v>
      </c>
      <c r="K36">
        <f>+'Data for Figure 6-9'!C46</f>
        <v>1.73846715441455E-2</v>
      </c>
      <c r="L36" s="2">
        <f t="shared" si="8"/>
        <v>1.4063132672908655E-2</v>
      </c>
      <c r="M36" s="2">
        <f t="shared" si="6"/>
        <v>1.081637189097383</v>
      </c>
      <c r="N36">
        <f t="shared" si="7"/>
        <v>0.76526953328398262</v>
      </c>
      <c r="O36" s="2">
        <f t="shared" si="9"/>
        <v>1.081637189097383</v>
      </c>
    </row>
    <row r="37" spans="1:15">
      <c r="A37" t="s">
        <v>190</v>
      </c>
      <c r="B37">
        <f>+Peru!EB47</f>
        <v>9.2849638885388899E-2</v>
      </c>
      <c r="C37">
        <f>+Peru!EC47</f>
        <v>2.28241146770065</v>
      </c>
      <c r="D37">
        <f>+Peru!EA47</f>
        <v>0.104188928703105</v>
      </c>
      <c r="E37">
        <f t="shared" si="0"/>
        <v>0.33065164456480117</v>
      </c>
      <c r="F37">
        <f t="shared" si="1"/>
        <v>0.71919196407567776</v>
      </c>
      <c r="G37">
        <f t="shared" si="2"/>
        <v>9.2849638885388899E-2</v>
      </c>
      <c r="H37" s="25">
        <f t="shared" si="3"/>
        <v>0.104188928703105</v>
      </c>
      <c r="I37">
        <f>+Peru!EF47</f>
        <v>4.7328486185325104E-3</v>
      </c>
      <c r="J37" s="2">
        <f>+Peru!EN47</f>
        <v>3.5493350217788099E-3</v>
      </c>
      <c r="K37">
        <f>+'Data for Figure 6-9'!C47</f>
        <v>1.1233754448160899E-2</v>
      </c>
      <c r="L37" s="2">
        <f t="shared" si="8"/>
        <v>2.951570807849579E-3</v>
      </c>
      <c r="M37" s="2">
        <f t="shared" si="6"/>
        <v>1.0845887599052326</v>
      </c>
      <c r="N37">
        <f t="shared" si="7"/>
        <v>0.78002752045064794</v>
      </c>
      <c r="O37" s="2">
        <f t="shared" si="9"/>
        <v>1.0845887599052326</v>
      </c>
    </row>
    <row r="38" spans="1:15">
      <c r="A38" t="s">
        <v>191</v>
      </c>
      <c r="B38">
        <f>+Peru!EB48</f>
        <v>0.10733142004223201</v>
      </c>
      <c r="C38">
        <f>+Peru!EC48</f>
        <v>2.2319621591258501</v>
      </c>
      <c r="D38">
        <f>+Peru!EA48</f>
        <v>8.63365934933151E-2</v>
      </c>
      <c r="E38">
        <f t="shared" si="0"/>
        <v>0.30003142966714236</v>
      </c>
      <c r="F38">
        <f t="shared" si="1"/>
        <v>0.64226607805286784</v>
      </c>
      <c r="G38">
        <f t="shared" si="2"/>
        <v>0.10733142004223201</v>
      </c>
      <c r="H38" s="25">
        <f t="shared" si="3"/>
        <v>8.63365934933151E-2</v>
      </c>
      <c r="I38">
        <f>+Peru!EF48</f>
        <v>6.4848402873161999E-3</v>
      </c>
      <c r="J38" s="2">
        <f>+Peru!EN48</f>
        <v>3.2159355898213398E-3</v>
      </c>
      <c r="K38">
        <f>+'Data for Figure 6-9'!C48</f>
        <v>3.5196145525950699E-3</v>
      </c>
      <c r="L38" s="2">
        <f t="shared" si="8"/>
        <v>-6.1811613245424703E-3</v>
      </c>
      <c r="M38" s="2">
        <f t="shared" si="6"/>
        <v>1.0784075985806902</v>
      </c>
      <c r="N38">
        <f t="shared" si="7"/>
        <v>0.69262461888283133</v>
      </c>
      <c r="O38" s="2">
        <f t="shared" si="9"/>
        <v>1.0784075985806902</v>
      </c>
    </row>
    <row r="39" spans="1:15">
      <c r="A39" t="s">
        <v>192</v>
      </c>
      <c r="B39">
        <f>+Peru!EB49</f>
        <v>9.5109226319974205E-2</v>
      </c>
      <c r="C39">
        <f>+Peru!EC49</f>
        <v>2.1132742528053199</v>
      </c>
      <c r="D39">
        <f>+Peru!EA49</f>
        <v>7.6709351798619402E-2</v>
      </c>
      <c r="E39">
        <f t="shared" si="0"/>
        <v>0.25721712442538203</v>
      </c>
      <c r="F39">
        <f t="shared" si="1"/>
        <v>0.63023758028379206</v>
      </c>
      <c r="G39">
        <f t="shared" si="2"/>
        <v>9.5109226319974205E-2</v>
      </c>
      <c r="H39" s="25">
        <f t="shared" si="3"/>
        <v>7.6709351798619402E-2</v>
      </c>
      <c r="I39">
        <f>+Peru!EF49</f>
        <v>7.3602610372460603E-4</v>
      </c>
      <c r="J39" s="2">
        <f>+Peru!EN49</f>
        <v>6.70099041025828E-3</v>
      </c>
      <c r="K39">
        <f>+'Data for Figure 6-9'!C49</f>
        <v>-2.4542276838373903E-2</v>
      </c>
      <c r="L39" s="2">
        <f t="shared" si="8"/>
        <v>-3.1979293352356788E-2</v>
      </c>
      <c r="M39" s="2">
        <f t="shared" si="6"/>
        <v>1.0464283052283334</v>
      </c>
      <c r="N39">
        <f t="shared" si="7"/>
        <v>0.65949844302757421</v>
      </c>
      <c r="O39" s="2">
        <f t="shared" si="9"/>
        <v>1.0464283052283334</v>
      </c>
    </row>
    <row r="40" spans="1:15">
      <c r="A40" t="s">
        <v>193</v>
      </c>
      <c r="B40">
        <f>+Peru!EB50</f>
        <v>0.11108414954488301</v>
      </c>
      <c r="C40">
        <f>+Peru!EC50</f>
        <v>2.0283740692931498</v>
      </c>
      <c r="D40">
        <f>+Peru!EA50</f>
        <v>6.2814606709607701E-2</v>
      </c>
      <c r="E40">
        <f t="shared" si="0"/>
        <v>0.23849566896749874</v>
      </c>
      <c r="F40">
        <f t="shared" si="1"/>
        <v>0.53422990855225505</v>
      </c>
      <c r="G40">
        <f t="shared" si="2"/>
        <v>0.11108414954488301</v>
      </c>
      <c r="H40" s="25">
        <f t="shared" si="3"/>
        <v>6.2814606709607701E-2</v>
      </c>
      <c r="I40">
        <f>+Peru!EF50</f>
        <v>7.4284357015496497E-3</v>
      </c>
      <c r="J40" s="2">
        <f>+Peru!EN50</f>
        <v>4.8200624271190996E-3</v>
      </c>
      <c r="K40">
        <f>+'Data for Figure 6-9'!C50</f>
        <v>-3.0650127187796698E-2</v>
      </c>
      <c r="L40" s="2">
        <f t="shared" si="8"/>
        <v>-4.2898625316465447E-2</v>
      </c>
      <c r="M40" s="2">
        <f t="shared" si="6"/>
        <v>1.003529679911868</v>
      </c>
      <c r="N40">
        <f t="shared" si="7"/>
        <v>0.53611556912879099</v>
      </c>
      <c r="O40" s="2">
        <f t="shared" si="9"/>
        <v>1.003529679911868</v>
      </c>
    </row>
    <row r="41" spans="1:15">
      <c r="A41" t="s">
        <v>194</v>
      </c>
      <c r="B41">
        <f>+Peru!EB51</f>
        <v>9.61733392818927E-2</v>
      </c>
      <c r="C41">
        <f>+Peru!EC51</f>
        <v>1.9239915085407899</v>
      </c>
      <c r="D41">
        <f>+Peru!EA51</f>
        <v>5.3094775974142701E-2</v>
      </c>
      <c r="E41">
        <f t="shared" si="0"/>
        <v>0.19832723740401881</v>
      </c>
      <c r="F41">
        <f t="shared" si="1"/>
        <v>0.51507750251179629</v>
      </c>
      <c r="G41">
        <f t="shared" si="2"/>
        <v>9.61733392818927E-2</v>
      </c>
      <c r="H41" s="25">
        <f t="shared" si="3"/>
        <v>5.3094775974142701E-2</v>
      </c>
      <c r="I41">
        <f>+Peru!EF51</f>
        <v>6.8479049879872998E-3</v>
      </c>
      <c r="J41" s="2">
        <f>+Peru!EN51</f>
        <v>5.8379841665346802E-3</v>
      </c>
      <c r="K41">
        <f>+'Data for Figure 6-9'!C51</f>
        <v>-2.5007639506251903E-2</v>
      </c>
      <c r="L41" s="2">
        <f t="shared" si="8"/>
        <v>-3.7693528660773884E-2</v>
      </c>
      <c r="M41" s="2">
        <f t="shared" si="6"/>
        <v>0.96583615125109412</v>
      </c>
      <c r="N41">
        <f t="shared" si="7"/>
        <v>0.49748047262201911</v>
      </c>
      <c r="O41" s="2">
        <f t="shared" si="9"/>
        <v>0.96583615125109412</v>
      </c>
    </row>
    <row r="42" spans="1:15">
      <c r="A42" t="s">
        <v>195</v>
      </c>
      <c r="B42">
        <f>+Peru!EB52</f>
        <v>0.105812489772501</v>
      </c>
      <c r="C42">
        <f>+Peru!EC52</f>
        <v>1.94034375741222</v>
      </c>
      <c r="D42">
        <f>+Peru!EA52</f>
        <v>5.6467144002745003E-2</v>
      </c>
      <c r="E42">
        <f t="shared" si="0"/>
        <v>0.21537816013712413</v>
      </c>
      <c r="F42">
        <f t="shared" si="1"/>
        <v>0.50871300179584744</v>
      </c>
      <c r="G42">
        <f t="shared" si="2"/>
        <v>0.105812489772501</v>
      </c>
      <c r="H42" s="25">
        <f t="shared" si="3"/>
        <v>5.6467144002745003E-2</v>
      </c>
      <c r="I42">
        <f>+Peru!EF52</f>
        <v>1.67792303482682E-3</v>
      </c>
      <c r="J42" s="2">
        <f>+Peru!EN52</f>
        <v>1.6928551894385901E-3</v>
      </c>
      <c r="K42">
        <f>+'Data for Figure 6-9'!C52</f>
        <v>1.3016064141388799E-2</v>
      </c>
      <c r="L42" s="2">
        <f t="shared" si="8"/>
        <v>9.6452859171233894E-3</v>
      </c>
      <c r="M42" s="2">
        <f t="shared" si="6"/>
        <v>0.97548143716821756</v>
      </c>
      <c r="N42">
        <f t="shared" si="7"/>
        <v>0.49624009009797132</v>
      </c>
      <c r="O42" s="2">
        <f t="shared" si="9"/>
        <v>0.97548143716821756</v>
      </c>
    </row>
    <row r="43" spans="1:15">
      <c r="A43" t="s">
        <v>196</v>
      </c>
      <c r="B43">
        <f>+Peru!EB53</f>
        <v>0.106277424664945</v>
      </c>
      <c r="C43">
        <f>+Peru!EC53</f>
        <v>1.74520375866859</v>
      </c>
      <c r="D43">
        <f>+Peru!EA53</f>
        <v>4.9498203109289499E-2</v>
      </c>
      <c r="E43">
        <f t="shared" si="0"/>
        <v>0.19266187477861832</v>
      </c>
      <c r="F43">
        <f t="shared" si="1"/>
        <v>0.44837334949083707</v>
      </c>
      <c r="G43">
        <f t="shared" si="2"/>
        <v>0.106277424664945</v>
      </c>
      <c r="H43" s="25">
        <f t="shared" si="3"/>
        <v>4.9498203109289499E-2</v>
      </c>
      <c r="I43">
        <f>+Peru!EF53</f>
        <v>1.6902996138913301E-2</v>
      </c>
      <c r="J43" s="2">
        <f>+Peru!EN53</f>
        <v>8.3514720926953293E-3</v>
      </c>
      <c r="K43">
        <f>+'Data for Figure 6-9'!C53</f>
        <v>1.75511138016863E-3</v>
      </c>
      <c r="L43" s="2">
        <f t="shared" si="8"/>
        <v>-2.3499356851440001E-2</v>
      </c>
      <c r="M43" s="2">
        <f t="shared" si="6"/>
        <v>0.95198208031677756</v>
      </c>
      <c r="N43">
        <f t="shared" si="7"/>
        <v>0.42684339400688864</v>
      </c>
      <c r="O43" s="2">
        <f t="shared" si="9"/>
        <v>0.95198208031677756</v>
      </c>
    </row>
    <row r="44" spans="1:15">
      <c r="A44" t="s">
        <v>197</v>
      </c>
      <c r="B44">
        <f>+Peru!EB54</f>
        <v>0.10184685369117499</v>
      </c>
      <c r="C44">
        <f>+Peru!EC54</f>
        <v>1.6716983446532601</v>
      </c>
      <c r="D44">
        <f>+Peru!EA54</f>
        <v>4.5751751190473297E-2</v>
      </c>
      <c r="E44">
        <f t="shared" si="0"/>
        <v>0.17832998042127701</v>
      </c>
      <c r="F44">
        <f t="shared" si="1"/>
        <v>0.42888540978596235</v>
      </c>
      <c r="G44">
        <f t="shared" si="2"/>
        <v>0.10184685369117499</v>
      </c>
      <c r="H44" s="25">
        <f t="shared" si="3"/>
        <v>4.5751751190473297E-2</v>
      </c>
      <c r="I44">
        <f>+Peru!EF54</f>
        <v>3.6824787650092498E-3</v>
      </c>
      <c r="J44" s="2">
        <f>+Peru!EN54</f>
        <v>8.5262326992515802E-3</v>
      </c>
      <c r="K44">
        <f>+'Data for Figure 6-9'!C54</f>
        <v>-2.0646064307607501E-2</v>
      </c>
      <c r="L44" s="2">
        <f t="shared" si="8"/>
        <v>-3.2854775771868329E-2</v>
      </c>
      <c r="M44" s="2">
        <f t="shared" si="6"/>
        <v>0.91912730454490921</v>
      </c>
      <c r="N44">
        <f t="shared" si="7"/>
        <v>0.39420029065521039</v>
      </c>
      <c r="O44" s="2">
        <f t="shared" si="9"/>
        <v>0.91912730454490921</v>
      </c>
    </row>
    <row r="45" spans="1:15">
      <c r="A45" t="s">
        <v>198</v>
      </c>
      <c r="B45">
        <f>+Peru!EB55</f>
        <v>0.10058362886973</v>
      </c>
      <c r="C45">
        <f>+Peru!EC55</f>
        <v>1.6017462776084901</v>
      </c>
      <c r="D45">
        <f>+Peru!EA55</f>
        <v>4.2721132170073603E-2</v>
      </c>
      <c r="E45">
        <f t="shared" si="0"/>
        <v>0.16901204329836572</v>
      </c>
      <c r="F45">
        <f t="shared" si="1"/>
        <v>0.40487300841535578</v>
      </c>
      <c r="G45">
        <f t="shared" si="2"/>
        <v>0.10058362886973</v>
      </c>
      <c r="H45" s="25">
        <f t="shared" si="3"/>
        <v>4.2721132170073603E-2</v>
      </c>
      <c r="I45">
        <f>+Peru!EF55</f>
        <v>1.8697241780691602E-2</v>
      </c>
      <c r="J45" s="2">
        <f>+Peru!EN55</f>
        <v>6.3425238870776996E-3</v>
      </c>
      <c r="K45">
        <f>+'Data for Figure 6-9'!C55</f>
        <v>-2.27068356606158E-2</v>
      </c>
      <c r="L45" s="2">
        <f t="shared" si="8"/>
        <v>-4.7746601328385103E-2</v>
      </c>
      <c r="M45" s="2">
        <f t="shared" si="6"/>
        <v>0.87138070321652406</v>
      </c>
      <c r="N45">
        <f t="shared" si="7"/>
        <v>0.35279852678636237</v>
      </c>
      <c r="O45" s="2">
        <f t="shared" si="9"/>
        <v>0.87138070321652406</v>
      </c>
    </row>
    <row r="46" spans="1:15">
      <c r="A46" t="s">
        <v>199</v>
      </c>
      <c r="B46">
        <f>+Peru!EB56</f>
        <v>0.10380112822601199</v>
      </c>
      <c r="C46">
        <f>+Peru!EC56</f>
        <v>1.6389559647585701</v>
      </c>
      <c r="D46">
        <f>+Peru!EA56</f>
        <v>3.6615477241599997E-2</v>
      </c>
      <c r="E46">
        <f t="shared" si="0"/>
        <v>0.16381228305361398</v>
      </c>
      <c r="F46">
        <f t="shared" si="1"/>
        <v>0.36634099536944364</v>
      </c>
      <c r="G46">
        <f t="shared" si="2"/>
        <v>0.10380112822601199</v>
      </c>
      <c r="H46" s="25">
        <f t="shared" si="3"/>
        <v>3.6615477241599997E-2</v>
      </c>
      <c r="I46">
        <f>+Peru!EF56</f>
        <v>-8.68905509948871E-3</v>
      </c>
      <c r="J46" s="2">
        <f>+Peru!EN56</f>
        <v>7.23272674124053E-3</v>
      </c>
      <c r="K46">
        <f>+'Data for Figure 6-9'!C56</f>
        <v>-8.6257289850626903E-3</v>
      </c>
      <c r="L46" s="2">
        <f t="shared" si="8"/>
        <v>-7.1694006268145103E-3</v>
      </c>
      <c r="M46" s="2">
        <f t="shared" si="6"/>
        <v>0.86421130258970957</v>
      </c>
      <c r="N46">
        <f t="shared" si="7"/>
        <v>0.31659602880023768</v>
      </c>
      <c r="O46" s="2">
        <f t="shared" si="9"/>
        <v>0.86421130258970957</v>
      </c>
    </row>
    <row r="47" spans="1:15">
      <c r="A47" t="s">
        <v>200</v>
      </c>
      <c r="B47">
        <f>+Peru!EB57</f>
        <v>0.11102727849397</v>
      </c>
      <c r="C47">
        <f>+Peru!EC57</f>
        <v>1.7040668146160101</v>
      </c>
      <c r="D47">
        <f>+Peru!EA57</f>
        <v>3.7032984830555997E-2</v>
      </c>
      <c r="E47">
        <f t="shared" si="0"/>
        <v>0.17413395898989859</v>
      </c>
      <c r="F47">
        <f t="shared" si="1"/>
        <v>0.36240306521480603</v>
      </c>
      <c r="G47">
        <f t="shared" si="2"/>
        <v>0.11102727849397</v>
      </c>
      <c r="H47" s="25">
        <f t="shared" si="3"/>
        <v>3.7032984830555997E-2</v>
      </c>
      <c r="I47">
        <f>+Peru!EF57</f>
        <v>-1.2946100209000201E-3</v>
      </c>
      <c r="J47" s="2">
        <f>+Peru!EN57</f>
        <v>4.6397921192097404E-3</v>
      </c>
      <c r="K47">
        <f>+'Data for Figure 6-9'!C57</f>
        <v>2.9052241672131601E-3</v>
      </c>
      <c r="L47" s="2">
        <f t="shared" si="8"/>
        <v>-4.3995793109656046E-4</v>
      </c>
      <c r="M47" s="2">
        <f t="shared" si="6"/>
        <v>0.86377134465861305</v>
      </c>
      <c r="N47">
        <f t="shared" si="7"/>
        <v>0.31303338294899602</v>
      </c>
      <c r="O47" s="2">
        <f t="shared" si="9"/>
        <v>0.86377134465861305</v>
      </c>
    </row>
    <row r="48" spans="1:15">
      <c r="A48" t="s">
        <v>201</v>
      </c>
      <c r="B48">
        <f>+Peru!EB58</f>
        <v>0.121168914203686</v>
      </c>
      <c r="C48">
        <f>+Peru!EC58</f>
        <v>1.8608873682688001</v>
      </c>
      <c r="D48">
        <f>+Peru!EA58</f>
        <v>4.28079211656342E-2</v>
      </c>
      <c r="E48">
        <f t="shared" si="0"/>
        <v>0.20082963396266129</v>
      </c>
      <c r="F48">
        <f t="shared" si="1"/>
        <v>0.3966581932514302</v>
      </c>
      <c r="G48">
        <f t="shared" si="2"/>
        <v>0.121168914203686</v>
      </c>
      <c r="H48" s="25">
        <f t="shared" si="3"/>
        <v>4.28079211656342E-2</v>
      </c>
      <c r="I48">
        <f>+Peru!EF58</f>
        <v>-9.7203139319831794E-3</v>
      </c>
      <c r="J48" s="2">
        <f>+Peru!EN58</f>
        <v>5.5197782915003997E-3</v>
      </c>
      <c r="K48">
        <f>+'Data for Figure 6-9'!C58</f>
        <v>2.0373788589414299E-2</v>
      </c>
      <c r="L48" s="2">
        <f t="shared" si="8"/>
        <v>2.4574324229897079E-2</v>
      </c>
      <c r="M48" s="2">
        <f t="shared" si="6"/>
        <v>0.88834566888851008</v>
      </c>
      <c r="N48">
        <f t="shared" si="7"/>
        <v>0.35236958800404966</v>
      </c>
      <c r="O48" s="2">
        <f t="shared" si="9"/>
        <v>0.88834566888851008</v>
      </c>
    </row>
    <row r="49" spans="1:15">
      <c r="A49" t="s">
        <v>202</v>
      </c>
      <c r="B49">
        <f>+Peru!EB59</f>
        <v>0.13423290619349501</v>
      </c>
      <c r="C49">
        <f>+Peru!EC59</f>
        <v>1.9297064210766599</v>
      </c>
      <c r="D49">
        <f>+Peru!EA59</f>
        <v>4.08638811834139E-2</v>
      </c>
      <c r="E49">
        <f t="shared" si="0"/>
        <v>0.21308820010324253</v>
      </c>
      <c r="F49">
        <f t="shared" si="1"/>
        <v>0.37005941141528081</v>
      </c>
      <c r="G49">
        <f t="shared" si="2"/>
        <v>0.13423290619349501</v>
      </c>
      <c r="H49" s="25">
        <f t="shared" si="3"/>
        <v>4.08638811834139E-2</v>
      </c>
      <c r="I49">
        <f>+Peru!EF59</f>
        <v>-2.8090615112077999E-3</v>
      </c>
      <c r="J49" s="2">
        <f>+Peru!EN59</f>
        <v>5.9671559608522103E-3</v>
      </c>
      <c r="K49">
        <f>+'Data for Figure 6-9'!C59</f>
        <v>2.4859328215354002E-2</v>
      </c>
      <c r="L49" s="2">
        <f t="shared" si="8"/>
        <v>2.1701233765709593E-2</v>
      </c>
      <c r="M49" s="2">
        <f t="shared" si="6"/>
        <v>0.91004690265421972</v>
      </c>
      <c r="N49">
        <f t="shared" si="7"/>
        <v>0.33677142115651992</v>
      </c>
      <c r="O49" s="2">
        <f t="shared" si="9"/>
        <v>0.91004690265421972</v>
      </c>
    </row>
    <row r="50" spans="1:15">
      <c r="A50" t="s">
        <v>204</v>
      </c>
      <c r="B50">
        <f>+Peru!EB60</f>
        <v>0.16066481295145499</v>
      </c>
      <c r="C50">
        <f>+Peru!EC60</f>
        <v>1.83370277707678</v>
      </c>
      <c r="D50">
        <f>+Peru!EA60</f>
        <v>3.7321332068858598E-2</v>
      </c>
      <c r="E50">
        <f t="shared" si="0"/>
        <v>0.22910104321032571</v>
      </c>
      <c r="F50">
        <f t="shared" si="1"/>
        <v>0.29871636243944544</v>
      </c>
      <c r="G50">
        <f t="shared" si="2"/>
        <v>0.16066481295145499</v>
      </c>
      <c r="H50" s="25">
        <f t="shared" si="3"/>
        <v>3.7321332068858598E-2</v>
      </c>
      <c r="I50">
        <f>+Peru!EF60</f>
        <v>6.1029404200564597E-4</v>
      </c>
      <c r="J50" s="2">
        <f>+Peru!EN60</f>
        <v>4.8510855548322598E-3</v>
      </c>
      <c r="K50">
        <f>+'Data for Figure 6-9'!C60</f>
        <v>3.09803576523335E-2</v>
      </c>
      <c r="L50" s="2">
        <f t="shared" si="8"/>
        <v>2.5518978055495592E-2</v>
      </c>
      <c r="M50" s="2">
        <f t="shared" si="6"/>
        <v>0.93556588070971536</v>
      </c>
      <c r="N50">
        <f t="shared" si="7"/>
        <v>0.27946883670806233</v>
      </c>
      <c r="O50" s="2">
        <f t="shared" si="9"/>
        <v>0.93556588070971536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O50"/>
  <sheetViews>
    <sheetView workbookViewId="0"/>
  </sheetViews>
  <sheetFormatPr defaultColWidth="9.109375" defaultRowHeight="14.4"/>
  <cols>
    <col min="6" max="6" width="12" bestFit="1" customWidth="1"/>
    <col min="8" max="8" width="12" bestFit="1" customWidth="1"/>
    <col min="14" max="14" width="10.44140625" bestFit="1" customWidth="1"/>
  </cols>
  <sheetData>
    <row r="2" spans="1:15">
      <c r="B2" t="s">
        <v>130</v>
      </c>
      <c r="C2" t="s">
        <v>131</v>
      </c>
      <c r="D2" t="s">
        <v>129</v>
      </c>
      <c r="E2" t="s">
        <v>29</v>
      </c>
      <c r="F2" t="s">
        <v>397</v>
      </c>
      <c r="G2" t="s">
        <v>398</v>
      </c>
      <c r="H2" t="s">
        <v>394</v>
      </c>
      <c r="I2" t="s">
        <v>392</v>
      </c>
      <c r="J2" t="s">
        <v>393</v>
      </c>
      <c r="K2" t="s">
        <v>391</v>
      </c>
      <c r="L2" t="s">
        <v>390</v>
      </c>
      <c r="M2" t="s">
        <v>389</v>
      </c>
      <c r="N2" t="s">
        <v>394</v>
      </c>
      <c r="O2" t="s">
        <v>399</v>
      </c>
    </row>
    <row r="3" spans="1:15">
      <c r="A3" t="s">
        <v>156</v>
      </c>
      <c r="B3">
        <f>+Peru!EB13</f>
        <v>9.9941449272547694E-2</v>
      </c>
      <c r="C3">
        <f>+Peru!EC13</f>
        <v>2.3384420395809902</v>
      </c>
      <c r="D3">
        <f>+Peru!EA13</f>
        <v>4.3208310946051202E-2</v>
      </c>
      <c r="E3">
        <f t="shared" ref="E3:E50" si="0">+B3+C3*D3</f>
        <v>0.20098158004808131</v>
      </c>
      <c r="F3">
        <f t="shared" ref="F3:F50" si="1">+C3*D3/(C3*D3+B3)</f>
        <v>0.50273328904749148</v>
      </c>
      <c r="G3">
        <f t="shared" ref="G3:G50" si="2">+B3</f>
        <v>9.9941449272547694E-2</v>
      </c>
      <c r="H3" s="25">
        <f t="shared" ref="H3:H50" si="3">+D3</f>
        <v>4.3208310946051202E-2</v>
      </c>
      <c r="I3">
        <f>+Peru!EF13</f>
        <v>2.5173244052168201E-2</v>
      </c>
      <c r="J3" s="2">
        <f>+Peru!EN13</f>
        <v>8.0555033199274997E-3</v>
      </c>
      <c r="K3">
        <f>+'Data for Figure 6-9'!C13</f>
        <v>8.5840930711247095E-3</v>
      </c>
      <c r="L3" s="2">
        <f t="shared" ref="L3:L12" si="4">+K3-I3-J3</f>
        <v>-2.4644654300970993E-2</v>
      </c>
      <c r="M3" s="2">
        <f>+E3</f>
        <v>0.20098158004808131</v>
      </c>
      <c r="N3">
        <f>+D3</f>
        <v>4.3208310946051202E-2</v>
      </c>
      <c r="O3">
        <f>+E3</f>
        <v>0.20098158004808131</v>
      </c>
    </row>
    <row r="4" spans="1:15">
      <c r="A4" t="s">
        <v>157</v>
      </c>
      <c r="B4">
        <f>+Peru!EB14</f>
        <v>0.111086240664314</v>
      </c>
      <c r="C4">
        <f>+Peru!EC14</f>
        <v>2.3215104578799499</v>
      </c>
      <c r="D4">
        <f>+Peru!EA14</f>
        <v>4.1769251623579903E-2</v>
      </c>
      <c r="E4">
        <f t="shared" si="0"/>
        <v>0.20805399512627382</v>
      </c>
      <c r="F4">
        <f t="shared" si="1"/>
        <v>0.46607013916318868</v>
      </c>
      <c r="G4">
        <f t="shared" si="2"/>
        <v>0.111086240664314</v>
      </c>
      <c r="H4" s="25">
        <f t="shared" si="3"/>
        <v>4.1769251623579903E-2</v>
      </c>
      <c r="I4">
        <f>+Peru!EF14</f>
        <v>-3.7617361594904498E-3</v>
      </c>
      <c r="J4" s="2">
        <f>+Peru!EN14</f>
        <v>9.1897987116849808E-3</v>
      </c>
      <c r="K4">
        <f>+'Data for Figure 6-9'!C14</f>
        <v>1.48069792048792E-2</v>
      </c>
      <c r="L4" s="2">
        <f t="shared" si="4"/>
        <v>9.3789166526846678E-3</v>
      </c>
      <c r="M4" s="2">
        <f>+M3+L4+(C4-C3)*(N3)</f>
        <v>0.20962891165381897</v>
      </c>
      <c r="N4">
        <f>+F4*M4</f>
        <v>9.7701776027123197E-2</v>
      </c>
      <c r="O4" s="2">
        <f t="shared" ref="O4:O12" si="5">+M4</f>
        <v>0.20962891165381897</v>
      </c>
    </row>
    <row r="5" spans="1:15">
      <c r="A5" t="s">
        <v>158</v>
      </c>
      <c r="B5">
        <f>+Peru!EB15</f>
        <v>0.12604895843028399</v>
      </c>
      <c r="C5">
        <f>+Peru!EC15</f>
        <v>2.2128062090281202</v>
      </c>
      <c r="D5">
        <f>+Peru!EA15</f>
        <v>4.39520302124864E-2</v>
      </c>
      <c r="E5">
        <f t="shared" si="0"/>
        <v>0.22330628378386541</v>
      </c>
      <c r="F5">
        <f t="shared" si="1"/>
        <v>0.43553331194081063</v>
      </c>
      <c r="G5">
        <f t="shared" si="2"/>
        <v>0.12604895843028399</v>
      </c>
      <c r="H5" s="25">
        <f t="shared" si="3"/>
        <v>4.39520302124864E-2</v>
      </c>
      <c r="I5">
        <f>+Peru!EF15</f>
        <v>1.6334215961120498E-2</v>
      </c>
      <c r="J5" s="2">
        <f>+Peru!EN15</f>
        <v>1.0640340646801499E-2</v>
      </c>
      <c r="K5">
        <f>+'Data for Figure 6-9'!C15</f>
        <v>2.9481807061863499E-2</v>
      </c>
      <c r="L5" s="2">
        <f t="shared" si="4"/>
        <v>2.5072504539415015E-3</v>
      </c>
      <c r="M5" s="2">
        <f t="shared" ref="M5:M50" si="6">+M4+L5+(C5-C4)*(N4)</f>
        <v>0.20151556393324235</v>
      </c>
      <c r="N5">
        <f>+F5*M5</f>
        <v>8.7766740967465215E-2</v>
      </c>
      <c r="O5" s="2">
        <f t="shared" si="5"/>
        <v>0.20151556393324235</v>
      </c>
    </row>
    <row r="6" spans="1:15">
      <c r="A6" t="s">
        <v>159</v>
      </c>
      <c r="B6">
        <f>+Peru!EB16</f>
        <v>0.15165643755192201</v>
      </c>
      <c r="C6">
        <f>+Peru!EC16</f>
        <v>2.0465581798244799</v>
      </c>
      <c r="D6">
        <f>+Peru!EA16</f>
        <v>5.1795608242169701E-2</v>
      </c>
      <c r="E6">
        <f t="shared" si="0"/>
        <v>0.25765916327891869</v>
      </c>
      <c r="F6">
        <f t="shared" si="1"/>
        <v>0.41140677621563032</v>
      </c>
      <c r="G6">
        <f t="shared" si="2"/>
        <v>0.15165643755192201</v>
      </c>
      <c r="H6" s="25">
        <f t="shared" si="3"/>
        <v>5.1795608242169701E-2</v>
      </c>
      <c r="I6">
        <f>+Peru!EF16</f>
        <v>-1.4192025338740401E-2</v>
      </c>
      <c r="J6" s="2">
        <f>+Peru!EN16</f>
        <v>2.0711246024922799E-2</v>
      </c>
      <c r="K6">
        <f>+'Data for Figure 6-9'!C16</f>
        <v>4.6343155747427506E-2</v>
      </c>
      <c r="L6" s="2">
        <f t="shared" si="4"/>
        <v>3.9823935061245111E-2</v>
      </c>
      <c r="M6" s="2">
        <f t="shared" si="6"/>
        <v>0.22674845127901999</v>
      </c>
      <c r="N6">
        <f>+F6*M6</f>
        <v>9.3285849352588532E-2</v>
      </c>
      <c r="O6" s="2">
        <f t="shared" si="5"/>
        <v>0.22674845127901999</v>
      </c>
    </row>
    <row r="7" spans="1:15">
      <c r="A7" t="s">
        <v>160</v>
      </c>
      <c r="B7">
        <f>+Peru!EB17</f>
        <v>0.16211257679447499</v>
      </c>
      <c r="C7">
        <f>+Peru!EC17</f>
        <v>1.99714302083287</v>
      </c>
      <c r="D7">
        <f>+Peru!EA17</f>
        <v>6.2418701415204399E-2</v>
      </c>
      <c r="E7">
        <f t="shared" si="0"/>
        <v>0.28677165069530125</v>
      </c>
      <c r="F7">
        <f t="shared" si="1"/>
        <v>0.43469803796358591</v>
      </c>
      <c r="G7">
        <f t="shared" si="2"/>
        <v>0.16211257679447499</v>
      </c>
      <c r="H7" s="25">
        <f t="shared" si="3"/>
        <v>6.2418701415204399E-2</v>
      </c>
      <c r="I7">
        <f>+Peru!EF17</f>
        <v>1.41347372036999E-2</v>
      </c>
      <c r="J7" s="2">
        <f>+Peru!EN17</f>
        <v>1.9791584621067299E-2</v>
      </c>
      <c r="K7">
        <f>+'Data for Figure 6-9'!C17</f>
        <v>6.9806253322396802E-2</v>
      </c>
      <c r="L7" s="2">
        <f t="shared" si="4"/>
        <v>3.5879931497629608E-2</v>
      </c>
      <c r="M7" s="2">
        <f t="shared" si="6"/>
        <v>0.25801864769922406</v>
      </c>
      <c r="N7">
        <f>+F7*M7</f>
        <v>0.11216019991287039</v>
      </c>
      <c r="O7" s="2">
        <f t="shared" si="5"/>
        <v>0.25801864769922406</v>
      </c>
    </row>
    <row r="8" spans="1:15">
      <c r="A8" t="s">
        <v>161</v>
      </c>
      <c r="B8">
        <f>+Peru!EB18</f>
        <v>0.18687945017024599</v>
      </c>
      <c r="C8">
        <f>+Peru!EC18</f>
        <v>1.90041801779619</v>
      </c>
      <c r="D8">
        <f>+Peru!EA18</f>
        <v>7.7032481444550202E-2</v>
      </c>
      <c r="E8">
        <f t="shared" si="0"/>
        <v>0.33327336586301987</v>
      </c>
      <c r="F8">
        <f t="shared" si="1"/>
        <v>0.43926077115008305</v>
      </c>
      <c r="G8">
        <f t="shared" si="2"/>
        <v>0.18687945017024599</v>
      </c>
      <c r="H8" s="25">
        <f t="shared" si="3"/>
        <v>7.7032481444550202E-2</v>
      </c>
      <c r="I8">
        <f>+Peru!EF18</f>
        <v>-1.7692864144906398E-2</v>
      </c>
      <c r="J8" s="2">
        <f>+Peru!EN18</f>
        <v>2.2801528730597601E-2</v>
      </c>
      <c r="K8">
        <f>+'Data for Figure 6-9'!C18</f>
        <v>9.7913030353969505E-2</v>
      </c>
      <c r="L8" s="2">
        <f t="shared" si="4"/>
        <v>9.2804365768278302E-2</v>
      </c>
      <c r="M8" s="2">
        <f t="shared" si="6"/>
        <v>0.33997431779033532</v>
      </c>
      <c r="N8">
        <f t="shared" ref="N8:N50" si="7">+F8*M8</f>
        <v>0.14933738100380609</v>
      </c>
      <c r="O8" s="2">
        <f t="shared" si="5"/>
        <v>0.33997431779033532</v>
      </c>
    </row>
    <row r="9" spans="1:15">
      <c r="A9" t="s">
        <v>162</v>
      </c>
      <c r="B9">
        <f>+Peru!EB19</f>
        <v>0.202395923722716</v>
      </c>
      <c r="C9">
        <f>+Peru!EC19</f>
        <v>2.1078253292356801</v>
      </c>
      <c r="D9">
        <f>+Peru!EA19</f>
        <v>8.32498475780305E-2</v>
      </c>
      <c r="E9">
        <f t="shared" si="0"/>
        <v>0.37787206110269833</v>
      </c>
      <c r="F9">
        <f t="shared" si="1"/>
        <v>0.46437976088497135</v>
      </c>
      <c r="G9">
        <f t="shared" si="2"/>
        <v>0.202395923722716</v>
      </c>
      <c r="H9" s="25">
        <f t="shared" si="3"/>
        <v>8.32498475780305E-2</v>
      </c>
      <c r="I9">
        <f>+Peru!EF19</f>
        <v>1.05669496585669E-2</v>
      </c>
      <c r="J9" s="2">
        <f>+Peru!EN19</f>
        <v>2.4399653967568598E-2</v>
      </c>
      <c r="K9">
        <f>+'Data for Figure 6-9'!C19</f>
        <v>0.105384699327128</v>
      </c>
      <c r="L9" s="2">
        <f t="shared" si="4"/>
        <v>7.04180957009925E-2</v>
      </c>
      <c r="M9" s="2">
        <f t="shared" si="6"/>
        <v>0.44136607818274204</v>
      </c>
      <c r="N9">
        <f t="shared" si="7"/>
        <v>0.20496147384923932</v>
      </c>
      <c r="O9" s="2">
        <f t="shared" si="5"/>
        <v>0.44136607818274204</v>
      </c>
    </row>
    <row r="10" spans="1:15">
      <c r="A10" t="s">
        <v>163</v>
      </c>
      <c r="B10">
        <f>+Peru!EB20</f>
        <v>0.23030489910138699</v>
      </c>
      <c r="C10">
        <f>+Peru!EC20</f>
        <v>2.4551949435411502</v>
      </c>
      <c r="D10">
        <f>+Peru!EA20</f>
        <v>9.4485608569124399E-2</v>
      </c>
      <c r="E10">
        <f t="shared" si="0"/>
        <v>0.46228548749770959</v>
      </c>
      <c r="F10">
        <f t="shared" si="1"/>
        <v>0.50181239660367227</v>
      </c>
      <c r="G10">
        <f t="shared" si="2"/>
        <v>0.23030489910138699</v>
      </c>
      <c r="H10" s="25">
        <f t="shared" si="3"/>
        <v>9.4485608569124399E-2</v>
      </c>
      <c r="I10">
        <f>+Peru!EF20</f>
        <v>-1.0864782409193601E-2</v>
      </c>
      <c r="J10" s="2">
        <f>+Peru!EN20</f>
        <v>2.9823174777031301E-2</v>
      </c>
      <c r="K10">
        <f>+'Data for Figure 6-9'!C20</f>
        <v>0.10166832873760701</v>
      </c>
      <c r="L10" s="2">
        <f t="shared" si="4"/>
        <v>8.270993636976931E-2</v>
      </c>
      <c r="M10" s="2">
        <f t="shared" si="6"/>
        <v>0.59527340267100237</v>
      </c>
      <c r="N10">
        <f t="shared" si="7"/>
        <v>0.29871557282875855</v>
      </c>
      <c r="O10" s="2">
        <f t="shared" si="5"/>
        <v>0.59527340267100237</v>
      </c>
    </row>
    <row r="11" spans="1:15">
      <c r="A11" t="s">
        <v>164</v>
      </c>
      <c r="B11">
        <f>+Peru!EB21</f>
        <v>0.22264640255876</v>
      </c>
      <c r="C11">
        <f>+Peru!EC21</f>
        <v>3.00317163271583</v>
      </c>
      <c r="D11">
        <f>+Peru!EA21</f>
        <v>0.107385918047418</v>
      </c>
      <c r="E11">
        <f t="shared" si="0"/>
        <v>0.5451447453919126</v>
      </c>
      <c r="F11">
        <f t="shared" si="1"/>
        <v>0.59158296133131349</v>
      </c>
      <c r="G11">
        <f t="shared" si="2"/>
        <v>0.22264640255876</v>
      </c>
      <c r="H11" s="25">
        <f t="shared" si="3"/>
        <v>0.107385918047418</v>
      </c>
      <c r="I11">
        <f>+Peru!EF21</f>
        <v>-5.46087075186416E-3</v>
      </c>
      <c r="J11" s="2">
        <f>+Peru!EN21</f>
        <v>3.61846649576485E-2</v>
      </c>
      <c r="K11">
        <f>+'Data for Figure 6-9'!C21</f>
        <v>6.3570435681239892E-2</v>
      </c>
      <c r="L11" s="2">
        <f t="shared" si="4"/>
        <v>3.2846641475455553E-2</v>
      </c>
      <c r="M11" s="2">
        <f t="shared" si="6"/>
        <v>0.79180921475007904</v>
      </c>
      <c r="N11">
        <f t="shared" si="7"/>
        <v>0.46842084007127371</v>
      </c>
      <c r="O11" s="2">
        <f t="shared" si="5"/>
        <v>0.79180921475007904</v>
      </c>
    </row>
    <row r="12" spans="1:15">
      <c r="A12" t="s">
        <v>165</v>
      </c>
      <c r="B12">
        <f>+Peru!EB22</f>
        <v>0.14114075746940899</v>
      </c>
      <c r="C12">
        <f>+Peru!EC22</f>
        <v>2.7004911544204599</v>
      </c>
      <c r="D12">
        <f>+Peru!EA22</f>
        <v>0.10408913246528</v>
      </c>
      <c r="E12">
        <f t="shared" si="0"/>
        <v>0.42223253896319712</v>
      </c>
      <c r="F12">
        <f t="shared" si="1"/>
        <v>0.66572742637035098</v>
      </c>
      <c r="G12">
        <f t="shared" si="2"/>
        <v>0.14114075746940899</v>
      </c>
      <c r="H12" s="25">
        <f t="shared" si="3"/>
        <v>0.10408913246528</v>
      </c>
      <c r="I12">
        <f>+Peru!EF22</f>
        <v>8.2858590644114705E-3</v>
      </c>
      <c r="J12" s="2">
        <f>+Peru!EN22</f>
        <v>4.2934643443724503E-2</v>
      </c>
      <c r="K12">
        <f>+'Data for Figure 6-9'!C22</f>
        <v>1.0949856146800101E-2</v>
      </c>
      <c r="L12" s="2">
        <f t="shared" si="4"/>
        <v>-4.0270646361335871E-2</v>
      </c>
      <c r="M12" s="2">
        <f t="shared" si="6"/>
        <v>0.60975672447245111</v>
      </c>
      <c r="N12">
        <f t="shared" si="7"/>
        <v>0.4059317748950601</v>
      </c>
      <c r="O12" s="2">
        <f t="shared" si="5"/>
        <v>0.60975672447245111</v>
      </c>
    </row>
    <row r="13" spans="1:15">
      <c r="A13" t="s">
        <v>166</v>
      </c>
      <c r="B13">
        <f>+Peru!EB23</f>
        <v>0.111356189522856</v>
      </c>
      <c r="C13">
        <f>+Peru!EC23</f>
        <v>2.53810692237847</v>
      </c>
      <c r="D13">
        <f>+Peru!EA23</f>
        <v>9.07356243191767E-2</v>
      </c>
      <c r="E13">
        <f t="shared" si="0"/>
        <v>0.34165290571369067</v>
      </c>
      <c r="F13">
        <f t="shared" si="1"/>
        <v>0.67406631800704231</v>
      </c>
      <c r="G13">
        <f t="shared" si="2"/>
        <v>0.111356189522856</v>
      </c>
      <c r="H13" s="25">
        <f t="shared" si="3"/>
        <v>9.07356243191767E-2</v>
      </c>
      <c r="I13">
        <f>+Peru!EF23</f>
        <v>6.27075944695613E-3</v>
      </c>
      <c r="J13" s="2">
        <f>+Peru!EN23</f>
        <v>3.9530590406723402E-2</v>
      </c>
      <c r="K13">
        <f>+'Data for Figure 6-9'!C23</f>
        <v>4.6413614556337503E-2</v>
      </c>
      <c r="L13" s="2">
        <f t="shared" ref="L13:L50" si="8">+K13-I13-J13</f>
        <v>6.1226470265796779E-4</v>
      </c>
      <c r="M13" s="2">
        <f t="shared" si="6"/>
        <v>0.54445206964733284</v>
      </c>
      <c r="N13">
        <f t="shared" si="7"/>
        <v>0.36699680191849138</v>
      </c>
      <c r="O13" s="2">
        <f t="shared" ref="O13:O50" si="9">+M13</f>
        <v>0.54445206964733284</v>
      </c>
    </row>
    <row r="14" spans="1:15">
      <c r="A14" t="s">
        <v>167</v>
      </c>
      <c r="B14">
        <f>+Peru!EB24</f>
        <v>0.121117791875769</v>
      </c>
      <c r="C14">
        <f>+Peru!EC24</f>
        <v>2.4220275152100998</v>
      </c>
      <c r="D14">
        <f>+Peru!EA24</f>
        <v>7.8123737847754393E-2</v>
      </c>
      <c r="E14">
        <f t="shared" si="0"/>
        <v>0.3103356345340908</v>
      </c>
      <c r="F14">
        <f t="shared" si="1"/>
        <v>0.6097199986150349</v>
      </c>
      <c r="G14">
        <f t="shared" si="2"/>
        <v>0.121117791875769</v>
      </c>
      <c r="H14" s="25">
        <f t="shared" si="3"/>
        <v>7.8123737847754393E-2</v>
      </c>
      <c r="I14">
        <f>+Peru!EF24</f>
        <v>-1.7282922939646901E-2</v>
      </c>
      <c r="J14" s="2">
        <f>+Peru!EN24</f>
        <v>4.5686780552995999E-2</v>
      </c>
      <c r="K14">
        <f>+'Data for Figure 6-9'!C24</f>
        <v>8.0496307939807499E-2</v>
      </c>
      <c r="L14" s="2">
        <f t="shared" si="8"/>
        <v>5.2092450326458394E-2</v>
      </c>
      <c r="M14" s="2">
        <f t="shared" si="6"/>
        <v>0.553943748774405</v>
      </c>
      <c r="N14">
        <f t="shared" si="7"/>
        <v>0.33775058173553746</v>
      </c>
      <c r="O14" s="2">
        <f t="shared" si="9"/>
        <v>0.553943748774405</v>
      </c>
    </row>
    <row r="15" spans="1:15">
      <c r="A15" t="s">
        <v>168</v>
      </c>
      <c r="B15">
        <f>+Peru!EB25</f>
        <v>0.112907281720925</v>
      </c>
      <c r="C15">
        <f>+Peru!EC25</f>
        <v>2.55920200988374</v>
      </c>
      <c r="D15">
        <f>+Peru!EA25</f>
        <v>8.4093767850782195E-2</v>
      </c>
      <c r="E15">
        <f t="shared" si="0"/>
        <v>0.32812022142334341</v>
      </c>
      <c r="F15">
        <f t="shared" si="1"/>
        <v>0.65589660633792179</v>
      </c>
      <c r="G15">
        <f t="shared" si="2"/>
        <v>0.112907281720925</v>
      </c>
      <c r="H15" s="25">
        <f t="shared" si="3"/>
        <v>8.4093767850782195E-2</v>
      </c>
      <c r="I15">
        <f>+Peru!EF25</f>
        <v>-2.61225209603403E-2</v>
      </c>
      <c r="J15" s="2">
        <f>+Peru!EN25</f>
        <v>3.5247746352112801E-2</v>
      </c>
      <c r="K15">
        <f>+'Data for Figure 6-9'!C25</f>
        <v>8.8886454742081011E-2</v>
      </c>
      <c r="L15" s="2">
        <f t="shared" si="8"/>
        <v>7.9761229350308521E-2</v>
      </c>
      <c r="M15" s="2">
        <f t="shared" si="6"/>
        <v>0.68003574350001383</v>
      </c>
      <c r="N15">
        <f t="shared" si="7"/>
        <v>0.44603313635014452</v>
      </c>
      <c r="O15" s="2">
        <f t="shared" si="9"/>
        <v>0.68003574350001383</v>
      </c>
    </row>
    <row r="16" spans="1:15">
      <c r="A16" t="s">
        <v>169</v>
      </c>
      <c r="B16">
        <f>+Peru!EB26</f>
        <v>0.123552988213617</v>
      </c>
      <c r="C16">
        <f>+Peru!EC26</f>
        <v>3.02373641166598</v>
      </c>
      <c r="D16">
        <f>+Peru!EA26</f>
        <v>0.114682194467741</v>
      </c>
      <c r="E16">
        <f t="shared" si="0"/>
        <v>0.47032171539548423</v>
      </c>
      <c r="F16">
        <f t="shared" si="1"/>
        <v>0.73730111927805897</v>
      </c>
      <c r="G16">
        <f t="shared" si="2"/>
        <v>0.123552988213617</v>
      </c>
      <c r="H16" s="25">
        <f t="shared" si="3"/>
        <v>0.114682194467741</v>
      </c>
      <c r="I16">
        <f>+Peru!EF26</f>
        <v>3.77969524526043E-3</v>
      </c>
      <c r="J16" s="2">
        <f>+Peru!EN26</f>
        <v>2.87995986892714E-2</v>
      </c>
      <c r="K16">
        <f>+'Data for Figure 6-9'!C26</f>
        <v>0.116286442382283</v>
      </c>
      <c r="L16" s="2">
        <f t="shared" si="8"/>
        <v>8.3707148447751165E-2</v>
      </c>
      <c r="M16" s="2">
        <f t="shared" si="6"/>
        <v>0.97094062811723569</v>
      </c>
      <c r="N16">
        <f t="shared" si="7"/>
        <v>0.71587561186337945</v>
      </c>
      <c r="O16" s="2">
        <f t="shared" si="9"/>
        <v>0.97094062811723569</v>
      </c>
    </row>
    <row r="17" spans="1:15">
      <c r="A17" t="s">
        <v>170</v>
      </c>
      <c r="B17">
        <f>+Peru!EB27</f>
        <v>0.13419869470630899</v>
      </c>
      <c r="C17">
        <f>+Peru!EC27</f>
        <v>3.3286200083435</v>
      </c>
      <c r="D17">
        <f>+Peru!EA27</f>
        <v>0.112709896511705</v>
      </c>
      <c r="E17">
        <f t="shared" si="0"/>
        <v>0.50936711137349555</v>
      </c>
      <c r="F17">
        <f t="shared" si="1"/>
        <v>0.73653835964311554</v>
      </c>
      <c r="G17">
        <f t="shared" si="2"/>
        <v>0.13419869470630899</v>
      </c>
      <c r="H17" s="25">
        <f t="shared" si="3"/>
        <v>0.112709896511705</v>
      </c>
      <c r="I17">
        <f>+Peru!EF27</f>
        <v>-7.2350711084834401E-3</v>
      </c>
      <c r="J17" s="2">
        <f>+Peru!EN27</f>
        <v>3.56143674163737E-2</v>
      </c>
      <c r="K17">
        <f>+'Data for Figure 6-9'!C27</f>
        <v>7.8672387362142202E-2</v>
      </c>
      <c r="L17" s="2">
        <f t="shared" si="8"/>
        <v>5.0293091054251941E-2</v>
      </c>
      <c r="M17" s="2">
        <f t="shared" si="6"/>
        <v>1.239492450490115</v>
      </c>
      <c r="N17">
        <f t="shared" si="7"/>
        <v>0.91293373627401497</v>
      </c>
      <c r="O17" s="2">
        <f t="shared" si="9"/>
        <v>1.239492450490115</v>
      </c>
    </row>
    <row r="18" spans="1:15">
      <c r="A18" t="s">
        <v>171</v>
      </c>
      <c r="B18">
        <f>+Peru!EB28</f>
        <v>0.10585124393350601</v>
      </c>
      <c r="C18">
        <f>+Peru!EC28</f>
        <v>4.4485026769624998</v>
      </c>
      <c r="D18">
        <f>+Peru!EA28</f>
        <v>0.125670975081947</v>
      </c>
      <c r="E18">
        <f t="shared" si="0"/>
        <v>0.66489891300203474</v>
      </c>
      <c r="F18">
        <f t="shared" si="1"/>
        <v>0.84080099716875001</v>
      </c>
      <c r="G18">
        <f t="shared" si="2"/>
        <v>0.10585124393350601</v>
      </c>
      <c r="H18" s="25">
        <f t="shared" si="3"/>
        <v>0.125670975081947</v>
      </c>
      <c r="I18">
        <f>+Peru!EF28</f>
        <v>7.8152269429118806E-2</v>
      </c>
      <c r="J18" s="2">
        <f>+Peru!EN28</f>
        <v>3.7252156852061298E-2</v>
      </c>
      <c r="K18">
        <f>+'Data for Figure 6-9'!C28</f>
        <v>3.6964130295808702E-2</v>
      </c>
      <c r="L18" s="2">
        <f t="shared" si="8"/>
        <v>-7.8440295985371403E-2</v>
      </c>
      <c r="M18" s="2">
        <f t="shared" si="6"/>
        <v>2.1834308233556019</v>
      </c>
      <c r="N18">
        <f t="shared" si="7"/>
        <v>1.835830813526375</v>
      </c>
      <c r="O18" s="2">
        <f t="shared" si="9"/>
        <v>2.1834308233556019</v>
      </c>
    </row>
    <row r="19" spans="1:15">
      <c r="A19" t="s">
        <v>172</v>
      </c>
      <c r="B19">
        <f>+Peru!EB29</f>
        <v>9.2668973952534303E-2</v>
      </c>
      <c r="C19">
        <f>+Peru!EC29</f>
        <v>3.77621565062613</v>
      </c>
      <c r="D19">
        <f>+Peru!EA29</f>
        <v>0.132750886920143</v>
      </c>
      <c r="E19">
        <f t="shared" si="0"/>
        <v>0.59396495077487788</v>
      </c>
      <c r="F19">
        <f t="shared" si="1"/>
        <v>0.84398242045824479</v>
      </c>
      <c r="G19">
        <f t="shared" si="2"/>
        <v>9.2668973952534303E-2</v>
      </c>
      <c r="H19" s="25">
        <f t="shared" si="3"/>
        <v>0.132750886920143</v>
      </c>
      <c r="I19">
        <f>+Peru!EF29</f>
        <v>-1.14323151127443E-2</v>
      </c>
      <c r="J19" s="2">
        <f>+Peru!EN29</f>
        <v>6.2712643112623395E-2</v>
      </c>
      <c r="K19">
        <f>+'Data for Figure 6-9'!C29</f>
        <v>7.7759323851715897E-2</v>
      </c>
      <c r="L19" s="2">
        <f t="shared" si="8"/>
        <v>2.6478995851836801E-2</v>
      </c>
      <c r="M19" s="2">
        <f t="shared" si="6"/>
        <v>0.97570458072511368</v>
      </c>
      <c r="N19">
        <f t="shared" si="7"/>
        <v>0.82347751369257838</v>
      </c>
      <c r="O19" s="2">
        <f t="shared" si="9"/>
        <v>0.97570458072511368</v>
      </c>
    </row>
    <row r="20" spans="1:15">
      <c r="A20" t="s">
        <v>173</v>
      </c>
      <c r="B20">
        <f>+Peru!EB30</f>
        <v>0.12753838401166501</v>
      </c>
      <c r="C20">
        <f>+Peru!EC30</f>
        <v>3.7513279370618</v>
      </c>
      <c r="D20">
        <f>+Peru!EA30</f>
        <v>0.13980121412048899</v>
      </c>
      <c r="E20">
        <f t="shared" si="0"/>
        <v>0.65197858417701404</v>
      </c>
      <c r="F20">
        <f t="shared" si="1"/>
        <v>0.80438255625734167</v>
      </c>
      <c r="G20">
        <f t="shared" si="2"/>
        <v>0.12753838401166501</v>
      </c>
      <c r="H20" s="25">
        <f t="shared" si="3"/>
        <v>0.13980121412048899</v>
      </c>
      <c r="I20">
        <f>+Peru!EF30</f>
        <v>4.5187335530216801E-3</v>
      </c>
      <c r="J20" s="2">
        <f>+Peru!EN30</f>
        <v>6.4007097136629498E-2</v>
      </c>
      <c r="K20">
        <f>+'Data for Figure 6-9'!C30</f>
        <v>0.101493422444432</v>
      </c>
      <c r="L20" s="2">
        <f t="shared" si="8"/>
        <v>3.2967591754780826E-2</v>
      </c>
      <c r="M20" s="2">
        <f t="shared" si="6"/>
        <v>0.98817769999244709</v>
      </c>
      <c r="N20">
        <f t="shared" si="7"/>
        <v>0.7948729043564251</v>
      </c>
      <c r="O20" s="2">
        <f t="shared" si="9"/>
        <v>0.98817769999244709</v>
      </c>
    </row>
    <row r="21" spans="1:15">
      <c r="A21" t="s">
        <v>174</v>
      </c>
      <c r="B21">
        <f>+Peru!EB31</f>
        <v>0.12556843317972299</v>
      </c>
      <c r="C21">
        <f>+Peru!EC31</f>
        <v>5.3147002386216098</v>
      </c>
      <c r="D21">
        <f>+Peru!EA31</f>
        <v>0.15689081695868801</v>
      </c>
      <c r="E21">
        <f t="shared" si="0"/>
        <v>0.95939609550760141</v>
      </c>
      <c r="F21">
        <f t="shared" si="1"/>
        <v>0.86911721470652148</v>
      </c>
      <c r="G21">
        <f t="shared" si="2"/>
        <v>0.12556843317972299</v>
      </c>
      <c r="H21" s="25">
        <f t="shared" si="3"/>
        <v>0.15689081695868801</v>
      </c>
      <c r="I21">
        <f>+Peru!EF31</f>
        <v>-1.7444001394715299E-2</v>
      </c>
      <c r="J21" s="2">
        <f>+Peru!EN31</f>
        <v>0.109283769043918</v>
      </c>
      <c r="K21">
        <f>+'Data for Figure 6-9'!C31</f>
        <v>0.11548725354371299</v>
      </c>
      <c r="L21" s="2">
        <f t="shared" si="8"/>
        <v>2.3647485894510281E-2</v>
      </c>
      <c r="M21" s="2">
        <f t="shared" si="6"/>
        <v>2.2545074678181924</v>
      </c>
      <c r="N21">
        <f t="shared" si="7"/>
        <v>1.9594312509652001</v>
      </c>
      <c r="O21" s="2">
        <f t="shared" si="9"/>
        <v>2.2545074678181924</v>
      </c>
    </row>
    <row r="22" spans="1:15">
      <c r="A22" t="s">
        <v>175</v>
      </c>
      <c r="B22">
        <f>+Peru!EB32</f>
        <v>7.5742857142857098E-2</v>
      </c>
      <c r="C22">
        <f>+Peru!EC32</f>
        <v>3.1025834395054099</v>
      </c>
      <c r="D22">
        <f>+Peru!EA32</f>
        <v>0.183342744728172</v>
      </c>
      <c r="E22">
        <f t="shared" si="0"/>
        <v>0.64457902068995132</v>
      </c>
      <c r="F22">
        <f t="shared" si="1"/>
        <v>0.8824925188198296</v>
      </c>
      <c r="G22">
        <f t="shared" si="2"/>
        <v>7.5742857142857098E-2</v>
      </c>
      <c r="H22" s="25">
        <f t="shared" si="3"/>
        <v>0.183342744728172</v>
      </c>
      <c r="I22">
        <f>+Peru!EF32</f>
        <v>-2.2139953807445701E-2</v>
      </c>
      <c r="J22" s="2">
        <f>+Peru!EN32</f>
        <v>0.107982792771717</v>
      </c>
      <c r="K22">
        <f>+'Data for Figure 6-9'!C32</f>
        <v>0.11298822678730801</v>
      </c>
      <c r="L22" s="2">
        <f t="shared" si="8"/>
        <v>2.7145387823036701E-2</v>
      </c>
      <c r="M22" s="2">
        <f t="shared" si="6"/>
        <v>-2.0528379313321601</v>
      </c>
      <c r="N22">
        <f t="shared" si="7"/>
        <v>-1.8116141167502064</v>
      </c>
      <c r="O22" s="2">
        <f t="shared" si="9"/>
        <v>-2.0528379313321601</v>
      </c>
    </row>
    <row r="23" spans="1:15">
      <c r="A23" t="s">
        <v>176</v>
      </c>
      <c r="B23">
        <f>+Peru!EB33</f>
        <v>0.106677140612726</v>
      </c>
      <c r="C23">
        <f>+Peru!EC33</f>
        <v>2.3877931287158001</v>
      </c>
      <c r="D23">
        <f>+Peru!EA33</f>
        <v>0.198336988919906</v>
      </c>
      <c r="E23">
        <f t="shared" si="0"/>
        <v>0.58026483992585931</v>
      </c>
      <c r="F23">
        <f t="shared" si="1"/>
        <v>0.81615784160495375</v>
      </c>
      <c r="G23">
        <f t="shared" si="2"/>
        <v>0.106677140612726</v>
      </c>
      <c r="H23" s="25">
        <f t="shared" si="3"/>
        <v>0.198336988919906</v>
      </c>
      <c r="I23">
        <f>+Peru!EF33</f>
        <v>-1.0953093631034199E-2</v>
      </c>
      <c r="J23" s="2">
        <f>+Peru!EN33</f>
        <v>8.9156584628672805E-2</v>
      </c>
      <c r="K23">
        <f>+'Data for Figure 6-9'!C33</f>
        <v>8.9288560382811591E-2</v>
      </c>
      <c r="L23" s="2">
        <f t="shared" si="8"/>
        <v>1.108506938517298E-2</v>
      </c>
      <c r="M23" s="2">
        <f t="shared" si="6"/>
        <v>-0.74682864440426222</v>
      </c>
      <c r="N23">
        <f t="shared" si="7"/>
        <v>-0.60953005446573616</v>
      </c>
      <c r="O23" s="2">
        <f t="shared" si="9"/>
        <v>-0.74682864440426222</v>
      </c>
    </row>
    <row r="24" spans="1:15">
      <c r="A24" t="s">
        <v>177</v>
      </c>
      <c r="B24">
        <f>+Peru!EB34</f>
        <v>5.69595329641472E-2</v>
      </c>
      <c r="C24">
        <f>+Peru!EC34</f>
        <v>1.95345455518059</v>
      </c>
      <c r="D24">
        <f>+Peru!EA34</f>
        <v>0.206852573746859</v>
      </c>
      <c r="E24">
        <f t="shared" si="0"/>
        <v>0.46103663540077783</v>
      </c>
      <c r="F24">
        <f t="shared" si="1"/>
        <v>0.87645334754225679</v>
      </c>
      <c r="G24">
        <f t="shared" si="2"/>
        <v>5.69595329641472E-2</v>
      </c>
      <c r="H24" s="25">
        <f t="shared" si="3"/>
        <v>0.206852573746859</v>
      </c>
      <c r="I24">
        <f>+Peru!EF34</f>
        <v>-4.8004571981145397E-2</v>
      </c>
      <c r="J24" s="2">
        <f>+Peru!EN34</f>
        <v>6.3547967427528607E-2</v>
      </c>
      <c r="K24">
        <f>+'Data for Figure 6-9'!C34</f>
        <v>2.9213909397164201E-2</v>
      </c>
      <c r="L24" s="2">
        <f t="shared" si="8"/>
        <v>1.3670513950780991E-2</v>
      </c>
      <c r="M24" s="2">
        <f t="shared" si="6"/>
        <v>-0.46841571606999444</v>
      </c>
      <c r="N24">
        <f t="shared" si="7"/>
        <v>-0.41054452239094991</v>
      </c>
      <c r="O24" s="2">
        <f t="shared" si="9"/>
        <v>-0.46841571606999444</v>
      </c>
    </row>
    <row r="25" spans="1:15">
      <c r="A25" t="s">
        <v>178</v>
      </c>
      <c r="B25">
        <f>+Peru!EB35</f>
        <v>4.8094187005202502E-2</v>
      </c>
      <c r="C25">
        <f>+Peru!EC35</f>
        <v>1.92060528419478</v>
      </c>
      <c r="D25">
        <f>+Peru!EA35</f>
        <v>0.20640072308176699</v>
      </c>
      <c r="E25">
        <f t="shared" si="0"/>
        <v>0.4445085064176677</v>
      </c>
      <c r="F25">
        <f t="shared" si="1"/>
        <v>0.89180367459602128</v>
      </c>
      <c r="G25">
        <f t="shared" si="2"/>
        <v>4.8094187005202502E-2</v>
      </c>
      <c r="H25" s="25">
        <f t="shared" si="3"/>
        <v>0.20640072308176699</v>
      </c>
      <c r="I25">
        <f>+Peru!EF35</f>
        <v>-1.02164072823037E-3</v>
      </c>
      <c r="J25" s="2">
        <f>+Peru!EN35</f>
        <v>1.27788792186301E-2</v>
      </c>
      <c r="K25">
        <f>+'Data for Figure 6-9'!C35</f>
        <v>3.9885651318421804E-2</v>
      </c>
      <c r="L25" s="2">
        <f t="shared" si="8"/>
        <v>2.8128412828022073E-2</v>
      </c>
      <c r="M25" s="2">
        <f t="shared" si="6"/>
        <v>-0.42680121497421214</v>
      </c>
      <c r="N25">
        <f t="shared" si="7"/>
        <v>-0.3806228918360488</v>
      </c>
      <c r="O25" s="2">
        <f t="shared" si="9"/>
        <v>-0.42680121497421214</v>
      </c>
    </row>
    <row r="26" spans="1:15">
      <c r="A26" t="s">
        <v>179</v>
      </c>
      <c r="B26">
        <f>+Peru!EB36</f>
        <v>3.9329058614523599E-2</v>
      </c>
      <c r="C26">
        <f>+Peru!EC36</f>
        <v>2.1389744864093099</v>
      </c>
      <c r="D26">
        <f>+Peru!EA36</f>
        <v>0.19631206394846101</v>
      </c>
      <c r="E26">
        <f t="shared" si="0"/>
        <v>0.45923555477463462</v>
      </c>
      <c r="F26">
        <f t="shared" si="1"/>
        <v>0.91435972627636819</v>
      </c>
      <c r="G26">
        <f t="shared" si="2"/>
        <v>3.9329058614523599E-2</v>
      </c>
      <c r="H26" s="25">
        <f t="shared" si="3"/>
        <v>0.19631206394846101</v>
      </c>
      <c r="I26">
        <f>+Peru!EF36</f>
        <v>-4.1964390219775298E-3</v>
      </c>
      <c r="J26" s="2">
        <f>+Peru!EN36</f>
        <v>1.0854546876746101E-2</v>
      </c>
      <c r="K26">
        <f>+'Data for Figure 6-9'!C36</f>
        <v>3.1338685605443901E-2</v>
      </c>
      <c r="L26" s="2">
        <f t="shared" si="8"/>
        <v>2.468057775067533E-2</v>
      </c>
      <c r="M26" s="2">
        <f t="shared" si="6"/>
        <v>-0.48523695445836207</v>
      </c>
      <c r="N26">
        <f t="shared" si="7"/>
        <v>-0.44368112885772648</v>
      </c>
      <c r="O26" s="2">
        <f t="shared" si="9"/>
        <v>-0.48523695445836207</v>
      </c>
    </row>
    <row r="27" spans="1:15">
      <c r="A27" t="s">
        <v>180</v>
      </c>
      <c r="B27">
        <f>+Peru!EB37</f>
        <v>2.9553889794657499E-2</v>
      </c>
      <c r="C27">
        <f>+Peru!EC37</f>
        <v>1.9308868426872099</v>
      </c>
      <c r="D27">
        <f>+Peru!EA37</f>
        <v>0.18426391337504699</v>
      </c>
      <c r="E27">
        <f t="shared" si="0"/>
        <v>0.38534665571259152</v>
      </c>
      <c r="F27">
        <f t="shared" si="1"/>
        <v>0.92330570576769166</v>
      </c>
      <c r="G27">
        <f t="shared" si="2"/>
        <v>2.9553889794657499E-2</v>
      </c>
      <c r="H27" s="25">
        <f t="shared" si="3"/>
        <v>0.18426391337504699</v>
      </c>
      <c r="I27">
        <f>+Peru!EF37</f>
        <v>1.3609391890108001E-3</v>
      </c>
      <c r="J27" s="2">
        <f>+Peru!EN37</f>
        <v>7.6950111172154499E-3</v>
      </c>
      <c r="K27">
        <f>+'Data for Figure 6-9'!C37</f>
        <v>2.8746971881031702E-2</v>
      </c>
      <c r="L27" s="2">
        <f t="shared" si="8"/>
        <v>1.9691021574805453E-2</v>
      </c>
      <c r="M27" s="2">
        <f t="shared" si="6"/>
        <v>-0.37322137221559087</v>
      </c>
      <c r="N27">
        <f t="shared" si="7"/>
        <v>-0.34459742248110248</v>
      </c>
      <c r="O27" s="2">
        <f t="shared" si="9"/>
        <v>-0.37322137221559087</v>
      </c>
    </row>
    <row r="28" spans="1:15">
      <c r="A28" t="s">
        <v>181</v>
      </c>
      <c r="B28">
        <f>+Peru!EB38</f>
        <v>2.00246479604404E-2</v>
      </c>
      <c r="C28">
        <f>+Peru!EC38</f>
        <v>1.7918722136843801</v>
      </c>
      <c r="D28">
        <f>+Peru!EA38</f>
        <v>0.17850287291005101</v>
      </c>
      <c r="E28">
        <f t="shared" si="0"/>
        <v>0.33987898599079508</v>
      </c>
      <c r="F28">
        <f t="shared" si="1"/>
        <v>0.94108300664112632</v>
      </c>
      <c r="G28">
        <f t="shared" si="2"/>
        <v>2.00246479604404E-2</v>
      </c>
      <c r="H28" s="25">
        <f t="shared" si="3"/>
        <v>0.17850287291005101</v>
      </c>
      <c r="I28">
        <f>+Peru!EF38</f>
        <v>3.3519326810187199E-3</v>
      </c>
      <c r="J28" s="2">
        <f>+Peru!EN38</f>
        <v>5.0598902552232696E-3</v>
      </c>
      <c r="K28">
        <f>+'Data for Figure 6-9'!C38</f>
        <v>3.3194361961542802E-2</v>
      </c>
      <c r="L28" s="2">
        <f t="shared" si="8"/>
        <v>2.4782539025300813E-2</v>
      </c>
      <c r="M28" s="2">
        <f t="shared" si="6"/>
        <v>-0.30053475034874821</v>
      </c>
      <c r="N28">
        <f t="shared" si="7"/>
        <v>-0.28282814645834026</v>
      </c>
      <c r="O28" s="2">
        <f t="shared" si="9"/>
        <v>-0.30053475034874821</v>
      </c>
    </row>
    <row r="29" spans="1:15">
      <c r="A29" t="s">
        <v>182</v>
      </c>
      <c r="B29">
        <f>+Peru!EB39</f>
        <v>3.2546324928721101E-2</v>
      </c>
      <c r="C29">
        <f>+Peru!EC39</f>
        <v>1.8262512132070501</v>
      </c>
      <c r="D29">
        <f>+Peru!EA39</f>
        <v>0.16569870100821599</v>
      </c>
      <c r="E29">
        <f t="shared" si="0"/>
        <v>0.33515377867180779</v>
      </c>
      <c r="F29">
        <f t="shared" si="1"/>
        <v>0.90289136808273496</v>
      </c>
      <c r="G29">
        <f t="shared" si="2"/>
        <v>3.2546324928721101E-2</v>
      </c>
      <c r="H29" s="25">
        <f t="shared" si="3"/>
        <v>0.16569870100821599</v>
      </c>
      <c r="I29">
        <f>+Peru!EF39</f>
        <v>-1.02886938568388E-3</v>
      </c>
      <c r="J29" s="2">
        <f>+Peru!EN39</f>
        <v>3.5776539082656299E-3</v>
      </c>
      <c r="K29">
        <f>+'Data for Figure 6-9'!C39</f>
        <v>1.1212292008018501E-2</v>
      </c>
      <c r="L29" s="2">
        <f t="shared" si="8"/>
        <v>8.6635074854367524E-3</v>
      </c>
      <c r="M29" s="2">
        <f t="shared" si="6"/>
        <v>-0.30159459157540036</v>
      </c>
      <c r="N29">
        <f t="shared" si="7"/>
        <v>-0.27230715339386691</v>
      </c>
      <c r="O29" s="2">
        <f t="shared" si="9"/>
        <v>-0.30159459157540036</v>
      </c>
    </row>
    <row r="30" spans="1:15">
      <c r="A30" t="s">
        <v>183</v>
      </c>
      <c r="B30">
        <f>+Peru!EB40</f>
        <v>5.6092628857217497E-2</v>
      </c>
      <c r="C30">
        <f>+Peru!EC40</f>
        <v>1.88991063185426</v>
      </c>
      <c r="D30">
        <f>+Peru!EA40</f>
        <v>0.11338465280213</v>
      </c>
      <c r="E30">
        <f t="shared" si="0"/>
        <v>0.27037948967706693</v>
      </c>
      <c r="F30">
        <f t="shared" si="1"/>
        <v>0.79254110981490178</v>
      </c>
      <c r="G30">
        <f t="shared" si="2"/>
        <v>5.6092628857217497E-2</v>
      </c>
      <c r="H30" s="25">
        <f t="shared" si="3"/>
        <v>0.11338465280213</v>
      </c>
      <c r="I30">
        <f>+Peru!EF40</f>
        <v>1.27872118923256E-3</v>
      </c>
      <c r="J30" s="2">
        <f>+Peru!EN40</f>
        <v>3.77205717950378E-3</v>
      </c>
      <c r="K30">
        <f>+'Data for Figure 6-9'!C40</f>
        <v>-6.6913908998297606E-4</v>
      </c>
      <c r="L30" s="2">
        <f t="shared" si="8"/>
        <v>-5.7199174587193157E-3</v>
      </c>
      <c r="M30" s="2">
        <f t="shared" si="6"/>
        <v>-0.32464942411264985</v>
      </c>
      <c r="N30">
        <f t="shared" si="7"/>
        <v>-0.25729801488700826</v>
      </c>
      <c r="O30" s="2">
        <f t="shared" si="9"/>
        <v>-0.32464942411264985</v>
      </c>
    </row>
    <row r="31" spans="1:15">
      <c r="A31" t="s">
        <v>184</v>
      </c>
      <c r="B31">
        <f>+Peru!EB41</f>
        <v>6.6816474829281394E-2</v>
      </c>
      <c r="C31">
        <f>+Peru!EC41</f>
        <v>1.9923360370535901</v>
      </c>
      <c r="D31">
        <f>+Peru!EA41</f>
        <v>0.116714492919543</v>
      </c>
      <c r="E31">
        <f t="shared" si="0"/>
        <v>0.29935096511932302</v>
      </c>
      <c r="F31">
        <f t="shared" si="1"/>
        <v>0.77679552560437548</v>
      </c>
      <c r="G31">
        <f t="shared" si="2"/>
        <v>6.6816474829281394E-2</v>
      </c>
      <c r="H31" s="25">
        <f t="shared" si="3"/>
        <v>0.116714492919543</v>
      </c>
      <c r="I31">
        <f>+Peru!EF41</f>
        <v>-2.9738983599245099E-6</v>
      </c>
      <c r="J31" s="2">
        <f>+Peru!EN41</f>
        <v>1.6430201940597999E-3</v>
      </c>
      <c r="K31">
        <f>+'Data for Figure 6-9'!C41</f>
        <v>1.0251198993558801E-2</v>
      </c>
      <c r="L31" s="2">
        <f t="shared" si="8"/>
        <v>8.6111526978589256E-3</v>
      </c>
      <c r="M31" s="2">
        <f t="shared" si="6"/>
        <v>-0.342392124846576</v>
      </c>
      <c r="N31">
        <f t="shared" si="7"/>
        <v>-0.26596867058299495</v>
      </c>
      <c r="O31" s="2">
        <f t="shared" si="9"/>
        <v>-0.342392124846576</v>
      </c>
    </row>
    <row r="32" spans="1:15">
      <c r="A32" t="s">
        <v>185</v>
      </c>
      <c r="B32">
        <f>+Peru!EB42</f>
        <v>0.100865218182388</v>
      </c>
      <c r="C32">
        <f>+Peru!EC42</f>
        <v>2.28424692846166</v>
      </c>
      <c r="D32">
        <f>+Peru!EA42</f>
        <v>0.112176625390457</v>
      </c>
      <c r="E32">
        <f t="shared" si="0"/>
        <v>0.35710433017573362</v>
      </c>
      <c r="F32">
        <f t="shared" si="1"/>
        <v>0.71754691931976444</v>
      </c>
      <c r="G32">
        <f t="shared" si="2"/>
        <v>0.100865218182388</v>
      </c>
      <c r="H32" s="25">
        <f t="shared" si="3"/>
        <v>0.112176625390457</v>
      </c>
      <c r="I32">
        <f>+Peru!EF42</f>
        <v>3.7504436436569298E-3</v>
      </c>
      <c r="J32" s="2">
        <f>+Peru!EN42</f>
        <v>1.3583949922611001E-3</v>
      </c>
      <c r="K32">
        <f>+'Data for Figure 6-9'!C42</f>
        <v>3.3680689995593101E-2</v>
      </c>
      <c r="L32" s="2">
        <f t="shared" si="8"/>
        <v>2.8571851359675073E-2</v>
      </c>
      <c r="M32" s="2">
        <f t="shared" si="6"/>
        <v>-0.39145942520340232</v>
      </c>
      <c r="N32">
        <f t="shared" si="7"/>
        <v>-0.2808905045933871</v>
      </c>
      <c r="O32" s="2">
        <f t="shared" si="9"/>
        <v>-0.39145942520340232</v>
      </c>
    </row>
    <row r="33" spans="1:15">
      <c r="A33" t="s">
        <v>186</v>
      </c>
      <c r="B33">
        <f>+Peru!EB43</f>
        <v>0.10055890872758</v>
      </c>
      <c r="C33">
        <f>+Peru!EC43</f>
        <v>2.3466203138805</v>
      </c>
      <c r="D33">
        <f>+Peru!EA43</f>
        <v>0.104066789458777</v>
      </c>
      <c r="E33">
        <f t="shared" si="0"/>
        <v>0.34476415087187118</v>
      </c>
      <c r="F33">
        <f t="shared" si="1"/>
        <v>0.7083255075294882</v>
      </c>
      <c r="G33">
        <f t="shared" si="2"/>
        <v>0.10055890872758</v>
      </c>
      <c r="H33" s="25">
        <f t="shared" si="3"/>
        <v>0.104066789458777</v>
      </c>
      <c r="I33">
        <f>+Peru!EF43</f>
        <v>-3.4773338435572102E-3</v>
      </c>
      <c r="J33" s="2">
        <f>+Peru!EN43</f>
        <v>2.1660170803292E-3</v>
      </c>
      <c r="K33">
        <f>+'Data for Figure 6-9'!C43</f>
        <v>3.3903754287204602E-2</v>
      </c>
      <c r="L33" s="2">
        <f t="shared" si="8"/>
        <v>3.521507105043261E-2</v>
      </c>
      <c r="M33" s="2">
        <f t="shared" si="6"/>
        <v>-0.37376444585646551</v>
      </c>
      <c r="N33">
        <f t="shared" si="7"/>
        <v>-0.26474689080775882</v>
      </c>
      <c r="O33" s="2">
        <f t="shared" si="9"/>
        <v>-0.37376444585646551</v>
      </c>
    </row>
    <row r="34" spans="1:15">
      <c r="A34" t="s">
        <v>187</v>
      </c>
      <c r="B34">
        <f>+Peru!EB44</f>
        <v>0.110083819699344</v>
      </c>
      <c r="C34">
        <f>+Peru!EC44</f>
        <v>2.3990808011138198</v>
      </c>
      <c r="D34">
        <f>+Peru!EA44</f>
        <v>9.9336779436277098E-2</v>
      </c>
      <c r="E34">
        <f t="shared" si="0"/>
        <v>0.34840078008939446</v>
      </c>
      <c r="F34">
        <f t="shared" si="1"/>
        <v>0.68403107573094957</v>
      </c>
      <c r="G34">
        <f t="shared" si="2"/>
        <v>0.110083819699344</v>
      </c>
      <c r="H34" s="25">
        <f t="shared" si="3"/>
        <v>9.9336779436277098E-2</v>
      </c>
      <c r="I34">
        <f>+Peru!EF44</f>
        <v>1.9196760833364299E-3</v>
      </c>
      <c r="J34" s="2">
        <f>+Peru!EN44</f>
        <v>5.38468034214939E-4</v>
      </c>
      <c r="K34">
        <f>+'Data for Figure 6-9'!C44</f>
        <v>2.7896021464570101E-2</v>
      </c>
      <c r="L34" s="2">
        <f t="shared" si="8"/>
        <v>2.5437877347018731E-2</v>
      </c>
      <c r="M34" s="2">
        <f t="shared" si="6"/>
        <v>-0.36221531939472834</v>
      </c>
      <c r="N34">
        <f t="shared" si="7"/>
        <v>-0.2477665345718055</v>
      </c>
      <c r="O34" s="2">
        <f t="shared" si="9"/>
        <v>-0.36221531939472834</v>
      </c>
    </row>
    <row r="35" spans="1:15">
      <c r="A35" t="s">
        <v>188</v>
      </c>
      <c r="B35">
        <f>+Peru!EB45</f>
        <v>0.106175018987421</v>
      </c>
      <c r="C35">
        <f>+Peru!EC45</f>
        <v>2.43572359217002</v>
      </c>
      <c r="D35">
        <f>+Peru!EA45</f>
        <v>0.101276105812776</v>
      </c>
      <c r="E35">
        <f t="shared" si="0"/>
        <v>0.35285561923870684</v>
      </c>
      <c r="F35">
        <f t="shared" si="1"/>
        <v>0.69909783719330931</v>
      </c>
      <c r="G35">
        <f t="shared" si="2"/>
        <v>0.106175018987421</v>
      </c>
      <c r="H35" s="25">
        <f t="shared" si="3"/>
        <v>0.101276105812776</v>
      </c>
      <c r="I35">
        <f>+Peru!EF45</f>
        <v>1.6633310138931801E-3</v>
      </c>
      <c r="J35" s="2">
        <f>+Peru!EN45</f>
        <v>1.8442995620505001E-3</v>
      </c>
      <c r="K35">
        <f>+'Data for Figure 6-9'!C45</f>
        <v>2.2918654116994702E-2</v>
      </c>
      <c r="L35" s="2">
        <f t="shared" si="8"/>
        <v>1.9411023541051023E-2</v>
      </c>
      <c r="M35" s="2">
        <f t="shared" si="6"/>
        <v>-0.35188315321071079</v>
      </c>
      <c r="N35">
        <f t="shared" si="7"/>
        <v>-0.2460007513543698</v>
      </c>
      <c r="O35" s="2">
        <f t="shared" si="9"/>
        <v>-0.35188315321071079</v>
      </c>
    </row>
    <row r="36" spans="1:15">
      <c r="A36" t="s">
        <v>189</v>
      </c>
      <c r="B36">
        <f>+Peru!EB46</f>
        <v>0.103365165493672</v>
      </c>
      <c r="C36">
        <f>+Peru!EC46</f>
        <v>2.3928654547527102</v>
      </c>
      <c r="D36">
        <f>+Peru!EA46</f>
        <v>0.104490852272944</v>
      </c>
      <c r="E36">
        <f t="shared" si="0"/>
        <v>0.35339771623526839</v>
      </c>
      <c r="F36">
        <f t="shared" si="1"/>
        <v>0.70751037501086056</v>
      </c>
      <c r="G36">
        <f t="shared" si="2"/>
        <v>0.103365165493672</v>
      </c>
      <c r="H36" s="25">
        <f t="shared" si="3"/>
        <v>0.104490852272944</v>
      </c>
      <c r="I36">
        <f>+Peru!EF46</f>
        <v>9.34828616455455E-4</v>
      </c>
      <c r="J36" s="2">
        <f>+Peru!EN46</f>
        <v>2.3867102547813902E-3</v>
      </c>
      <c r="K36">
        <f>+'Data for Figure 6-9'!C46</f>
        <v>1.73846715441455E-2</v>
      </c>
      <c r="L36" s="2">
        <f t="shared" si="8"/>
        <v>1.4063132672908655E-2</v>
      </c>
      <c r="M36" s="2">
        <f t="shared" si="6"/>
        <v>-0.32727688653149511</v>
      </c>
      <c r="N36">
        <f t="shared" si="7"/>
        <v>-0.23155179272228496</v>
      </c>
      <c r="O36" s="2">
        <f t="shared" si="9"/>
        <v>-0.32727688653149511</v>
      </c>
    </row>
    <row r="37" spans="1:15">
      <c r="A37" t="s">
        <v>190</v>
      </c>
      <c r="B37">
        <f>+Peru!EB47</f>
        <v>9.2849638885388899E-2</v>
      </c>
      <c r="C37">
        <f>+Peru!EC47</f>
        <v>2.28241146770065</v>
      </c>
      <c r="D37">
        <f>+Peru!EA47</f>
        <v>0.104188928703105</v>
      </c>
      <c r="E37">
        <f t="shared" si="0"/>
        <v>0.33065164456480117</v>
      </c>
      <c r="F37">
        <f t="shared" si="1"/>
        <v>0.71919196407567776</v>
      </c>
      <c r="G37">
        <f t="shared" si="2"/>
        <v>9.2849638885388899E-2</v>
      </c>
      <c r="H37" s="25">
        <f t="shared" si="3"/>
        <v>0.104188928703105</v>
      </c>
      <c r="I37">
        <f>+Peru!EF47</f>
        <v>4.7328486185325104E-3</v>
      </c>
      <c r="J37" s="2">
        <f>+Peru!EN47</f>
        <v>3.5493350217788099E-3</v>
      </c>
      <c r="K37">
        <f>+'Data for Figure 6-9'!C47</f>
        <v>1.1233754448160899E-2</v>
      </c>
      <c r="L37" s="2">
        <f t="shared" si="8"/>
        <v>2.951570807849579E-3</v>
      </c>
      <c r="M37" s="2">
        <f t="shared" si="6"/>
        <v>-0.29874949700841696</v>
      </c>
      <c r="N37">
        <f t="shared" si="7"/>
        <v>-0.21485823752010422</v>
      </c>
      <c r="O37" s="2">
        <f t="shared" si="9"/>
        <v>-0.29874949700841696</v>
      </c>
    </row>
    <row r="38" spans="1:15">
      <c r="A38" t="s">
        <v>191</v>
      </c>
      <c r="B38">
        <f>+Peru!EB48</f>
        <v>0.10733142004223201</v>
      </c>
      <c r="C38">
        <f>+Peru!EC48</f>
        <v>2.2319621591258501</v>
      </c>
      <c r="D38">
        <f>+Peru!EA48</f>
        <v>8.63365934933151E-2</v>
      </c>
      <c r="E38">
        <f t="shared" si="0"/>
        <v>0.30003142966714236</v>
      </c>
      <c r="F38">
        <f t="shared" si="1"/>
        <v>0.64226607805286784</v>
      </c>
      <c r="G38">
        <f t="shared" si="2"/>
        <v>0.10733142004223201</v>
      </c>
      <c r="H38" s="25">
        <f t="shared" si="3"/>
        <v>8.63365934933151E-2</v>
      </c>
      <c r="I38">
        <f>+Peru!EF48</f>
        <v>6.4848402873161999E-3</v>
      </c>
      <c r="J38" s="2">
        <f>+Peru!EN48</f>
        <v>3.2159355898213398E-3</v>
      </c>
      <c r="K38">
        <f>+'Data for Figure 6-9'!C48</f>
        <v>3.5196145525950699E-3</v>
      </c>
      <c r="L38" s="2">
        <f t="shared" si="8"/>
        <v>-6.1811613245424703E-3</v>
      </c>
      <c r="M38" s="2">
        <f t="shared" si="6"/>
        <v>-0.29409120880847006</v>
      </c>
      <c r="N38">
        <f t="shared" si="7"/>
        <v>-0.1888848072712431</v>
      </c>
      <c r="O38" s="2">
        <f t="shared" si="9"/>
        <v>-0.29409120880847006</v>
      </c>
    </row>
    <row r="39" spans="1:15">
      <c r="A39" t="s">
        <v>192</v>
      </c>
      <c r="B39">
        <f>+Peru!EB49</f>
        <v>9.5109226319974205E-2</v>
      </c>
      <c r="C39">
        <f>+Peru!EC49</f>
        <v>2.1132742528053199</v>
      </c>
      <c r="D39">
        <f>+Peru!EA49</f>
        <v>7.6709351798619402E-2</v>
      </c>
      <c r="E39">
        <f t="shared" si="0"/>
        <v>0.25721712442538203</v>
      </c>
      <c r="F39">
        <f t="shared" si="1"/>
        <v>0.63023758028379206</v>
      </c>
      <c r="G39">
        <f t="shared" si="2"/>
        <v>9.5109226319974205E-2</v>
      </c>
      <c r="H39" s="25">
        <f t="shared" si="3"/>
        <v>7.6709351798619402E-2</v>
      </c>
      <c r="I39">
        <f>+Peru!EF49</f>
        <v>7.3602610372460603E-4</v>
      </c>
      <c r="J39" s="2">
        <f>+Peru!EN49</f>
        <v>6.70099041025828E-3</v>
      </c>
      <c r="K39">
        <f>+'Data for Figure 6-9'!C49</f>
        <v>-2.4542276838373903E-2</v>
      </c>
      <c r="L39" s="2">
        <f t="shared" si="8"/>
        <v>-3.1979293352356788E-2</v>
      </c>
      <c r="M39" s="2">
        <f t="shared" si="6"/>
        <v>-0.30365215985004612</v>
      </c>
      <c r="N39">
        <f t="shared" si="7"/>
        <v>-0.1913730024718403</v>
      </c>
      <c r="O39" s="2">
        <f t="shared" si="9"/>
        <v>-0.30365215985004612</v>
      </c>
    </row>
    <row r="40" spans="1:15">
      <c r="A40" t="s">
        <v>193</v>
      </c>
      <c r="B40">
        <f>+Peru!EB50</f>
        <v>0.11108414954488301</v>
      </c>
      <c r="C40">
        <f>+Peru!EC50</f>
        <v>2.0283740692931498</v>
      </c>
      <c r="D40">
        <f>+Peru!EA50</f>
        <v>6.2814606709607701E-2</v>
      </c>
      <c r="E40">
        <f t="shared" si="0"/>
        <v>0.23849566896749874</v>
      </c>
      <c r="F40">
        <f t="shared" si="1"/>
        <v>0.53422990855225505</v>
      </c>
      <c r="G40">
        <f t="shared" si="2"/>
        <v>0.11108414954488301</v>
      </c>
      <c r="H40" s="25">
        <f t="shared" si="3"/>
        <v>6.2814606709607701E-2</v>
      </c>
      <c r="I40">
        <f>+Peru!EF50</f>
        <v>7.4284357015496497E-3</v>
      </c>
      <c r="J40" s="2">
        <f>+Peru!EN50</f>
        <v>4.8200624271190996E-3</v>
      </c>
      <c r="K40">
        <f>+'Data for Figure 6-9'!C50</f>
        <v>-3.0650127187796698E-2</v>
      </c>
      <c r="L40" s="2">
        <f t="shared" si="8"/>
        <v>-4.2898625316465447E-2</v>
      </c>
      <c r="M40" s="2">
        <f t="shared" si="6"/>
        <v>-0.3303031821373773</v>
      </c>
      <c r="N40">
        <f t="shared" si="7"/>
        <v>-0.17645783878776991</v>
      </c>
      <c r="O40" s="2">
        <f t="shared" si="9"/>
        <v>-0.3303031821373773</v>
      </c>
    </row>
    <row r="41" spans="1:15">
      <c r="A41" t="s">
        <v>194</v>
      </c>
      <c r="B41">
        <f>+Peru!EB51</f>
        <v>9.61733392818927E-2</v>
      </c>
      <c r="C41">
        <f>+Peru!EC51</f>
        <v>1.9239915085407899</v>
      </c>
      <c r="D41">
        <f>+Peru!EA51</f>
        <v>5.3094775974142701E-2</v>
      </c>
      <c r="E41">
        <f t="shared" si="0"/>
        <v>0.19832723740401881</v>
      </c>
      <c r="F41">
        <f t="shared" si="1"/>
        <v>0.51507750251179629</v>
      </c>
      <c r="G41">
        <f t="shared" si="2"/>
        <v>9.61733392818927E-2</v>
      </c>
      <c r="H41" s="25">
        <f t="shared" si="3"/>
        <v>5.3094775974142701E-2</v>
      </c>
      <c r="I41">
        <f>+Peru!EF51</f>
        <v>6.8479049879872998E-3</v>
      </c>
      <c r="J41" s="2">
        <f>+Peru!EN51</f>
        <v>5.8379841665346802E-3</v>
      </c>
      <c r="K41">
        <f>+'Data for Figure 6-9'!C51</f>
        <v>-2.5007639506251903E-2</v>
      </c>
      <c r="L41" s="2">
        <f t="shared" si="8"/>
        <v>-3.7693528660773884E-2</v>
      </c>
      <c r="M41" s="2">
        <f t="shared" si="6"/>
        <v>-0.34957758972065672</v>
      </c>
      <c r="N41">
        <f t="shared" si="7"/>
        <v>-0.18005955184740927</v>
      </c>
      <c r="O41" s="2">
        <f t="shared" si="9"/>
        <v>-0.34957758972065672</v>
      </c>
    </row>
    <row r="42" spans="1:15">
      <c r="A42" t="s">
        <v>195</v>
      </c>
      <c r="B42">
        <f>+Peru!EB52</f>
        <v>0.105812489772501</v>
      </c>
      <c r="C42">
        <f>+Peru!EC52</f>
        <v>1.94034375741222</v>
      </c>
      <c r="D42">
        <f>+Peru!EA52</f>
        <v>5.6467144002745003E-2</v>
      </c>
      <c r="E42">
        <f t="shared" si="0"/>
        <v>0.21537816013712413</v>
      </c>
      <c r="F42">
        <f t="shared" si="1"/>
        <v>0.50871300179584744</v>
      </c>
      <c r="G42">
        <f t="shared" si="2"/>
        <v>0.105812489772501</v>
      </c>
      <c r="H42" s="25">
        <f t="shared" si="3"/>
        <v>5.6467144002745003E-2</v>
      </c>
      <c r="I42">
        <f>+Peru!EF52</f>
        <v>1.67792303482682E-3</v>
      </c>
      <c r="J42" s="2">
        <f>+Peru!EN52</f>
        <v>1.6928551894385901E-3</v>
      </c>
      <c r="K42">
        <f>+'Data for Figure 6-9'!C52</f>
        <v>1.3016064141388799E-2</v>
      </c>
      <c r="L42" s="2">
        <f t="shared" si="8"/>
        <v>9.6452859171233894E-3</v>
      </c>
      <c r="M42" s="2">
        <f t="shared" si="6"/>
        <v>-0.34287668240702035</v>
      </c>
      <c r="N42">
        <f t="shared" si="7"/>
        <v>-0.17442582635307677</v>
      </c>
      <c r="O42" s="2">
        <f t="shared" si="9"/>
        <v>-0.34287668240702035</v>
      </c>
    </row>
    <row r="43" spans="1:15">
      <c r="A43" t="s">
        <v>196</v>
      </c>
      <c r="B43">
        <f>+Peru!EB53</f>
        <v>0.106277424664945</v>
      </c>
      <c r="C43">
        <f>+Peru!EC53</f>
        <v>1.74520375866859</v>
      </c>
      <c r="D43">
        <f>+Peru!EA53</f>
        <v>4.9498203109289499E-2</v>
      </c>
      <c r="E43">
        <f t="shared" si="0"/>
        <v>0.19266187477861832</v>
      </c>
      <c r="F43">
        <f t="shared" si="1"/>
        <v>0.44837334949083707</v>
      </c>
      <c r="G43">
        <f t="shared" si="2"/>
        <v>0.106277424664945</v>
      </c>
      <c r="H43" s="25">
        <f t="shared" si="3"/>
        <v>4.9498203109289499E-2</v>
      </c>
      <c r="I43">
        <f>+Peru!EF53</f>
        <v>1.6902996138913301E-2</v>
      </c>
      <c r="J43" s="2">
        <f>+Peru!EN53</f>
        <v>8.3514720926953293E-3</v>
      </c>
      <c r="K43">
        <f>+'Data for Figure 6-9'!C53</f>
        <v>1.75511138016863E-3</v>
      </c>
      <c r="L43" s="2">
        <f t="shared" si="8"/>
        <v>-2.3499356851440001E-2</v>
      </c>
      <c r="M43" s="2">
        <f t="shared" si="6"/>
        <v>-0.33233858372306435</v>
      </c>
      <c r="N43">
        <f t="shared" si="7"/>
        <v>-0.14901176394895135</v>
      </c>
      <c r="O43" s="2">
        <f t="shared" si="9"/>
        <v>-0.33233858372306435</v>
      </c>
    </row>
    <row r="44" spans="1:15">
      <c r="A44" t="s">
        <v>197</v>
      </c>
      <c r="B44">
        <f>+Peru!EB54</f>
        <v>0.10184685369117499</v>
      </c>
      <c r="C44">
        <f>+Peru!EC54</f>
        <v>1.6716983446532601</v>
      </c>
      <c r="D44">
        <f>+Peru!EA54</f>
        <v>4.5751751190473297E-2</v>
      </c>
      <c r="E44">
        <f t="shared" si="0"/>
        <v>0.17832998042127701</v>
      </c>
      <c r="F44">
        <f t="shared" si="1"/>
        <v>0.42888540978596235</v>
      </c>
      <c r="G44">
        <f t="shared" si="2"/>
        <v>0.10184685369117499</v>
      </c>
      <c r="H44" s="25">
        <f t="shared" si="3"/>
        <v>4.5751751190473297E-2</v>
      </c>
      <c r="I44">
        <f>+Peru!EF54</f>
        <v>3.6824787650092498E-3</v>
      </c>
      <c r="J44" s="2">
        <f>+Peru!EN54</f>
        <v>8.5262326992515802E-3</v>
      </c>
      <c r="K44">
        <f>+'Data for Figure 6-9'!C54</f>
        <v>-2.0646064307607501E-2</v>
      </c>
      <c r="L44" s="2">
        <f t="shared" si="8"/>
        <v>-3.2854775771868329E-2</v>
      </c>
      <c r="M44" s="2">
        <f t="shared" si="6"/>
        <v>-0.35424018809271041</v>
      </c>
      <c r="N44">
        <f t="shared" si="7"/>
        <v>-0.15192844823279847</v>
      </c>
      <c r="O44" s="2">
        <f t="shared" si="9"/>
        <v>-0.35424018809271041</v>
      </c>
    </row>
    <row r="45" spans="1:15">
      <c r="A45" t="s">
        <v>198</v>
      </c>
      <c r="B45">
        <f>+Peru!EB55</f>
        <v>0.10058362886973</v>
      </c>
      <c r="C45">
        <f>+Peru!EC55</f>
        <v>1.6017462776084901</v>
      </c>
      <c r="D45">
        <f>+Peru!EA55</f>
        <v>4.2721132170073603E-2</v>
      </c>
      <c r="E45">
        <f t="shared" si="0"/>
        <v>0.16901204329836572</v>
      </c>
      <c r="F45">
        <f t="shared" si="1"/>
        <v>0.40487300841535578</v>
      </c>
      <c r="G45">
        <f t="shared" si="2"/>
        <v>0.10058362886973</v>
      </c>
      <c r="H45" s="25">
        <f t="shared" si="3"/>
        <v>4.2721132170073603E-2</v>
      </c>
      <c r="I45">
        <f>+Peru!EF55</f>
        <v>1.8697241780691602E-2</v>
      </c>
      <c r="J45" s="2">
        <f>+Peru!EN55</f>
        <v>6.3425238870776996E-3</v>
      </c>
      <c r="K45">
        <f>+'Data for Figure 6-9'!C55</f>
        <v>-2.27068356606158E-2</v>
      </c>
      <c r="L45" s="2">
        <f t="shared" si="8"/>
        <v>-4.7746601328385103E-2</v>
      </c>
      <c r="M45" s="2">
        <f t="shared" si="6"/>
        <v>-0.39135908042430689</v>
      </c>
      <c r="N45">
        <f t="shared" si="7"/>
        <v>-0.15845072826205631</v>
      </c>
      <c r="O45" s="2">
        <f t="shared" si="9"/>
        <v>-0.39135908042430689</v>
      </c>
    </row>
    <row r="46" spans="1:15">
      <c r="A46" t="s">
        <v>199</v>
      </c>
      <c r="B46">
        <f>+Peru!EB56</f>
        <v>0.10380112822601199</v>
      </c>
      <c r="C46">
        <f>+Peru!EC56</f>
        <v>1.6389559647585701</v>
      </c>
      <c r="D46">
        <f>+Peru!EA56</f>
        <v>3.6615477241599997E-2</v>
      </c>
      <c r="E46">
        <f t="shared" si="0"/>
        <v>0.16381228305361398</v>
      </c>
      <c r="F46">
        <f t="shared" si="1"/>
        <v>0.36634099536944364</v>
      </c>
      <c r="G46">
        <f t="shared" si="2"/>
        <v>0.10380112822601199</v>
      </c>
      <c r="H46" s="25">
        <f t="shared" si="3"/>
        <v>3.6615477241599997E-2</v>
      </c>
      <c r="I46">
        <f>+Peru!EF56</f>
        <v>-8.68905509948871E-3</v>
      </c>
      <c r="J46" s="2">
        <f>+Peru!EN56</f>
        <v>7.23272674124053E-3</v>
      </c>
      <c r="K46">
        <f>+'Data for Figure 6-9'!C56</f>
        <v>-8.6257289850626903E-3</v>
      </c>
      <c r="L46" s="2">
        <f t="shared" si="8"/>
        <v>-7.1694006268145103E-3</v>
      </c>
      <c r="M46" s="2">
        <f t="shared" si="6"/>
        <v>-0.40442438307845491</v>
      </c>
      <c r="N46">
        <f t="shared" si="7"/>
        <v>-0.14815723104863435</v>
      </c>
      <c r="O46" s="2">
        <f t="shared" si="9"/>
        <v>-0.40442438307845491</v>
      </c>
    </row>
    <row r="47" spans="1:15">
      <c r="A47" t="s">
        <v>200</v>
      </c>
      <c r="B47">
        <f>+Peru!EB57</f>
        <v>0.11102727849397</v>
      </c>
      <c r="C47">
        <f>+Peru!EC57</f>
        <v>1.7040668146160101</v>
      </c>
      <c r="D47">
        <f>+Peru!EA57</f>
        <v>3.7032984830555997E-2</v>
      </c>
      <c r="E47">
        <f t="shared" si="0"/>
        <v>0.17413395898989859</v>
      </c>
      <c r="F47">
        <f t="shared" si="1"/>
        <v>0.36240306521480603</v>
      </c>
      <c r="G47">
        <f t="shared" si="2"/>
        <v>0.11102727849397</v>
      </c>
      <c r="H47" s="25">
        <f t="shared" si="3"/>
        <v>3.7032984830555997E-2</v>
      </c>
      <c r="I47">
        <f>+Peru!EF57</f>
        <v>-1.2946100209000201E-3</v>
      </c>
      <c r="J47" s="2">
        <f>+Peru!EN57</f>
        <v>4.6397921192097404E-3</v>
      </c>
      <c r="K47">
        <f>+'Data for Figure 6-9'!C57</f>
        <v>2.9052241672131601E-3</v>
      </c>
      <c r="L47" s="2">
        <f t="shared" si="8"/>
        <v>-4.3995793109656046E-4</v>
      </c>
      <c r="M47" s="2">
        <f t="shared" si="6"/>
        <v>-0.41451098423565313</v>
      </c>
      <c r="N47">
        <f t="shared" si="7"/>
        <v>-0.15022005125220683</v>
      </c>
      <c r="O47" s="2">
        <f t="shared" si="9"/>
        <v>-0.41451098423565313</v>
      </c>
    </row>
    <row r="48" spans="1:15">
      <c r="A48" t="s">
        <v>201</v>
      </c>
      <c r="B48">
        <f>+Peru!EB58</f>
        <v>0.121168914203686</v>
      </c>
      <c r="C48">
        <f>+Peru!EC58</f>
        <v>1.8608873682688001</v>
      </c>
      <c r="D48">
        <f>+Peru!EA58</f>
        <v>4.28079211656342E-2</v>
      </c>
      <c r="E48">
        <f t="shared" si="0"/>
        <v>0.20082963396266129</v>
      </c>
      <c r="F48">
        <f t="shared" si="1"/>
        <v>0.3966581932514302</v>
      </c>
      <c r="G48">
        <f t="shared" si="2"/>
        <v>0.121168914203686</v>
      </c>
      <c r="H48" s="25">
        <f t="shared" si="3"/>
        <v>4.28079211656342E-2</v>
      </c>
      <c r="I48">
        <f>+Peru!EF58</f>
        <v>-9.7203139319831794E-3</v>
      </c>
      <c r="J48" s="2">
        <f>+Peru!EN58</f>
        <v>5.5197782915003997E-3</v>
      </c>
      <c r="K48">
        <f>+'Data for Figure 6-9'!C58</f>
        <v>2.0373788589414299E-2</v>
      </c>
      <c r="L48" s="2">
        <f t="shared" si="8"/>
        <v>2.4574324229897079E-2</v>
      </c>
      <c r="M48" s="2">
        <f t="shared" si="6"/>
        <v>-0.41349425161287762</v>
      </c>
      <c r="N48">
        <f t="shared" si="7"/>
        <v>-0.16401588276461632</v>
      </c>
      <c r="O48" s="2">
        <f t="shared" si="9"/>
        <v>-0.41349425161287762</v>
      </c>
    </row>
    <row r="49" spans="1:15">
      <c r="A49" t="s">
        <v>202</v>
      </c>
      <c r="B49">
        <f>+Peru!EB59</f>
        <v>0.13423290619349501</v>
      </c>
      <c r="C49">
        <f>+Peru!EC59</f>
        <v>1.9297064210766599</v>
      </c>
      <c r="D49">
        <f>+Peru!EA59</f>
        <v>4.08638811834139E-2</v>
      </c>
      <c r="E49">
        <f t="shared" si="0"/>
        <v>0.21308820010324253</v>
      </c>
      <c r="F49">
        <f t="shared" si="1"/>
        <v>0.37005941141528081</v>
      </c>
      <c r="G49">
        <f t="shared" si="2"/>
        <v>0.13423290619349501</v>
      </c>
      <c r="H49" s="25">
        <f t="shared" si="3"/>
        <v>4.08638811834139E-2</v>
      </c>
      <c r="I49">
        <f>+Peru!EF59</f>
        <v>-2.8090615112077999E-3</v>
      </c>
      <c r="J49" s="2">
        <f>+Peru!EN59</f>
        <v>5.9671559608522103E-3</v>
      </c>
      <c r="K49">
        <f>+'Data for Figure 6-9'!C59</f>
        <v>2.4859328215354002E-2</v>
      </c>
      <c r="L49" s="2">
        <f t="shared" si="8"/>
        <v>2.1701233765709593E-2</v>
      </c>
      <c r="M49" s="2">
        <f t="shared" si="6"/>
        <v>-0.40308043554447393</v>
      </c>
      <c r="N49">
        <f t="shared" si="7"/>
        <v>-0.14916370873060306</v>
      </c>
      <c r="O49" s="2">
        <f t="shared" si="9"/>
        <v>-0.40308043554447393</v>
      </c>
    </row>
    <row r="50" spans="1:15">
      <c r="A50" t="s">
        <v>204</v>
      </c>
      <c r="B50">
        <f>+Peru!EB60</f>
        <v>0.16066481295145499</v>
      </c>
      <c r="C50">
        <f>+Peru!EC60</f>
        <v>1.83370277707678</v>
      </c>
      <c r="D50">
        <f>+Peru!EA60</f>
        <v>3.7321332068858598E-2</v>
      </c>
      <c r="E50">
        <f t="shared" si="0"/>
        <v>0.22910104321032571</v>
      </c>
      <c r="F50">
        <f t="shared" si="1"/>
        <v>0.29871636243944544</v>
      </c>
      <c r="G50">
        <f t="shared" si="2"/>
        <v>0.16066481295145499</v>
      </c>
      <c r="H50" s="25">
        <f t="shared" si="3"/>
        <v>3.7321332068858598E-2</v>
      </c>
      <c r="I50">
        <f>+Peru!EF60</f>
        <v>6.1029404200564597E-4</v>
      </c>
      <c r="J50" s="2">
        <f>+Peru!EN60</f>
        <v>4.8510855548322598E-3</v>
      </c>
      <c r="K50">
        <f>+'Data for Figure 6-9'!C60</f>
        <v>3.09803576523335E-2</v>
      </c>
      <c r="L50" s="2">
        <f t="shared" si="8"/>
        <v>2.5518978055495592E-2</v>
      </c>
      <c r="M50" s="2">
        <f t="shared" si="6"/>
        <v>-0.36324119789830372</v>
      </c>
      <c r="N50">
        <f t="shared" si="7"/>
        <v>-0.10850608932432802</v>
      </c>
      <c r="O50" s="2">
        <f t="shared" si="9"/>
        <v>-0.36324119789830372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9"/>
  <sheetViews>
    <sheetView workbookViewId="0"/>
  </sheetViews>
  <sheetFormatPr defaultColWidth="9.109375" defaultRowHeight="14.4"/>
  <sheetData>
    <row r="1" spans="1:9">
      <c r="B1" t="s">
        <v>29</v>
      </c>
      <c r="C1" t="s">
        <v>404</v>
      </c>
      <c r="H1" t="s">
        <v>405</v>
      </c>
      <c r="I1" t="s">
        <v>406</v>
      </c>
    </row>
    <row r="2" spans="1:9">
      <c r="A2">
        <v>1970</v>
      </c>
      <c r="B2">
        <v>0.20098157999999999</v>
      </c>
      <c r="C2">
        <v>0.20098157999999999</v>
      </c>
      <c r="D2" t="str">
        <f>+'Figure 18asdf'!A4</f>
        <v>1970</v>
      </c>
      <c r="E2">
        <f>+'Figure 18asdf'!B4</f>
        <v>20.098158004808131</v>
      </c>
      <c r="F2">
        <f>+'Figure 18asdf'!C4</f>
        <v>20.098158004808131</v>
      </c>
      <c r="G2" t="str">
        <f>+D2</f>
        <v>1970</v>
      </c>
      <c r="H2">
        <f>+C2*100</f>
        <v>20.098157999999998</v>
      </c>
      <c r="I2">
        <f>+F2</f>
        <v>20.098158004808131</v>
      </c>
    </row>
    <row r="3" spans="1:9">
      <c r="A3">
        <v>1971</v>
      </c>
      <c r="B3">
        <v>0.20805399499999999</v>
      </c>
      <c r="C3">
        <v>0.209628912</v>
      </c>
      <c r="D3" t="str">
        <f>+'Figure 18asdf'!A5</f>
        <v>1971</v>
      </c>
      <c r="E3">
        <f>+'Figure 18asdf'!B5</f>
        <v>20.805399512627382</v>
      </c>
      <c r="F3">
        <f>+'Figure 18asdf'!C5</f>
        <v>20.962891165381897</v>
      </c>
      <c r="G3" t="str">
        <f t="shared" ref="G3:G49" si="0">+D3</f>
        <v>1971</v>
      </c>
      <c r="H3">
        <f t="shared" ref="H3:H49" si="1">+C3*100</f>
        <v>20.962891200000001</v>
      </c>
      <c r="I3">
        <f t="shared" ref="I3:I49" si="2">+F3</f>
        <v>20.962891165381897</v>
      </c>
    </row>
    <row r="4" spans="1:9">
      <c r="A4">
        <v>1972</v>
      </c>
      <c r="B4">
        <v>0.22330628399999999</v>
      </c>
      <c r="C4">
        <v>0.20151556400000001</v>
      </c>
      <c r="D4" t="str">
        <f>+'Figure 18asdf'!A6</f>
        <v>1972</v>
      </c>
      <c r="E4">
        <f>+'Figure 18asdf'!B6</f>
        <v>22.330628378386542</v>
      </c>
      <c r="F4">
        <f>+'Figure 18asdf'!C6</f>
        <v>20.151556393324235</v>
      </c>
      <c r="G4" t="str">
        <f t="shared" si="0"/>
        <v>1972</v>
      </c>
      <c r="H4">
        <f t="shared" si="1"/>
        <v>20.1515564</v>
      </c>
      <c r="I4">
        <f t="shared" si="2"/>
        <v>20.151556393324235</v>
      </c>
    </row>
    <row r="5" spans="1:9">
      <c r="A5">
        <v>1973</v>
      </c>
      <c r="B5">
        <v>0.25765916300000002</v>
      </c>
      <c r="C5">
        <v>0.22674845099999999</v>
      </c>
      <c r="D5" t="str">
        <f>+'Figure 18asdf'!A7</f>
        <v>1973</v>
      </c>
      <c r="E5">
        <f>+'Figure 18asdf'!B7</f>
        <v>25.765916327891869</v>
      </c>
      <c r="F5">
        <f>+'Figure 18asdf'!C7</f>
        <v>22.674845127902</v>
      </c>
      <c r="G5" t="str">
        <f t="shared" si="0"/>
        <v>1973</v>
      </c>
      <c r="H5">
        <f t="shared" si="1"/>
        <v>22.674845099999999</v>
      </c>
      <c r="I5">
        <f t="shared" si="2"/>
        <v>22.674845127902</v>
      </c>
    </row>
    <row r="6" spans="1:9">
      <c r="A6">
        <v>1974</v>
      </c>
      <c r="B6">
        <v>0.28677165100000002</v>
      </c>
      <c r="C6">
        <v>0.25801864800000002</v>
      </c>
      <c r="D6" t="str">
        <f>+'Figure 18asdf'!A8</f>
        <v>1974</v>
      </c>
      <c r="E6">
        <f>+'Figure 18asdf'!B8</f>
        <v>28.677165069530126</v>
      </c>
      <c r="F6">
        <f>+'Figure 18asdf'!C8</f>
        <v>25.801864769922407</v>
      </c>
      <c r="G6" t="str">
        <f t="shared" si="0"/>
        <v>1974</v>
      </c>
      <c r="H6">
        <f t="shared" si="1"/>
        <v>25.801864800000001</v>
      </c>
      <c r="I6">
        <f t="shared" si="2"/>
        <v>25.801864769922407</v>
      </c>
    </row>
    <row r="7" spans="1:9">
      <c r="A7">
        <v>1975</v>
      </c>
      <c r="B7">
        <v>0.33327336600000002</v>
      </c>
      <c r="C7">
        <v>0.339974318</v>
      </c>
      <c r="D7" t="str">
        <f>+'Figure 18asdf'!A9</f>
        <v>1975</v>
      </c>
      <c r="E7">
        <f>+'Figure 18asdf'!B9</f>
        <v>33.327336586301989</v>
      </c>
      <c r="F7">
        <f>+'Figure 18asdf'!C9</f>
        <v>33.997431779033533</v>
      </c>
      <c r="G7" t="str">
        <f t="shared" si="0"/>
        <v>1975</v>
      </c>
      <c r="H7">
        <f t="shared" si="1"/>
        <v>33.997431800000001</v>
      </c>
      <c r="I7">
        <f t="shared" si="2"/>
        <v>33.997431779033533</v>
      </c>
    </row>
    <row r="8" spans="1:9">
      <c r="A8">
        <v>1976</v>
      </c>
      <c r="B8">
        <v>0.37787206099999998</v>
      </c>
      <c r="C8">
        <v>0.441366078</v>
      </c>
      <c r="D8" t="str">
        <f>+'Figure 18asdf'!A10</f>
        <v>1976</v>
      </c>
      <c r="E8">
        <f>+'Figure 18asdf'!B10</f>
        <v>37.787206110269835</v>
      </c>
      <c r="F8">
        <f>+'Figure 18asdf'!C10</f>
        <v>44.136607818274207</v>
      </c>
      <c r="G8" t="str">
        <f t="shared" si="0"/>
        <v>1976</v>
      </c>
      <c r="H8">
        <f t="shared" si="1"/>
        <v>44.1366078</v>
      </c>
      <c r="I8">
        <f t="shared" si="2"/>
        <v>44.136607818274207</v>
      </c>
    </row>
    <row r="9" spans="1:9">
      <c r="A9">
        <v>1977</v>
      </c>
      <c r="B9">
        <v>0.46228548699999999</v>
      </c>
      <c r="C9">
        <v>0.59527340299999998</v>
      </c>
      <c r="D9" t="str">
        <f>+'Figure 18asdf'!A11</f>
        <v>1977</v>
      </c>
      <c r="E9">
        <f>+'Figure 18asdf'!B11</f>
        <v>46.228548749770958</v>
      </c>
      <c r="F9">
        <f>+'Figure 18asdf'!C11</f>
        <v>59.527340267100236</v>
      </c>
      <c r="G9" t="str">
        <f t="shared" si="0"/>
        <v>1977</v>
      </c>
      <c r="H9">
        <f t="shared" si="1"/>
        <v>59.527340299999999</v>
      </c>
      <c r="I9">
        <f t="shared" si="2"/>
        <v>59.527340267100236</v>
      </c>
    </row>
    <row r="10" spans="1:9">
      <c r="A10">
        <v>1978</v>
      </c>
      <c r="B10">
        <v>0.54514474499999999</v>
      </c>
      <c r="C10">
        <v>0.79180921500000001</v>
      </c>
      <c r="D10" t="str">
        <f>+'Figure 18asdf'!A12</f>
        <v>1978</v>
      </c>
      <c r="E10">
        <f>+'Figure 18asdf'!B12</f>
        <v>54.514474539191262</v>
      </c>
      <c r="F10">
        <f>+'Figure 18asdf'!C12</f>
        <v>79.180921475007906</v>
      </c>
      <c r="G10" t="str">
        <f t="shared" si="0"/>
        <v>1978</v>
      </c>
      <c r="H10">
        <f t="shared" si="1"/>
        <v>79.180921499999997</v>
      </c>
      <c r="I10">
        <f t="shared" si="2"/>
        <v>79.180921475007906</v>
      </c>
    </row>
    <row r="11" spans="1:9">
      <c r="A11">
        <v>1979</v>
      </c>
      <c r="B11">
        <v>0.42223253900000002</v>
      </c>
      <c r="C11">
        <v>0.60975672400000003</v>
      </c>
      <c r="D11" t="str">
        <f>+'Figure 18asdf'!A13</f>
        <v>1979</v>
      </c>
      <c r="E11">
        <f>+'Figure 18asdf'!B13</f>
        <v>42.223253896319711</v>
      </c>
      <c r="F11">
        <f>+'Figure 18asdf'!C13</f>
        <v>60.97567244724511</v>
      </c>
      <c r="G11" t="str">
        <f t="shared" si="0"/>
        <v>1979</v>
      </c>
      <c r="H11">
        <f t="shared" si="1"/>
        <v>60.975672400000001</v>
      </c>
      <c r="I11">
        <f t="shared" si="2"/>
        <v>60.97567244724511</v>
      </c>
    </row>
    <row r="12" spans="1:9">
      <c r="A12">
        <v>1980</v>
      </c>
      <c r="B12">
        <v>0.34165290599999998</v>
      </c>
      <c r="C12">
        <v>0.54445206999999995</v>
      </c>
      <c r="D12" t="str">
        <f>+'Figure 18asdf'!A14</f>
        <v>1980</v>
      </c>
      <c r="E12">
        <f>+'Figure 18asdf'!B14</f>
        <v>34.16529057136907</v>
      </c>
      <c r="F12">
        <f>+'Figure 18asdf'!C14</f>
        <v>54.445206964733281</v>
      </c>
      <c r="G12" t="str">
        <f t="shared" si="0"/>
        <v>1980</v>
      </c>
      <c r="H12">
        <f t="shared" si="1"/>
        <v>54.445206999999996</v>
      </c>
      <c r="I12">
        <f t="shared" si="2"/>
        <v>54.445206964733281</v>
      </c>
    </row>
    <row r="13" spans="1:9">
      <c r="A13">
        <v>1981</v>
      </c>
      <c r="B13">
        <v>0.310335635</v>
      </c>
      <c r="C13">
        <v>0.55394374899999999</v>
      </c>
      <c r="D13" t="str">
        <f>+'Figure 18asdf'!A15</f>
        <v>1981</v>
      </c>
      <c r="E13">
        <f>+'Figure 18asdf'!B15</f>
        <v>31.03356345340908</v>
      </c>
      <c r="F13">
        <f>+'Figure 18asdf'!C15</f>
        <v>55.394374877440498</v>
      </c>
      <c r="G13" t="str">
        <f t="shared" si="0"/>
        <v>1981</v>
      </c>
      <c r="H13">
        <f t="shared" si="1"/>
        <v>55.394374899999995</v>
      </c>
      <c r="I13">
        <f t="shared" si="2"/>
        <v>55.394374877440498</v>
      </c>
    </row>
    <row r="14" spans="1:9">
      <c r="A14">
        <v>1982</v>
      </c>
      <c r="B14">
        <v>0.32812022099999999</v>
      </c>
      <c r="C14">
        <v>0.680035744</v>
      </c>
      <c r="D14" t="str">
        <f>+'Figure 18asdf'!A16</f>
        <v>1982</v>
      </c>
      <c r="E14">
        <f>+'Figure 18asdf'!B16</f>
        <v>32.812022142334342</v>
      </c>
      <c r="F14">
        <f>+'Figure 18asdf'!C16</f>
        <v>68.003574350001387</v>
      </c>
      <c r="G14" t="str">
        <f t="shared" si="0"/>
        <v>1982</v>
      </c>
      <c r="H14">
        <f t="shared" si="1"/>
        <v>68.003574400000005</v>
      </c>
      <c r="I14">
        <f t="shared" si="2"/>
        <v>68.003574350001387</v>
      </c>
    </row>
    <row r="15" spans="1:9">
      <c r="A15">
        <v>1983</v>
      </c>
      <c r="B15">
        <v>0.47032171499999997</v>
      </c>
      <c r="C15">
        <v>0.97094062800000003</v>
      </c>
      <c r="D15" t="str">
        <f>+'Figure 18asdf'!A17</f>
        <v>1983</v>
      </c>
      <c r="E15">
        <f>+'Figure 18asdf'!B17</f>
        <v>47.032171539548422</v>
      </c>
      <c r="F15">
        <f>+'Figure 18asdf'!C17</f>
        <v>97.094062811723575</v>
      </c>
      <c r="G15" t="str">
        <f t="shared" si="0"/>
        <v>1983</v>
      </c>
      <c r="H15">
        <f t="shared" si="1"/>
        <v>97.094062800000003</v>
      </c>
      <c r="I15">
        <f t="shared" si="2"/>
        <v>97.094062811723575</v>
      </c>
    </row>
    <row r="16" spans="1:9">
      <c r="A16">
        <v>1984</v>
      </c>
      <c r="B16">
        <v>0.50936711099999998</v>
      </c>
      <c r="C16">
        <v>1.23949245</v>
      </c>
      <c r="D16" t="str">
        <f>+'Figure 18asdf'!A18</f>
        <v>1984</v>
      </c>
      <c r="E16">
        <f>+'Figure 18asdf'!B18</f>
        <v>50.936711137349555</v>
      </c>
      <c r="F16">
        <f>+'Figure 18asdf'!C18</f>
        <v>123.94924504901151</v>
      </c>
      <c r="G16" t="str">
        <f t="shared" si="0"/>
        <v>1984</v>
      </c>
      <c r="H16">
        <f t="shared" si="1"/>
        <v>123.94924499999999</v>
      </c>
      <c r="I16">
        <f t="shared" si="2"/>
        <v>123.94924504901151</v>
      </c>
    </row>
    <row r="17" spans="1:9">
      <c r="A17">
        <v>1985</v>
      </c>
      <c r="B17">
        <v>0.66489891300000004</v>
      </c>
      <c r="C17">
        <v>2.1834308230000001</v>
      </c>
      <c r="D17" t="str">
        <f>+'Figure 18asdf'!A19</f>
        <v>1985</v>
      </c>
      <c r="E17">
        <f>+'Figure 18asdf'!B19</f>
        <v>66.489891300203467</v>
      </c>
      <c r="F17">
        <f>+'Figure 18asdf'!C19</f>
        <v>218.34308233556018</v>
      </c>
      <c r="G17" t="str">
        <f t="shared" si="0"/>
        <v>1985</v>
      </c>
      <c r="H17">
        <f t="shared" si="1"/>
        <v>218.34308230000002</v>
      </c>
      <c r="I17">
        <f t="shared" si="2"/>
        <v>218.34308233556018</v>
      </c>
    </row>
    <row r="18" spans="1:9">
      <c r="A18">
        <v>1986</v>
      </c>
      <c r="B18">
        <v>0.59396495100000002</v>
      </c>
      <c r="C18">
        <v>0.97570458100000002</v>
      </c>
      <c r="D18" t="str">
        <f>+'Figure 18asdf'!A20</f>
        <v>1986</v>
      </c>
      <c r="E18">
        <f>+'Figure 18asdf'!B20</f>
        <v>59.396495077487785</v>
      </c>
      <c r="F18">
        <f>+'Figure 18asdf'!C20</f>
        <v>97.570458072511371</v>
      </c>
      <c r="G18" t="str">
        <f t="shared" si="0"/>
        <v>1986</v>
      </c>
      <c r="H18">
        <f t="shared" si="1"/>
        <v>97.570458099999996</v>
      </c>
      <c r="I18">
        <f t="shared" si="2"/>
        <v>97.570458072511371</v>
      </c>
    </row>
    <row r="19" spans="1:9">
      <c r="A19">
        <v>1987</v>
      </c>
      <c r="B19">
        <v>0.65197858399999997</v>
      </c>
      <c r="C19">
        <v>0.98817770000000005</v>
      </c>
      <c r="D19" t="str">
        <f>+'Figure 18asdf'!A21</f>
        <v>1987</v>
      </c>
      <c r="E19">
        <f>+'Figure 18asdf'!B21</f>
        <v>65.197858417701411</v>
      </c>
      <c r="F19">
        <f>+'Figure 18asdf'!C21</f>
        <v>98.817769999244703</v>
      </c>
      <c r="G19" t="str">
        <f t="shared" si="0"/>
        <v>1987</v>
      </c>
      <c r="H19">
        <f t="shared" si="1"/>
        <v>98.81777000000001</v>
      </c>
      <c r="I19">
        <f t="shared" si="2"/>
        <v>98.817769999244703</v>
      </c>
    </row>
    <row r="20" spans="1:9">
      <c r="A20">
        <v>1988</v>
      </c>
      <c r="B20">
        <v>0.95939609599999998</v>
      </c>
      <c r="C20">
        <v>2.2545074679999999</v>
      </c>
      <c r="D20" t="str">
        <f>+'Figure 18asdf'!A22</f>
        <v>1988</v>
      </c>
      <c r="E20">
        <f>+'Figure 18asdf'!B22</f>
        <v>95.939609550760139</v>
      </c>
      <c r="F20">
        <f>+'Figure 18asdf'!C22</f>
        <v>225.45074678181925</v>
      </c>
      <c r="G20" t="str">
        <f t="shared" si="0"/>
        <v>1988</v>
      </c>
      <c r="H20">
        <f t="shared" si="1"/>
        <v>225.45074679999999</v>
      </c>
      <c r="I20">
        <f t="shared" si="2"/>
        <v>225.45074678181925</v>
      </c>
    </row>
    <row r="21" spans="1:9">
      <c r="A21">
        <v>1989</v>
      </c>
      <c r="B21">
        <v>0.64457902099999997</v>
      </c>
      <c r="C21">
        <v>-2.052837931</v>
      </c>
      <c r="D21" t="str">
        <f>+'Figure 18asdf'!A23</f>
        <v>1989</v>
      </c>
      <c r="E21">
        <f>+'Figure 18asdf'!B23</f>
        <v>64.457902068995139</v>
      </c>
      <c r="F21">
        <f>+'Figure 18asdf'!C23</f>
        <v>-205.28379313321602</v>
      </c>
      <c r="G21" t="str">
        <f t="shared" si="0"/>
        <v>1989</v>
      </c>
      <c r="H21">
        <f t="shared" si="1"/>
        <v>-205.2837931</v>
      </c>
      <c r="I21">
        <f t="shared" si="2"/>
        <v>-205.28379313321602</v>
      </c>
    </row>
    <row r="22" spans="1:9">
      <c r="A22">
        <v>1990</v>
      </c>
      <c r="B22">
        <v>0.58026484</v>
      </c>
      <c r="C22">
        <v>-0.74682864400000004</v>
      </c>
      <c r="D22" t="str">
        <f>+'Figure 18asdf'!A24</f>
        <v>1990</v>
      </c>
      <c r="E22">
        <f>+'Figure 18asdf'!B24</f>
        <v>58.026483992585931</v>
      </c>
      <c r="F22">
        <f>+'Figure 18asdf'!C24</f>
        <v>-74.682864440426215</v>
      </c>
      <c r="G22" t="str">
        <f t="shared" si="0"/>
        <v>1990</v>
      </c>
      <c r="H22">
        <f t="shared" si="1"/>
        <v>-74.6828644</v>
      </c>
      <c r="I22">
        <f t="shared" si="2"/>
        <v>-74.682864440426215</v>
      </c>
    </row>
    <row r="23" spans="1:9">
      <c r="A23">
        <v>1991</v>
      </c>
      <c r="B23">
        <v>0.46103663499999997</v>
      </c>
      <c r="C23">
        <v>-0.46841571599999998</v>
      </c>
      <c r="D23" t="str">
        <f>+'Figure 18asdf'!A25</f>
        <v>1991</v>
      </c>
      <c r="E23">
        <f>+'Figure 18asdf'!B25</f>
        <v>46.103663540077783</v>
      </c>
      <c r="F23">
        <f>+'Figure 18asdf'!C25</f>
        <v>-46.841571606999445</v>
      </c>
      <c r="G23" t="str">
        <f t="shared" si="0"/>
        <v>1991</v>
      </c>
      <c r="H23">
        <f t="shared" si="1"/>
        <v>-46.841571599999995</v>
      </c>
      <c r="I23">
        <f t="shared" si="2"/>
        <v>-46.841571606999445</v>
      </c>
    </row>
    <row r="24" spans="1:9">
      <c r="A24">
        <v>1992</v>
      </c>
      <c r="B24">
        <v>0.44450850600000003</v>
      </c>
      <c r="C24">
        <v>-0.42680121500000001</v>
      </c>
      <c r="D24" t="str">
        <f>+'Figure 18asdf'!A26</f>
        <v>1992</v>
      </c>
      <c r="E24">
        <f>+'Figure 18asdf'!B26</f>
        <v>44.45085064176677</v>
      </c>
      <c r="F24">
        <f>+'Figure 18asdf'!C26</f>
        <v>-42.680121497421212</v>
      </c>
      <c r="G24" t="str">
        <f t="shared" si="0"/>
        <v>1992</v>
      </c>
      <c r="H24">
        <f t="shared" si="1"/>
        <v>-42.680121499999998</v>
      </c>
      <c r="I24">
        <f t="shared" si="2"/>
        <v>-42.680121497421212</v>
      </c>
    </row>
    <row r="25" spans="1:9">
      <c r="A25">
        <v>1993</v>
      </c>
      <c r="B25">
        <v>0.45923555500000002</v>
      </c>
      <c r="C25">
        <v>-0.485236954</v>
      </c>
      <c r="D25" t="str">
        <f>+'Figure 18asdf'!A27</f>
        <v>1993</v>
      </c>
      <c r="E25">
        <f>+'Figure 18asdf'!B27</f>
        <v>45.923555477463459</v>
      </c>
      <c r="F25">
        <f>+'Figure 18asdf'!C27</f>
        <v>-48.523695445836204</v>
      </c>
      <c r="G25" t="str">
        <f t="shared" si="0"/>
        <v>1993</v>
      </c>
      <c r="H25">
        <f t="shared" si="1"/>
        <v>-48.523695400000001</v>
      </c>
      <c r="I25">
        <f t="shared" si="2"/>
        <v>-48.523695445836204</v>
      </c>
    </row>
    <row r="26" spans="1:9">
      <c r="A26">
        <v>1994</v>
      </c>
      <c r="B26">
        <v>0.38534665600000001</v>
      </c>
      <c r="C26">
        <v>-0.373221372</v>
      </c>
      <c r="D26" t="str">
        <f>+'Figure 18asdf'!A28</f>
        <v>1994</v>
      </c>
      <c r="E26">
        <f>+'Figure 18asdf'!B28</f>
        <v>38.534665571259154</v>
      </c>
      <c r="F26">
        <f>+'Figure 18asdf'!C28</f>
        <v>-37.322137221559089</v>
      </c>
      <c r="G26" t="str">
        <f t="shared" si="0"/>
        <v>1994</v>
      </c>
      <c r="H26">
        <f t="shared" si="1"/>
        <v>-37.3221372</v>
      </c>
      <c r="I26">
        <f t="shared" si="2"/>
        <v>-37.322137221559089</v>
      </c>
    </row>
    <row r="27" spans="1:9">
      <c r="A27">
        <v>1995</v>
      </c>
      <c r="B27">
        <v>0.33987898599999999</v>
      </c>
      <c r="C27">
        <v>-0.30053475000000002</v>
      </c>
      <c r="D27" t="str">
        <f>+'Figure 18asdf'!A29</f>
        <v>1995</v>
      </c>
      <c r="E27">
        <f>+'Figure 18asdf'!B29</f>
        <v>33.987898599079507</v>
      </c>
      <c r="F27">
        <f>+'Figure 18asdf'!C29</f>
        <v>-30.053475034874822</v>
      </c>
      <c r="G27" t="str">
        <f t="shared" si="0"/>
        <v>1995</v>
      </c>
      <c r="H27">
        <f t="shared" si="1"/>
        <v>-30.053475000000002</v>
      </c>
      <c r="I27">
        <f t="shared" si="2"/>
        <v>-30.053475034874822</v>
      </c>
    </row>
    <row r="28" spans="1:9">
      <c r="A28">
        <v>1996</v>
      </c>
      <c r="B28">
        <v>0.33515377899999999</v>
      </c>
      <c r="C28">
        <v>-0.30159459199999999</v>
      </c>
      <c r="D28" t="str">
        <f>+'Figure 18asdf'!A30</f>
        <v>1996</v>
      </c>
      <c r="E28">
        <f>+'Figure 18asdf'!B30</f>
        <v>33.515377867180781</v>
      </c>
      <c r="F28">
        <f>+'Figure 18asdf'!C30</f>
        <v>-30.159459157540034</v>
      </c>
      <c r="G28" t="str">
        <f t="shared" si="0"/>
        <v>1996</v>
      </c>
      <c r="H28">
        <f t="shared" si="1"/>
        <v>-30.159459200000001</v>
      </c>
      <c r="I28">
        <f t="shared" si="2"/>
        <v>-30.159459157540034</v>
      </c>
    </row>
    <row r="29" spans="1:9">
      <c r="A29">
        <v>1997</v>
      </c>
      <c r="B29">
        <v>0.27037949</v>
      </c>
      <c r="C29">
        <v>-0.32464942400000002</v>
      </c>
      <c r="D29" t="str">
        <f>+'Figure 18asdf'!A31</f>
        <v>1997</v>
      </c>
      <c r="E29">
        <f>+'Figure 18asdf'!B31</f>
        <v>27.037948967706694</v>
      </c>
      <c r="F29">
        <f>+'Figure 18asdf'!C31</f>
        <v>-32.464942411264985</v>
      </c>
      <c r="G29" t="str">
        <f t="shared" si="0"/>
        <v>1997</v>
      </c>
      <c r="H29">
        <f t="shared" si="1"/>
        <v>-32.464942400000005</v>
      </c>
      <c r="I29">
        <f t="shared" si="2"/>
        <v>-32.464942411264985</v>
      </c>
    </row>
    <row r="30" spans="1:9">
      <c r="A30">
        <v>1998</v>
      </c>
      <c r="B30">
        <v>0.29935096500000002</v>
      </c>
      <c r="C30">
        <v>-0.34239212499999999</v>
      </c>
      <c r="D30" t="str">
        <f>+'Figure 18asdf'!A32</f>
        <v>1998</v>
      </c>
      <c r="E30">
        <f>+'Figure 18asdf'!B32</f>
        <v>29.935096511932301</v>
      </c>
      <c r="F30">
        <f>+'Figure 18asdf'!C32</f>
        <v>-34.2392124846576</v>
      </c>
      <c r="G30" t="str">
        <f t="shared" si="0"/>
        <v>1998</v>
      </c>
      <c r="H30">
        <f t="shared" si="1"/>
        <v>-34.239212500000001</v>
      </c>
      <c r="I30">
        <f t="shared" si="2"/>
        <v>-34.2392124846576</v>
      </c>
    </row>
    <row r="31" spans="1:9">
      <c r="A31">
        <v>1999</v>
      </c>
      <c r="B31">
        <v>0.35710433000000003</v>
      </c>
      <c r="C31">
        <v>-0.39145942500000003</v>
      </c>
      <c r="D31" t="str">
        <f>+'Figure 18asdf'!A33</f>
        <v>1999</v>
      </c>
      <c r="E31">
        <f>+'Figure 18asdf'!B33</f>
        <v>35.710433017573365</v>
      </c>
      <c r="F31">
        <f>+'Figure 18asdf'!C33</f>
        <v>-39.145942520340235</v>
      </c>
      <c r="G31" t="str">
        <f t="shared" si="0"/>
        <v>1999</v>
      </c>
      <c r="H31">
        <f t="shared" si="1"/>
        <v>-39.145942500000004</v>
      </c>
      <c r="I31">
        <f t="shared" si="2"/>
        <v>-39.145942520340235</v>
      </c>
    </row>
    <row r="32" spans="1:9">
      <c r="A32">
        <v>2000</v>
      </c>
      <c r="B32">
        <v>0.34476415100000002</v>
      </c>
      <c r="C32">
        <v>-0.37376444599999997</v>
      </c>
      <c r="D32" t="str">
        <f>+'Figure 18asdf'!A34</f>
        <v>2000</v>
      </c>
      <c r="E32">
        <f>+'Figure 18asdf'!B34</f>
        <v>34.476415087187121</v>
      </c>
      <c r="F32">
        <f>+'Figure 18asdf'!C34</f>
        <v>-37.376444585646553</v>
      </c>
      <c r="G32" t="str">
        <f t="shared" si="0"/>
        <v>2000</v>
      </c>
      <c r="H32">
        <f t="shared" si="1"/>
        <v>-37.376444599999999</v>
      </c>
      <c r="I32">
        <f t="shared" si="2"/>
        <v>-37.376444585646553</v>
      </c>
    </row>
    <row r="33" spans="1:9">
      <c r="A33">
        <v>2001</v>
      </c>
      <c r="B33">
        <v>0.34840078000000002</v>
      </c>
      <c r="C33">
        <v>-0.36221531899999998</v>
      </c>
      <c r="D33" t="str">
        <f>+'Figure 18asdf'!A35</f>
        <v>2001</v>
      </c>
      <c r="E33">
        <f>+'Figure 18asdf'!B35</f>
        <v>34.840078008939443</v>
      </c>
      <c r="F33">
        <f>+'Figure 18asdf'!C35</f>
        <v>-36.221531939472833</v>
      </c>
      <c r="G33" t="str">
        <f t="shared" si="0"/>
        <v>2001</v>
      </c>
      <c r="H33">
        <f t="shared" si="1"/>
        <v>-36.221531899999995</v>
      </c>
      <c r="I33">
        <f t="shared" si="2"/>
        <v>-36.221531939472833</v>
      </c>
    </row>
    <row r="34" spans="1:9">
      <c r="A34">
        <v>2002</v>
      </c>
      <c r="B34">
        <v>0.35285561900000001</v>
      </c>
      <c r="C34">
        <v>-0.351883153</v>
      </c>
      <c r="D34" t="str">
        <f>+'Figure 18asdf'!A36</f>
        <v>2002</v>
      </c>
      <c r="E34">
        <f>+'Figure 18asdf'!B36</f>
        <v>35.285561923870681</v>
      </c>
      <c r="F34">
        <f>+'Figure 18asdf'!C36</f>
        <v>-35.18831532107108</v>
      </c>
      <c r="G34" t="str">
        <f t="shared" si="0"/>
        <v>2002</v>
      </c>
      <c r="H34">
        <f t="shared" si="1"/>
        <v>-35.188315299999999</v>
      </c>
      <c r="I34">
        <f t="shared" si="2"/>
        <v>-35.18831532107108</v>
      </c>
    </row>
    <row r="35" spans="1:9">
      <c r="A35">
        <v>2003</v>
      </c>
      <c r="B35">
        <v>0.35339771599999997</v>
      </c>
      <c r="C35">
        <v>-0.32727688700000002</v>
      </c>
      <c r="D35" t="str">
        <f>+'Figure 18asdf'!A37</f>
        <v>2003</v>
      </c>
      <c r="E35">
        <f>+'Figure 18asdf'!B37</f>
        <v>35.339771623526836</v>
      </c>
      <c r="F35">
        <f>+'Figure 18asdf'!C37</f>
        <v>-32.727688653149514</v>
      </c>
      <c r="G35" t="str">
        <f t="shared" si="0"/>
        <v>2003</v>
      </c>
      <c r="H35">
        <f t="shared" si="1"/>
        <v>-32.727688700000002</v>
      </c>
      <c r="I35">
        <f t="shared" si="2"/>
        <v>-32.727688653149514</v>
      </c>
    </row>
    <row r="36" spans="1:9">
      <c r="A36">
        <v>2004</v>
      </c>
      <c r="B36">
        <v>0.33065164499999999</v>
      </c>
      <c r="C36">
        <v>-0.29874949699999997</v>
      </c>
      <c r="D36" t="str">
        <f>+'Figure 18asdf'!A38</f>
        <v>2004</v>
      </c>
      <c r="E36">
        <f>+'Figure 18asdf'!B38</f>
        <v>33.065164456480119</v>
      </c>
      <c r="F36">
        <f>+'Figure 18asdf'!C38</f>
        <v>-29.874949700841697</v>
      </c>
      <c r="G36" t="str">
        <f t="shared" si="0"/>
        <v>2004</v>
      </c>
      <c r="H36">
        <f t="shared" si="1"/>
        <v>-29.874949699999998</v>
      </c>
      <c r="I36">
        <f t="shared" si="2"/>
        <v>-29.874949700841697</v>
      </c>
    </row>
    <row r="37" spans="1:9">
      <c r="A37">
        <v>2005</v>
      </c>
      <c r="B37">
        <v>0.30003142999999999</v>
      </c>
      <c r="C37">
        <v>-0.29409120900000002</v>
      </c>
      <c r="D37" t="str">
        <f>+'Figure 18asdf'!A39</f>
        <v>2005</v>
      </c>
      <c r="E37">
        <f>+'Figure 18asdf'!B39</f>
        <v>30.003142966714236</v>
      </c>
      <c r="F37">
        <f>+'Figure 18asdf'!C39</f>
        <v>-29.409120880847006</v>
      </c>
      <c r="G37" t="str">
        <f t="shared" si="0"/>
        <v>2005</v>
      </c>
      <c r="H37">
        <f t="shared" si="1"/>
        <v>-29.409120900000001</v>
      </c>
      <c r="I37">
        <f t="shared" si="2"/>
        <v>-29.409120880847006</v>
      </c>
    </row>
    <row r="38" spans="1:9">
      <c r="A38">
        <v>2006</v>
      </c>
      <c r="B38">
        <v>0.25721712400000002</v>
      </c>
      <c r="C38">
        <v>-0.30365216</v>
      </c>
      <c r="D38" t="str">
        <f>+'Figure 18asdf'!A40</f>
        <v>2006</v>
      </c>
      <c r="E38">
        <f>+'Figure 18asdf'!B40</f>
        <v>25.721712442538202</v>
      </c>
      <c r="F38">
        <f>+'Figure 18asdf'!C40</f>
        <v>-30.36521598500461</v>
      </c>
      <c r="G38" t="str">
        <f t="shared" si="0"/>
        <v>2006</v>
      </c>
      <c r="H38">
        <f t="shared" si="1"/>
        <v>-30.365216</v>
      </c>
      <c r="I38">
        <f t="shared" si="2"/>
        <v>-30.36521598500461</v>
      </c>
    </row>
    <row r="39" spans="1:9">
      <c r="A39">
        <v>2007</v>
      </c>
      <c r="B39">
        <v>0.23849566899999999</v>
      </c>
      <c r="C39">
        <v>-0.33030318199999997</v>
      </c>
      <c r="D39" t="str">
        <f>+'Figure 18asdf'!A41</f>
        <v>2007</v>
      </c>
      <c r="E39">
        <f>+'Figure 18asdf'!B41</f>
        <v>23.849566896749874</v>
      </c>
      <c r="F39">
        <f>+'Figure 18asdf'!C41</f>
        <v>-33.030318213737729</v>
      </c>
      <c r="G39" t="str">
        <f t="shared" si="0"/>
        <v>2007</v>
      </c>
      <c r="H39">
        <f t="shared" si="1"/>
        <v>-33.030318199999996</v>
      </c>
      <c r="I39">
        <f t="shared" si="2"/>
        <v>-33.030318213737729</v>
      </c>
    </row>
    <row r="40" spans="1:9">
      <c r="A40">
        <v>2008</v>
      </c>
      <c r="B40">
        <v>0.19832723699999999</v>
      </c>
      <c r="C40">
        <v>-0.34957758999999999</v>
      </c>
      <c r="D40" t="str">
        <f>+'Figure 18asdf'!A42</f>
        <v>2008</v>
      </c>
      <c r="E40">
        <f>+'Figure 18asdf'!B42</f>
        <v>19.832723740401882</v>
      </c>
      <c r="F40">
        <f>+'Figure 18asdf'!C42</f>
        <v>-34.957758972065669</v>
      </c>
      <c r="G40" t="str">
        <f t="shared" si="0"/>
        <v>2008</v>
      </c>
      <c r="H40">
        <f t="shared" si="1"/>
        <v>-34.957758999999996</v>
      </c>
      <c r="I40">
        <f t="shared" si="2"/>
        <v>-34.957758972065669</v>
      </c>
    </row>
    <row r="41" spans="1:9">
      <c r="A41">
        <v>2009</v>
      </c>
      <c r="B41">
        <v>0.21537816000000001</v>
      </c>
      <c r="C41">
        <v>-0.34287668199999999</v>
      </c>
      <c r="D41" t="str">
        <f>+'Figure 18asdf'!A43</f>
        <v>2009</v>
      </c>
      <c r="E41">
        <f>+'Figure 18asdf'!B43</f>
        <v>21.537816013712412</v>
      </c>
      <c r="F41">
        <f>+'Figure 18asdf'!C43</f>
        <v>-34.287668240702033</v>
      </c>
      <c r="G41" t="str">
        <f t="shared" si="0"/>
        <v>2009</v>
      </c>
      <c r="H41">
        <f t="shared" si="1"/>
        <v>-34.287668199999999</v>
      </c>
      <c r="I41">
        <f t="shared" si="2"/>
        <v>-34.287668240702033</v>
      </c>
    </row>
    <row r="42" spans="1:9">
      <c r="A42">
        <v>2010</v>
      </c>
      <c r="B42">
        <v>0.19266187500000001</v>
      </c>
      <c r="C42">
        <v>-0.33233858399999999</v>
      </c>
      <c r="D42" t="str">
        <f>+'Figure 18asdf'!A44</f>
        <v>2010</v>
      </c>
      <c r="E42">
        <f>+'Figure 18asdf'!B44</f>
        <v>19.266187477861831</v>
      </c>
      <c r="F42">
        <f>+'Figure 18asdf'!C44</f>
        <v>-33.233858372306436</v>
      </c>
      <c r="G42" t="str">
        <f t="shared" si="0"/>
        <v>2010</v>
      </c>
      <c r="H42">
        <f t="shared" si="1"/>
        <v>-33.233858400000003</v>
      </c>
      <c r="I42">
        <f t="shared" si="2"/>
        <v>-33.233858372306436</v>
      </c>
    </row>
    <row r="43" spans="1:9">
      <c r="A43">
        <v>2011</v>
      </c>
      <c r="B43">
        <v>0.17832998</v>
      </c>
      <c r="C43">
        <v>-0.35424018800000001</v>
      </c>
      <c r="D43" t="str">
        <f>+'Figure 18asdf'!A45</f>
        <v>2011</v>
      </c>
      <c r="E43">
        <f>+'Figure 18asdf'!B45</f>
        <v>17.832998042127702</v>
      </c>
      <c r="F43">
        <f>+'Figure 18asdf'!C45</f>
        <v>-35.42401880927104</v>
      </c>
      <c r="G43" t="str">
        <f t="shared" si="0"/>
        <v>2011</v>
      </c>
      <c r="H43">
        <f t="shared" si="1"/>
        <v>-35.424018799999999</v>
      </c>
      <c r="I43">
        <f t="shared" si="2"/>
        <v>-35.42401880927104</v>
      </c>
    </row>
    <row r="44" spans="1:9">
      <c r="A44">
        <v>2012</v>
      </c>
      <c r="B44">
        <v>0.169012043</v>
      </c>
      <c r="C44">
        <v>-0.39135908000000003</v>
      </c>
      <c r="D44" t="str">
        <f>+'Figure 18asdf'!A46</f>
        <v>2012</v>
      </c>
      <c r="E44">
        <f>+'Figure 18asdf'!B46</f>
        <v>16.901204329836574</v>
      </c>
      <c r="F44">
        <f>+'Figure 18asdf'!C46</f>
        <v>-39.135908042430692</v>
      </c>
      <c r="G44" t="str">
        <f t="shared" si="0"/>
        <v>2012</v>
      </c>
      <c r="H44">
        <f t="shared" si="1"/>
        <v>-39.135908000000001</v>
      </c>
      <c r="I44">
        <f t="shared" si="2"/>
        <v>-39.135908042430692</v>
      </c>
    </row>
    <row r="45" spans="1:9">
      <c r="A45">
        <v>2013</v>
      </c>
      <c r="B45">
        <v>0.163812283</v>
      </c>
      <c r="C45">
        <v>-0.404424383</v>
      </c>
      <c r="D45" t="str">
        <f>+'Figure 18asdf'!A47</f>
        <v>2013</v>
      </c>
      <c r="E45">
        <f>+'Figure 18asdf'!B47</f>
        <v>16.381228305361397</v>
      </c>
      <c r="F45">
        <f>+'Figure 18asdf'!C47</f>
        <v>-40.442438307845492</v>
      </c>
      <c r="G45" t="str">
        <f t="shared" si="0"/>
        <v>2013</v>
      </c>
      <c r="H45">
        <f t="shared" si="1"/>
        <v>-40.442438299999999</v>
      </c>
      <c r="I45">
        <f t="shared" si="2"/>
        <v>-40.442438307845492</v>
      </c>
    </row>
    <row r="46" spans="1:9">
      <c r="A46">
        <v>2014</v>
      </c>
      <c r="B46">
        <v>0.174133959</v>
      </c>
      <c r="C46">
        <v>-0.41451098400000003</v>
      </c>
      <c r="D46" t="str">
        <f>+'Figure 18asdf'!A48</f>
        <v>2014</v>
      </c>
      <c r="E46">
        <f>+'Figure 18asdf'!B48</f>
        <v>17.413395898989858</v>
      </c>
      <c r="F46">
        <f>+'Figure 18asdf'!C48</f>
        <v>-41.451098423565313</v>
      </c>
      <c r="G46" t="str">
        <f t="shared" si="0"/>
        <v>2014</v>
      </c>
      <c r="H46">
        <f t="shared" si="1"/>
        <v>-41.451098399999999</v>
      </c>
      <c r="I46">
        <f t="shared" si="2"/>
        <v>-41.451098423565313</v>
      </c>
    </row>
    <row r="47" spans="1:9">
      <c r="A47">
        <v>2015</v>
      </c>
      <c r="B47">
        <v>0.20082963400000001</v>
      </c>
      <c r="C47">
        <v>-0.41349425200000001</v>
      </c>
      <c r="D47" t="str">
        <f>+'Figure 18asdf'!A49</f>
        <v>2015</v>
      </c>
      <c r="E47">
        <f>+'Figure 18asdf'!B49</f>
        <v>20.08296339626613</v>
      </c>
      <c r="F47">
        <f>+'Figure 18asdf'!C49</f>
        <v>-41.349425161287762</v>
      </c>
      <c r="G47" t="str">
        <f t="shared" si="0"/>
        <v>2015</v>
      </c>
      <c r="H47">
        <f t="shared" si="1"/>
        <v>-41.349425199999999</v>
      </c>
      <c r="I47">
        <f t="shared" si="2"/>
        <v>-41.349425161287762</v>
      </c>
    </row>
    <row r="48" spans="1:9">
      <c r="A48">
        <v>2016</v>
      </c>
      <c r="B48">
        <v>0.21308820000000001</v>
      </c>
      <c r="C48">
        <v>-0.40308043599999999</v>
      </c>
      <c r="D48" t="str">
        <f>+'Figure 18asdf'!A50</f>
        <v>2016</v>
      </c>
      <c r="E48">
        <f>+'Figure 18asdf'!B50</f>
        <v>21.308820010324254</v>
      </c>
      <c r="F48">
        <f>+'Figure 18asdf'!C50</f>
        <v>-40.308043554447394</v>
      </c>
      <c r="G48" t="str">
        <f t="shared" si="0"/>
        <v>2016</v>
      </c>
      <c r="H48">
        <f t="shared" si="1"/>
        <v>-40.308043599999998</v>
      </c>
      <c r="I48">
        <f t="shared" si="2"/>
        <v>-40.308043554447394</v>
      </c>
    </row>
    <row r="49" spans="1:9">
      <c r="A49">
        <v>2017</v>
      </c>
      <c r="B49">
        <v>0.229101043</v>
      </c>
      <c r="C49">
        <v>-0.36324119799999999</v>
      </c>
      <c r="D49" t="str">
        <f>+'Figure 18asdf'!A51</f>
        <v>2017</v>
      </c>
      <c r="E49">
        <f>+'Figure 18asdf'!B51</f>
        <v>22.91010432103257</v>
      </c>
      <c r="F49">
        <f>+'Figure 18asdf'!C51</f>
        <v>-36.32411978983037</v>
      </c>
      <c r="G49" t="str">
        <f t="shared" si="0"/>
        <v>2017</v>
      </c>
      <c r="H49">
        <f t="shared" si="1"/>
        <v>-36.324119799999998</v>
      </c>
      <c r="I49">
        <f t="shared" si="2"/>
        <v>-36.32411978983037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49"/>
  <sheetViews>
    <sheetView workbookViewId="0"/>
  </sheetViews>
  <sheetFormatPr defaultColWidth="9.109375" defaultRowHeight="14.4"/>
  <sheetData>
    <row r="1" spans="1:9">
      <c r="A1" t="s">
        <v>0</v>
      </c>
      <c r="B1" t="s">
        <v>29</v>
      </c>
      <c r="C1" t="s">
        <v>404</v>
      </c>
      <c r="H1" t="s">
        <v>405</v>
      </c>
      <c r="I1" t="s">
        <v>406</v>
      </c>
    </row>
    <row r="2" spans="1:9">
      <c r="A2">
        <v>1970</v>
      </c>
      <c r="B2">
        <v>0.20098157999999999</v>
      </c>
      <c r="C2">
        <v>0.20098157999999999</v>
      </c>
      <c r="D2" t="str">
        <f>+'Figure 19asdf'!A4</f>
        <v>1970</v>
      </c>
      <c r="E2">
        <f>+'Figure 19asdf'!B4</f>
        <v>20.098158004808131</v>
      </c>
      <c r="F2">
        <f>+'Figure 19asdf'!C4</f>
        <v>20.098158004808131</v>
      </c>
      <c r="G2" t="str">
        <f>+D2</f>
        <v>1970</v>
      </c>
      <c r="H2">
        <f>+B2*100</f>
        <v>20.098157999999998</v>
      </c>
      <c r="I2">
        <f>+E2</f>
        <v>20.098158004808131</v>
      </c>
    </row>
    <row r="3" spans="1:9">
      <c r="A3">
        <v>1971</v>
      </c>
      <c r="B3">
        <v>0.20805399999999999</v>
      </c>
      <c r="C3">
        <v>0.21036050000000001</v>
      </c>
      <c r="D3" t="str">
        <f>+'Figure 19asdf'!A5</f>
        <v>1971</v>
      </c>
      <c r="E3">
        <f>+'Figure 19asdf'!B5</f>
        <v>20.805399512627382</v>
      </c>
      <c r="F3">
        <f>+'Figure 19asdf'!C5</f>
        <v>21.036049670076597</v>
      </c>
      <c r="G3" t="str">
        <f t="shared" ref="G3:G49" si="0">+D3</f>
        <v>1971</v>
      </c>
      <c r="H3">
        <f t="shared" ref="H3:H49" si="1">+B3*100</f>
        <v>20.805399999999999</v>
      </c>
      <c r="I3">
        <f t="shared" ref="I3:I49" si="2">+E3</f>
        <v>20.805399512627382</v>
      </c>
    </row>
    <row r="4" spans="1:9">
      <c r="A4">
        <v>1972</v>
      </c>
      <c r="B4">
        <v>0.22330628</v>
      </c>
      <c r="C4">
        <v>0.21286774999999999</v>
      </c>
      <c r="D4" t="str">
        <f>+'Figure 19asdf'!A6</f>
        <v>1972</v>
      </c>
      <c r="E4">
        <f>+'Figure 19asdf'!B6</f>
        <v>22.330628378386542</v>
      </c>
      <c r="F4">
        <f>+'Figure 19asdf'!C6</f>
        <v>21.286774715470749</v>
      </c>
      <c r="G4" t="str">
        <f t="shared" si="0"/>
        <v>1972</v>
      </c>
      <c r="H4">
        <f t="shared" si="1"/>
        <v>22.330628000000001</v>
      </c>
      <c r="I4">
        <f t="shared" si="2"/>
        <v>22.330628378386542</v>
      </c>
    </row>
    <row r="5" spans="1:9">
      <c r="A5">
        <v>1973</v>
      </c>
      <c r="B5">
        <v>0.25765916</v>
      </c>
      <c r="C5">
        <v>0.25269167999999997</v>
      </c>
      <c r="D5" t="str">
        <f>+'Figure 19asdf'!A7</f>
        <v>1973</v>
      </c>
      <c r="E5">
        <f>+'Figure 19asdf'!B7</f>
        <v>25.765916327891869</v>
      </c>
      <c r="F5">
        <f>+'Figure 19asdf'!C7</f>
        <v>25.269168221595262</v>
      </c>
      <c r="G5" t="str">
        <f t="shared" si="0"/>
        <v>1973</v>
      </c>
      <c r="H5">
        <f t="shared" si="1"/>
        <v>25.765916000000001</v>
      </c>
      <c r="I5">
        <f t="shared" si="2"/>
        <v>25.765916327891869</v>
      </c>
    </row>
    <row r="6" spans="1:9">
      <c r="A6">
        <v>1974</v>
      </c>
      <c r="B6">
        <v>0.28677164999999999</v>
      </c>
      <c r="C6">
        <v>0.28857160999999998</v>
      </c>
      <c r="D6" t="str">
        <f>+'Figure 19asdf'!A8</f>
        <v>1974</v>
      </c>
      <c r="E6">
        <f>+'Figure 19asdf'!B8</f>
        <v>28.677165069530126</v>
      </c>
      <c r="F6">
        <f>+'Figure 19asdf'!C8</f>
        <v>28.85716137135822</v>
      </c>
      <c r="G6" t="str">
        <f t="shared" si="0"/>
        <v>1974</v>
      </c>
      <c r="H6">
        <f t="shared" si="1"/>
        <v>28.677164999999999</v>
      </c>
      <c r="I6">
        <f t="shared" si="2"/>
        <v>28.677165069530126</v>
      </c>
    </row>
    <row r="7" spans="1:9">
      <c r="A7">
        <v>1975</v>
      </c>
      <c r="B7">
        <v>0.33327337000000001</v>
      </c>
      <c r="C7">
        <v>0.38137598</v>
      </c>
      <c r="D7" t="str">
        <f>+'Figure 19asdf'!A9</f>
        <v>1975</v>
      </c>
      <c r="E7">
        <f>+'Figure 19asdf'!B9</f>
        <v>33.327336586301989</v>
      </c>
      <c r="F7">
        <f>+'Figure 19asdf'!C9</f>
        <v>38.137597948186055</v>
      </c>
      <c r="G7" t="str">
        <f t="shared" si="0"/>
        <v>1975</v>
      </c>
      <c r="H7">
        <f t="shared" si="1"/>
        <v>33.327337</v>
      </c>
      <c r="I7">
        <f t="shared" si="2"/>
        <v>33.327336586301989</v>
      </c>
    </row>
    <row r="8" spans="1:9">
      <c r="A8">
        <v>1976</v>
      </c>
      <c r="B8">
        <v>0.37787206000000001</v>
      </c>
      <c r="C8">
        <v>0.45179407999999999</v>
      </c>
      <c r="D8" t="str">
        <f>+'Figure 19asdf'!A10</f>
        <v>1976</v>
      </c>
      <c r="E8">
        <f>+'Figure 19asdf'!B10</f>
        <v>37.787206110269835</v>
      </c>
      <c r="F8">
        <f>+'Figure 19asdf'!C10</f>
        <v>45.179407518285302</v>
      </c>
      <c r="G8" t="str">
        <f t="shared" si="0"/>
        <v>1976</v>
      </c>
      <c r="H8">
        <f t="shared" si="1"/>
        <v>37.787205999999998</v>
      </c>
      <c r="I8">
        <f t="shared" si="2"/>
        <v>37.787206110269835</v>
      </c>
    </row>
    <row r="9" spans="1:9">
      <c r="A9">
        <v>1977</v>
      </c>
      <c r="B9">
        <v>0.46228549000000002</v>
      </c>
      <c r="C9">
        <v>0.53450401000000003</v>
      </c>
      <c r="D9" t="str">
        <f>+'Figure 19asdf'!A11</f>
        <v>1977</v>
      </c>
      <c r="E9">
        <f>+'Figure 19asdf'!B11</f>
        <v>46.228548749770958</v>
      </c>
      <c r="F9">
        <f>+'Figure 19asdf'!C11</f>
        <v>53.450401155262227</v>
      </c>
      <c r="G9" t="str">
        <f t="shared" si="0"/>
        <v>1977</v>
      </c>
      <c r="H9">
        <f t="shared" si="1"/>
        <v>46.228549000000001</v>
      </c>
      <c r="I9">
        <f t="shared" si="2"/>
        <v>46.228548749770958</v>
      </c>
    </row>
    <row r="10" spans="1:9">
      <c r="A10">
        <v>1978</v>
      </c>
      <c r="B10">
        <v>0.54514474999999996</v>
      </c>
      <c r="C10">
        <v>0.56735064999999996</v>
      </c>
      <c r="D10" t="str">
        <f>+'Figure 19asdf'!A12</f>
        <v>1978</v>
      </c>
      <c r="E10">
        <f>+'Figure 19asdf'!B12</f>
        <v>54.514474539191262</v>
      </c>
      <c r="F10">
        <f>+'Figure 19asdf'!C12</f>
        <v>56.735065302807783</v>
      </c>
      <c r="G10" t="str">
        <f t="shared" si="0"/>
        <v>1978</v>
      </c>
      <c r="H10">
        <f t="shared" si="1"/>
        <v>54.514474999999997</v>
      </c>
      <c r="I10">
        <f t="shared" si="2"/>
        <v>54.514474539191262</v>
      </c>
    </row>
    <row r="11" spans="1:9">
      <c r="A11">
        <v>1979</v>
      </c>
      <c r="B11">
        <v>0.42223253999999999</v>
      </c>
      <c r="C11">
        <v>0.52708001000000004</v>
      </c>
      <c r="D11" t="str">
        <f>+'Figure 19asdf'!A13</f>
        <v>1979</v>
      </c>
      <c r="E11">
        <f>+'Figure 19asdf'!B13</f>
        <v>42.223253896319711</v>
      </c>
      <c r="F11">
        <f>+'Figure 19asdf'!C13</f>
        <v>52.708000666674202</v>
      </c>
      <c r="G11" t="str">
        <f t="shared" si="0"/>
        <v>1979</v>
      </c>
      <c r="H11">
        <f t="shared" si="1"/>
        <v>42.223253999999997</v>
      </c>
      <c r="I11">
        <f t="shared" si="2"/>
        <v>42.223253896319711</v>
      </c>
    </row>
    <row r="12" spans="1:9">
      <c r="A12">
        <v>1980</v>
      </c>
      <c r="B12">
        <v>0.34165290999999998</v>
      </c>
      <c r="C12">
        <v>0.52769226999999996</v>
      </c>
      <c r="D12" t="str">
        <f>+'Figure 19asdf'!A14</f>
        <v>1980</v>
      </c>
      <c r="E12">
        <f>+'Figure 19asdf'!B14</f>
        <v>34.16529057136907</v>
      </c>
      <c r="F12">
        <f>+'Figure 19asdf'!C14</f>
        <v>52.769227136940003</v>
      </c>
      <c r="G12" t="str">
        <f t="shared" si="0"/>
        <v>1980</v>
      </c>
      <c r="H12">
        <f t="shared" si="1"/>
        <v>34.165290999999996</v>
      </c>
      <c r="I12">
        <f t="shared" si="2"/>
        <v>34.16529057136907</v>
      </c>
    </row>
    <row r="13" spans="1:9">
      <c r="A13">
        <v>1981</v>
      </c>
      <c r="B13">
        <v>0.31033562999999997</v>
      </c>
      <c r="C13">
        <v>0.57978472000000003</v>
      </c>
      <c r="D13" t="str">
        <f>+'Figure 19asdf'!A15</f>
        <v>1981</v>
      </c>
      <c r="E13">
        <f>+'Figure 19asdf'!B15</f>
        <v>31.03356345340908</v>
      </c>
      <c r="F13">
        <f>+'Figure 19asdf'!C15</f>
        <v>57.978472169585835</v>
      </c>
      <c r="G13" t="str">
        <f t="shared" si="0"/>
        <v>1981</v>
      </c>
      <c r="H13">
        <f t="shared" si="1"/>
        <v>31.033562999999997</v>
      </c>
      <c r="I13">
        <f t="shared" si="2"/>
        <v>31.03356345340908</v>
      </c>
    </row>
    <row r="14" spans="1:9">
      <c r="A14">
        <v>1982</v>
      </c>
      <c r="B14">
        <v>0.32812022000000002</v>
      </c>
      <c r="C14">
        <v>0.65954595000000005</v>
      </c>
      <c r="D14" t="str">
        <f>+'Figure 19asdf'!A16</f>
        <v>1982</v>
      </c>
      <c r="E14">
        <f>+'Figure 19asdf'!B16</f>
        <v>32.812022142334342</v>
      </c>
      <c r="F14">
        <f>+'Figure 19asdf'!C16</f>
        <v>65.954595104616686</v>
      </c>
      <c r="G14" t="str">
        <f t="shared" si="0"/>
        <v>1982</v>
      </c>
      <c r="H14">
        <f t="shared" si="1"/>
        <v>32.812021999999999</v>
      </c>
      <c r="I14">
        <f t="shared" si="2"/>
        <v>32.812022142334342</v>
      </c>
    </row>
    <row r="15" spans="1:9">
      <c r="A15">
        <v>1983</v>
      </c>
      <c r="B15">
        <v>0.47032172</v>
      </c>
      <c r="C15">
        <v>0.7432531</v>
      </c>
      <c r="D15" t="str">
        <f>+'Figure 19asdf'!A17</f>
        <v>1983</v>
      </c>
      <c r="E15">
        <f>+'Figure 19asdf'!B17</f>
        <v>47.032171539548422</v>
      </c>
      <c r="F15">
        <f>+'Figure 19asdf'!C17</f>
        <v>74.325309949391809</v>
      </c>
      <c r="G15" t="str">
        <f t="shared" si="0"/>
        <v>1983</v>
      </c>
      <c r="H15">
        <f t="shared" si="1"/>
        <v>47.032172000000003</v>
      </c>
      <c r="I15">
        <f t="shared" si="2"/>
        <v>47.032171539548422</v>
      </c>
    </row>
    <row r="16" spans="1:9">
      <c r="A16">
        <v>1984</v>
      </c>
      <c r="B16">
        <v>0.50936711000000001</v>
      </c>
      <c r="C16">
        <v>0.79354619000000004</v>
      </c>
      <c r="D16" t="str">
        <f>+'Figure 19asdf'!A18</f>
        <v>1984</v>
      </c>
      <c r="E16">
        <f>+'Figure 19asdf'!B18</f>
        <v>50.936711137349555</v>
      </c>
      <c r="F16">
        <f>+'Figure 19asdf'!C18</f>
        <v>79.354619054816993</v>
      </c>
      <c r="G16" t="str">
        <f t="shared" si="0"/>
        <v>1984</v>
      </c>
      <c r="H16">
        <f t="shared" si="1"/>
        <v>50.936711000000003</v>
      </c>
      <c r="I16">
        <f t="shared" si="2"/>
        <v>50.936711137349555</v>
      </c>
    </row>
    <row r="17" spans="1:9">
      <c r="A17">
        <v>1985</v>
      </c>
      <c r="B17">
        <v>0.66489891000000001</v>
      </c>
      <c r="C17">
        <v>0.71510589000000002</v>
      </c>
      <c r="D17" t="str">
        <f>+'Figure 19asdf'!A19</f>
        <v>1985</v>
      </c>
      <c r="E17">
        <f>+'Figure 19asdf'!B19</f>
        <v>66.489891300203467</v>
      </c>
      <c r="F17">
        <f>+'Figure 19asdf'!C19</f>
        <v>71.51058945627986</v>
      </c>
      <c r="G17" t="str">
        <f t="shared" si="0"/>
        <v>1985</v>
      </c>
      <c r="H17">
        <f t="shared" si="1"/>
        <v>66.489891</v>
      </c>
      <c r="I17">
        <f t="shared" si="2"/>
        <v>66.489891300203467</v>
      </c>
    </row>
    <row r="18" spans="1:9">
      <c r="A18">
        <v>1986</v>
      </c>
      <c r="B18">
        <v>0.59396495000000005</v>
      </c>
      <c r="C18">
        <v>0.74158489000000005</v>
      </c>
      <c r="D18" t="str">
        <f>+'Figure 19asdf'!A20</f>
        <v>1986</v>
      </c>
      <c r="E18">
        <f>+'Figure 19asdf'!B20</f>
        <v>59.396495077487785</v>
      </c>
      <c r="F18">
        <f>+'Figure 19asdf'!C20</f>
        <v>74.15848904146354</v>
      </c>
      <c r="G18" t="str">
        <f t="shared" si="0"/>
        <v>1986</v>
      </c>
      <c r="H18">
        <f t="shared" si="1"/>
        <v>59.396495000000002</v>
      </c>
      <c r="I18">
        <f t="shared" si="2"/>
        <v>59.396495077487785</v>
      </c>
    </row>
    <row r="19" spans="1:9">
      <c r="A19">
        <v>1987</v>
      </c>
      <c r="B19">
        <v>0.65197857999999997</v>
      </c>
      <c r="C19">
        <v>0.77455247999999999</v>
      </c>
      <c r="D19" t="str">
        <f>+'Figure 19asdf'!A21</f>
        <v>1987</v>
      </c>
      <c r="E19">
        <f>+'Figure 19asdf'!B21</f>
        <v>65.197858417701411</v>
      </c>
      <c r="F19">
        <f>+'Figure 19asdf'!C21</f>
        <v>77.455248216941612</v>
      </c>
      <c r="G19" t="str">
        <f t="shared" si="0"/>
        <v>1987</v>
      </c>
      <c r="H19">
        <f t="shared" si="1"/>
        <v>65.197857999999997</v>
      </c>
      <c r="I19">
        <f t="shared" si="2"/>
        <v>65.197858417701411</v>
      </c>
    </row>
    <row r="20" spans="1:9">
      <c r="A20">
        <v>1988</v>
      </c>
      <c r="B20">
        <v>0.95939609999999997</v>
      </c>
      <c r="C20">
        <v>0.79819996999999998</v>
      </c>
      <c r="D20" t="str">
        <f>+'Figure 19asdf'!A22</f>
        <v>1988</v>
      </c>
      <c r="E20">
        <f>+'Figure 19asdf'!B22</f>
        <v>95.939609550760139</v>
      </c>
      <c r="F20">
        <f>+'Figure 19asdf'!C22</f>
        <v>79.819996806392652</v>
      </c>
      <c r="G20" t="str">
        <f t="shared" si="0"/>
        <v>1988</v>
      </c>
      <c r="H20">
        <f t="shared" si="1"/>
        <v>95.939610000000002</v>
      </c>
      <c r="I20">
        <f t="shared" si="2"/>
        <v>95.939609550760139</v>
      </c>
    </row>
    <row r="21" spans="1:9">
      <c r="A21">
        <v>1989</v>
      </c>
      <c r="B21">
        <v>0.64457902</v>
      </c>
      <c r="C21">
        <v>0.82534536000000003</v>
      </c>
      <c r="D21" t="str">
        <f>+'Figure 19asdf'!A23</f>
        <v>1989</v>
      </c>
      <c r="E21">
        <f>+'Figure 19asdf'!B23</f>
        <v>64.457902068995139</v>
      </c>
      <c r="F21">
        <f>+'Figure 19asdf'!C23</f>
        <v>82.534535588696315</v>
      </c>
      <c r="G21" t="str">
        <f t="shared" si="0"/>
        <v>1989</v>
      </c>
      <c r="H21">
        <f t="shared" si="1"/>
        <v>64.457902000000004</v>
      </c>
      <c r="I21">
        <f t="shared" si="2"/>
        <v>64.457902068995139</v>
      </c>
    </row>
    <row r="22" spans="1:9">
      <c r="A22">
        <v>1990</v>
      </c>
      <c r="B22">
        <v>0.58026484</v>
      </c>
      <c r="C22">
        <v>0.83643042999999995</v>
      </c>
      <c r="D22" t="str">
        <f>+'Figure 19asdf'!A24</f>
        <v>1990</v>
      </c>
      <c r="E22">
        <f>+'Figure 19asdf'!B24</f>
        <v>58.026483992585931</v>
      </c>
      <c r="F22">
        <f>+'Figure 19asdf'!C24</f>
        <v>83.643042527213609</v>
      </c>
      <c r="G22" t="str">
        <f t="shared" si="0"/>
        <v>1990</v>
      </c>
      <c r="H22">
        <f t="shared" si="1"/>
        <v>58.026484000000004</v>
      </c>
      <c r="I22">
        <f t="shared" si="2"/>
        <v>58.026483992585931</v>
      </c>
    </row>
    <row r="23" spans="1:9">
      <c r="A23">
        <v>1991</v>
      </c>
      <c r="B23">
        <v>0.46103664</v>
      </c>
      <c r="C23">
        <v>0.85010094000000003</v>
      </c>
      <c r="D23" t="str">
        <f>+'Figure 19asdf'!A25</f>
        <v>1991</v>
      </c>
      <c r="E23">
        <f>+'Figure 19asdf'!B25</f>
        <v>46.103663540077783</v>
      </c>
      <c r="F23">
        <f>+'Figure 19asdf'!C25</f>
        <v>85.010093922291702</v>
      </c>
      <c r="G23" t="str">
        <f t="shared" si="0"/>
        <v>1991</v>
      </c>
      <c r="H23">
        <f t="shared" si="1"/>
        <v>46.103664000000002</v>
      </c>
      <c r="I23">
        <f t="shared" si="2"/>
        <v>46.103663540077783</v>
      </c>
    </row>
    <row r="24" spans="1:9">
      <c r="A24">
        <v>1992</v>
      </c>
      <c r="B24">
        <v>0.44450851000000002</v>
      </c>
      <c r="C24">
        <v>0.87822935000000002</v>
      </c>
      <c r="D24" t="str">
        <f>+'Figure 19asdf'!A26</f>
        <v>1992</v>
      </c>
      <c r="E24">
        <f>+'Figure 19asdf'!B26</f>
        <v>44.45085064176677</v>
      </c>
      <c r="F24">
        <f>+'Figure 19asdf'!C26</f>
        <v>87.822935205093913</v>
      </c>
      <c r="G24" t="str">
        <f t="shared" si="0"/>
        <v>1992</v>
      </c>
      <c r="H24">
        <f t="shared" si="1"/>
        <v>44.450851</v>
      </c>
      <c r="I24">
        <f t="shared" si="2"/>
        <v>44.45085064176677</v>
      </c>
    </row>
    <row r="25" spans="1:9">
      <c r="A25">
        <v>1993</v>
      </c>
      <c r="B25">
        <v>0.45923554999999999</v>
      </c>
      <c r="C25">
        <v>0.90290992999999997</v>
      </c>
      <c r="D25" t="str">
        <f>+'Figure 19asdf'!A27</f>
        <v>1993</v>
      </c>
      <c r="E25">
        <f>+'Figure 19asdf'!B27</f>
        <v>45.923555477463459</v>
      </c>
      <c r="F25">
        <f>+'Figure 19asdf'!C27</f>
        <v>90.290992980161448</v>
      </c>
      <c r="G25" t="str">
        <f t="shared" si="0"/>
        <v>1993</v>
      </c>
      <c r="H25">
        <f t="shared" si="1"/>
        <v>45.923555</v>
      </c>
      <c r="I25">
        <f t="shared" si="2"/>
        <v>45.923555477463459</v>
      </c>
    </row>
    <row r="26" spans="1:9">
      <c r="A26">
        <v>1994</v>
      </c>
      <c r="B26">
        <v>0.38534666000000001</v>
      </c>
      <c r="C26">
        <v>0.92260094999999998</v>
      </c>
      <c r="D26" t="str">
        <f>+'Figure 19asdf'!A28</f>
        <v>1994</v>
      </c>
      <c r="E26">
        <f>+'Figure 19asdf'!B28</f>
        <v>38.534665571259154</v>
      </c>
      <c r="F26">
        <f>+'Figure 19asdf'!C28</f>
        <v>92.260095137641983</v>
      </c>
      <c r="G26" t="str">
        <f t="shared" si="0"/>
        <v>1994</v>
      </c>
      <c r="H26">
        <f t="shared" si="1"/>
        <v>38.534666000000001</v>
      </c>
      <c r="I26">
        <f t="shared" si="2"/>
        <v>38.534665571259154</v>
      </c>
    </row>
    <row r="27" spans="1:9">
      <c r="A27">
        <v>1995</v>
      </c>
      <c r="B27">
        <v>0.33987898999999999</v>
      </c>
      <c r="C27">
        <v>0.94738348999999999</v>
      </c>
      <c r="D27" t="str">
        <f>+'Figure 19asdf'!A29</f>
        <v>1995</v>
      </c>
      <c r="E27">
        <f>+'Figure 19asdf'!B29</f>
        <v>33.987898599079507</v>
      </c>
      <c r="F27">
        <f>+'Figure 19asdf'!C29</f>
        <v>94.738349040172068</v>
      </c>
      <c r="G27" t="str">
        <f t="shared" si="0"/>
        <v>1995</v>
      </c>
      <c r="H27">
        <f t="shared" si="1"/>
        <v>33.987898999999999</v>
      </c>
      <c r="I27">
        <f t="shared" si="2"/>
        <v>33.987898599079507</v>
      </c>
    </row>
    <row r="28" spans="1:9">
      <c r="A28">
        <v>1996</v>
      </c>
      <c r="B28">
        <v>0.33515378000000001</v>
      </c>
      <c r="C28">
        <v>0.95604699999999998</v>
      </c>
      <c r="D28" t="str">
        <f>+'Figure 19asdf'!A30</f>
        <v>1996</v>
      </c>
      <c r="E28">
        <f>+'Figure 19asdf'!B30</f>
        <v>33.515377867180781</v>
      </c>
      <c r="F28">
        <f>+'Figure 19asdf'!C30</f>
        <v>95.604699788715735</v>
      </c>
      <c r="G28" t="str">
        <f t="shared" si="0"/>
        <v>1996</v>
      </c>
      <c r="H28">
        <f t="shared" si="1"/>
        <v>33.515377999999998</v>
      </c>
      <c r="I28">
        <f t="shared" si="2"/>
        <v>33.515377867180781</v>
      </c>
    </row>
    <row r="29" spans="1:9">
      <c r="A29">
        <v>1997</v>
      </c>
      <c r="B29">
        <v>0.27037949</v>
      </c>
      <c r="C29">
        <v>0.95032707999999999</v>
      </c>
      <c r="D29" t="str">
        <f>+'Figure 19asdf'!A31</f>
        <v>1997</v>
      </c>
      <c r="E29">
        <f>+'Figure 19asdf'!B31</f>
        <v>27.037948967706694</v>
      </c>
      <c r="F29">
        <f>+'Figure 19asdf'!C31</f>
        <v>95.032708042843808</v>
      </c>
      <c r="G29" t="str">
        <f t="shared" si="0"/>
        <v>1997</v>
      </c>
      <c r="H29">
        <f t="shared" si="1"/>
        <v>27.037949000000001</v>
      </c>
      <c r="I29">
        <f t="shared" si="2"/>
        <v>27.037948967706694</v>
      </c>
    </row>
    <row r="30" spans="1:9">
      <c r="A30">
        <v>1998</v>
      </c>
      <c r="B30">
        <v>0.29935096999999999</v>
      </c>
      <c r="C30">
        <v>0.95893823</v>
      </c>
      <c r="D30" t="str">
        <f>+'Figure 19asdf'!A32</f>
        <v>1998</v>
      </c>
      <c r="E30">
        <f>+'Figure 19asdf'!B32</f>
        <v>29.935096511932301</v>
      </c>
      <c r="F30">
        <f>+'Figure 19asdf'!C32</f>
        <v>95.893823312629706</v>
      </c>
      <c r="G30" t="str">
        <f t="shared" si="0"/>
        <v>1998</v>
      </c>
      <c r="H30">
        <f t="shared" si="1"/>
        <v>29.935096999999999</v>
      </c>
      <c r="I30">
        <f t="shared" si="2"/>
        <v>29.935096511932301</v>
      </c>
    </row>
    <row r="31" spans="1:9">
      <c r="A31">
        <v>1999</v>
      </c>
      <c r="B31">
        <v>0.35710433000000003</v>
      </c>
      <c r="C31">
        <v>0.98751007999999996</v>
      </c>
      <c r="D31" t="str">
        <f>+'Figure 19asdf'!A33</f>
        <v>1999</v>
      </c>
      <c r="E31">
        <f>+'Figure 19asdf'!B33</f>
        <v>35.710433017573365</v>
      </c>
      <c r="F31">
        <f>+'Figure 19asdf'!C33</f>
        <v>98.751008448597204</v>
      </c>
      <c r="G31" t="str">
        <f t="shared" si="0"/>
        <v>1999</v>
      </c>
      <c r="H31">
        <f t="shared" si="1"/>
        <v>35.710433000000002</v>
      </c>
      <c r="I31">
        <f t="shared" si="2"/>
        <v>35.710433017573365</v>
      </c>
    </row>
    <row r="32" spans="1:9">
      <c r="A32">
        <v>2000</v>
      </c>
      <c r="B32">
        <v>0.34476414999999999</v>
      </c>
      <c r="C32">
        <v>1.02272516</v>
      </c>
      <c r="D32" t="str">
        <f>+'Figure 19asdf'!A34</f>
        <v>2000</v>
      </c>
      <c r="E32">
        <f>+'Figure 19asdf'!B34</f>
        <v>34.476415087187121</v>
      </c>
      <c r="F32">
        <f>+'Figure 19asdf'!C34</f>
        <v>102.27251555364047</v>
      </c>
      <c r="G32" t="str">
        <f t="shared" si="0"/>
        <v>2000</v>
      </c>
      <c r="H32">
        <f t="shared" si="1"/>
        <v>34.476414999999996</v>
      </c>
      <c r="I32">
        <f t="shared" si="2"/>
        <v>34.476415087187121</v>
      </c>
    </row>
    <row r="33" spans="1:9">
      <c r="A33">
        <v>2001</v>
      </c>
      <c r="B33">
        <v>0.34840078000000002</v>
      </c>
      <c r="C33">
        <v>1.04816303</v>
      </c>
      <c r="D33" t="str">
        <f>+'Figure 19asdf'!A35</f>
        <v>2001</v>
      </c>
      <c r="E33">
        <f>+'Figure 19asdf'!B35</f>
        <v>34.840078008939443</v>
      </c>
      <c r="F33">
        <f>+'Figure 19asdf'!C35</f>
        <v>104.81630328834235</v>
      </c>
      <c r="G33" t="str">
        <f t="shared" si="0"/>
        <v>2001</v>
      </c>
      <c r="H33">
        <f t="shared" si="1"/>
        <v>34.840078000000005</v>
      </c>
      <c r="I33">
        <f t="shared" si="2"/>
        <v>34.840078008939443</v>
      </c>
    </row>
    <row r="34" spans="1:9">
      <c r="A34">
        <v>2002</v>
      </c>
      <c r="B34">
        <v>0.35285561999999998</v>
      </c>
      <c r="C34">
        <v>1.0675740600000001</v>
      </c>
      <c r="D34" t="str">
        <f>+'Figure 19asdf'!A36</f>
        <v>2002</v>
      </c>
      <c r="E34">
        <f>+'Figure 19asdf'!B36</f>
        <v>35.285561923870681</v>
      </c>
      <c r="F34">
        <f>+'Figure 19asdf'!C36</f>
        <v>106.75740564244745</v>
      </c>
      <c r="G34" t="str">
        <f t="shared" si="0"/>
        <v>2002</v>
      </c>
      <c r="H34">
        <f t="shared" si="1"/>
        <v>35.285561999999999</v>
      </c>
      <c r="I34">
        <f t="shared" si="2"/>
        <v>35.285561923870681</v>
      </c>
    </row>
    <row r="35" spans="1:9">
      <c r="A35">
        <v>2003</v>
      </c>
      <c r="B35">
        <v>0.35339772000000003</v>
      </c>
      <c r="C35">
        <v>1.0816371899999999</v>
      </c>
      <c r="D35" t="str">
        <f>+'Figure 19asdf'!A37</f>
        <v>2003</v>
      </c>
      <c r="E35">
        <f>+'Figure 19asdf'!B37</f>
        <v>35.339771623526836</v>
      </c>
      <c r="F35">
        <f>+'Figure 19asdf'!C37</f>
        <v>108.16371890973831</v>
      </c>
      <c r="G35" t="str">
        <f t="shared" si="0"/>
        <v>2003</v>
      </c>
      <c r="H35">
        <f t="shared" si="1"/>
        <v>35.339772000000004</v>
      </c>
      <c r="I35">
        <f t="shared" si="2"/>
        <v>35.339771623526836</v>
      </c>
    </row>
    <row r="36" spans="1:9">
      <c r="A36">
        <v>2004</v>
      </c>
      <c r="B36">
        <v>0.33065164000000002</v>
      </c>
      <c r="C36">
        <v>1.0845887599999999</v>
      </c>
      <c r="D36" t="str">
        <f>+'Figure 19asdf'!A38</f>
        <v>2004</v>
      </c>
      <c r="E36">
        <f>+'Figure 19asdf'!B38</f>
        <v>33.065164456480119</v>
      </c>
      <c r="F36">
        <f>+'Figure 19asdf'!C38</f>
        <v>108.45887599052327</v>
      </c>
      <c r="G36" t="str">
        <f t="shared" si="0"/>
        <v>2004</v>
      </c>
      <c r="H36">
        <f t="shared" si="1"/>
        <v>33.065164000000003</v>
      </c>
      <c r="I36">
        <f t="shared" si="2"/>
        <v>33.065164456480119</v>
      </c>
    </row>
    <row r="37" spans="1:9">
      <c r="A37">
        <v>2005</v>
      </c>
      <c r="B37">
        <v>0.30003142999999999</v>
      </c>
      <c r="C37">
        <v>1.0784076</v>
      </c>
      <c r="D37" t="str">
        <f>+'Figure 19asdf'!A39</f>
        <v>2005</v>
      </c>
      <c r="E37">
        <f>+'Figure 19asdf'!B39</f>
        <v>30.003142966714236</v>
      </c>
      <c r="F37">
        <f>+'Figure 19asdf'!C39</f>
        <v>107.84075985806902</v>
      </c>
      <c r="G37" t="str">
        <f t="shared" si="0"/>
        <v>2005</v>
      </c>
      <c r="H37">
        <f t="shared" si="1"/>
        <v>30.003142999999998</v>
      </c>
      <c r="I37">
        <f t="shared" si="2"/>
        <v>30.003142966714236</v>
      </c>
    </row>
    <row r="38" spans="1:9">
      <c r="A38">
        <v>2006</v>
      </c>
      <c r="B38">
        <v>0.25721712000000002</v>
      </c>
      <c r="C38">
        <v>1.04642831</v>
      </c>
      <c r="D38" t="str">
        <f>+'Figure 19asdf'!A40</f>
        <v>2006</v>
      </c>
      <c r="E38">
        <f>+'Figure 19asdf'!B40</f>
        <v>25.721712442538202</v>
      </c>
      <c r="F38">
        <f>+'Figure 19asdf'!C40</f>
        <v>104.64283052283334</v>
      </c>
      <c r="G38" t="str">
        <f t="shared" si="0"/>
        <v>2006</v>
      </c>
      <c r="H38">
        <f t="shared" si="1"/>
        <v>25.721712000000004</v>
      </c>
      <c r="I38">
        <f t="shared" si="2"/>
        <v>25.721712442538202</v>
      </c>
    </row>
    <row r="39" spans="1:9">
      <c r="A39">
        <v>2007</v>
      </c>
      <c r="B39">
        <v>0.23849566999999999</v>
      </c>
      <c r="C39">
        <v>1.00352968</v>
      </c>
      <c r="D39" t="str">
        <f>+'Figure 19asdf'!A41</f>
        <v>2007</v>
      </c>
      <c r="E39">
        <f>+'Figure 19asdf'!B41</f>
        <v>23.849566896749874</v>
      </c>
      <c r="F39">
        <f>+'Figure 19asdf'!C41</f>
        <v>100.3529679911868</v>
      </c>
      <c r="G39" t="str">
        <f t="shared" si="0"/>
        <v>2007</v>
      </c>
      <c r="H39">
        <f t="shared" si="1"/>
        <v>23.849567</v>
      </c>
      <c r="I39">
        <f t="shared" si="2"/>
        <v>23.849566896749874</v>
      </c>
    </row>
    <row r="40" spans="1:9">
      <c r="A40">
        <v>2008</v>
      </c>
      <c r="B40">
        <v>0.19832723999999999</v>
      </c>
      <c r="C40">
        <v>0.96583615</v>
      </c>
      <c r="D40" t="str">
        <f>+'Figure 19asdf'!A42</f>
        <v>2008</v>
      </c>
      <c r="E40">
        <f>+'Figure 19asdf'!B42</f>
        <v>19.832723740401882</v>
      </c>
      <c r="F40">
        <f>+'Figure 19asdf'!C42</f>
        <v>96.583615125109418</v>
      </c>
      <c r="G40" t="str">
        <f t="shared" si="0"/>
        <v>2008</v>
      </c>
      <c r="H40">
        <f t="shared" si="1"/>
        <v>19.832723999999999</v>
      </c>
      <c r="I40">
        <f t="shared" si="2"/>
        <v>19.832723740401882</v>
      </c>
    </row>
    <row r="41" spans="1:9">
      <c r="A41">
        <v>2009</v>
      </c>
      <c r="B41">
        <v>0.21537816000000001</v>
      </c>
      <c r="C41">
        <v>0.97548144000000003</v>
      </c>
      <c r="D41" t="str">
        <f>+'Figure 19asdf'!A43</f>
        <v>2009</v>
      </c>
      <c r="E41">
        <f>+'Figure 19asdf'!B43</f>
        <v>21.537816013712412</v>
      </c>
      <c r="F41">
        <f>+'Figure 19asdf'!C43</f>
        <v>97.548143716821755</v>
      </c>
      <c r="G41" t="str">
        <f t="shared" si="0"/>
        <v>2009</v>
      </c>
      <c r="H41">
        <f t="shared" si="1"/>
        <v>21.537816000000003</v>
      </c>
      <c r="I41">
        <f t="shared" si="2"/>
        <v>21.537816013712412</v>
      </c>
    </row>
    <row r="42" spans="1:9">
      <c r="A42">
        <v>2010</v>
      </c>
      <c r="B42">
        <v>0.19266187000000001</v>
      </c>
      <c r="C42">
        <v>0.95198207999999995</v>
      </c>
      <c r="D42" t="str">
        <f>+'Figure 19asdf'!A44</f>
        <v>2010</v>
      </c>
      <c r="E42">
        <f>+'Figure 19asdf'!B44</f>
        <v>19.266187477861831</v>
      </c>
      <c r="F42">
        <f>+'Figure 19asdf'!C44</f>
        <v>95.198208031677751</v>
      </c>
      <c r="G42" t="str">
        <f t="shared" si="0"/>
        <v>2010</v>
      </c>
      <c r="H42">
        <f t="shared" si="1"/>
        <v>19.266187000000002</v>
      </c>
      <c r="I42">
        <f t="shared" si="2"/>
        <v>19.266187477861831</v>
      </c>
    </row>
    <row r="43" spans="1:9">
      <c r="A43">
        <v>2011</v>
      </c>
      <c r="B43">
        <v>0.17832998</v>
      </c>
      <c r="C43">
        <v>0.91912729999999998</v>
      </c>
      <c r="D43" t="str">
        <f>+'Figure 19asdf'!A45</f>
        <v>2011</v>
      </c>
      <c r="E43">
        <f>+'Figure 19asdf'!B45</f>
        <v>17.832998042127702</v>
      </c>
      <c r="F43">
        <f>+'Figure 19asdf'!C45</f>
        <v>91.912730454490926</v>
      </c>
      <c r="G43" t="str">
        <f t="shared" si="0"/>
        <v>2011</v>
      </c>
      <c r="H43">
        <f t="shared" si="1"/>
        <v>17.832998</v>
      </c>
      <c r="I43">
        <f t="shared" si="2"/>
        <v>17.832998042127702</v>
      </c>
    </row>
    <row r="44" spans="1:9">
      <c r="A44">
        <v>2012</v>
      </c>
      <c r="B44">
        <v>0.16901204</v>
      </c>
      <c r="C44">
        <v>0.87138070000000001</v>
      </c>
      <c r="D44" t="str">
        <f>+'Figure 19asdf'!A46</f>
        <v>2012</v>
      </c>
      <c r="E44">
        <f>+'Figure 19asdf'!B46</f>
        <v>16.901204329836574</v>
      </c>
      <c r="F44">
        <f>+'Figure 19asdf'!C46</f>
        <v>87.138070321652407</v>
      </c>
      <c r="G44" t="str">
        <f t="shared" si="0"/>
        <v>2012</v>
      </c>
      <c r="H44">
        <f t="shared" si="1"/>
        <v>16.901204</v>
      </c>
      <c r="I44">
        <f t="shared" si="2"/>
        <v>16.901204329836574</v>
      </c>
    </row>
    <row r="45" spans="1:9">
      <c r="A45">
        <v>2013</v>
      </c>
      <c r="B45">
        <v>0.16381228</v>
      </c>
      <c r="C45">
        <v>0.86421130000000002</v>
      </c>
      <c r="D45" t="str">
        <f>+'Figure 19asdf'!A47</f>
        <v>2013</v>
      </c>
      <c r="E45">
        <f>+'Figure 19asdf'!B47</f>
        <v>16.381228305361397</v>
      </c>
      <c r="F45">
        <f>+'Figure 19asdf'!C47</f>
        <v>86.421130258970962</v>
      </c>
      <c r="G45" t="str">
        <f t="shared" si="0"/>
        <v>2013</v>
      </c>
      <c r="H45">
        <f t="shared" si="1"/>
        <v>16.381228</v>
      </c>
      <c r="I45">
        <f t="shared" si="2"/>
        <v>16.381228305361397</v>
      </c>
    </row>
    <row r="46" spans="1:9">
      <c r="A46">
        <v>2014</v>
      </c>
      <c r="B46">
        <v>0.17413396</v>
      </c>
      <c r="C46">
        <v>0.86377134</v>
      </c>
      <c r="D46" t="str">
        <f>+'Figure 19asdf'!A48</f>
        <v>2014</v>
      </c>
      <c r="E46">
        <f>+'Figure 19asdf'!B48</f>
        <v>17.413395898989858</v>
      </c>
      <c r="F46">
        <f>+'Figure 19asdf'!C48</f>
        <v>86.377134465861303</v>
      </c>
      <c r="G46" t="str">
        <f t="shared" si="0"/>
        <v>2014</v>
      </c>
      <c r="H46">
        <f t="shared" si="1"/>
        <v>17.413395999999999</v>
      </c>
      <c r="I46">
        <f t="shared" si="2"/>
        <v>17.413395898989858</v>
      </c>
    </row>
    <row r="47" spans="1:9">
      <c r="A47">
        <v>2015</v>
      </c>
      <c r="B47">
        <v>0.20082963000000001</v>
      </c>
      <c r="C47">
        <v>0.88834566999999998</v>
      </c>
      <c r="D47" t="str">
        <f>+'Figure 19asdf'!A49</f>
        <v>2015</v>
      </c>
      <c r="E47">
        <f>+'Figure 19asdf'!B49</f>
        <v>20.08296339626613</v>
      </c>
      <c r="F47">
        <f>+'Figure 19asdf'!C49</f>
        <v>88.834566888851015</v>
      </c>
      <c r="G47" t="str">
        <f t="shared" si="0"/>
        <v>2015</v>
      </c>
      <c r="H47">
        <f t="shared" si="1"/>
        <v>20.082962999999999</v>
      </c>
      <c r="I47">
        <f t="shared" si="2"/>
        <v>20.08296339626613</v>
      </c>
    </row>
    <row r="48" spans="1:9">
      <c r="A48">
        <v>2016</v>
      </c>
      <c r="B48">
        <v>0.21308820000000001</v>
      </c>
      <c r="C48">
        <v>0.91004689999999999</v>
      </c>
      <c r="D48" t="str">
        <f>+'Figure 19asdf'!A50</f>
        <v>2016</v>
      </c>
      <c r="E48">
        <f>+'Figure 19asdf'!B50</f>
        <v>21.308820010324254</v>
      </c>
      <c r="F48">
        <f>+'Figure 19asdf'!C50</f>
        <v>91.004690265421971</v>
      </c>
      <c r="G48" t="str">
        <f t="shared" si="0"/>
        <v>2016</v>
      </c>
      <c r="H48">
        <f t="shared" si="1"/>
        <v>21.308820000000001</v>
      </c>
      <c r="I48">
        <f t="shared" si="2"/>
        <v>21.308820010324254</v>
      </c>
    </row>
    <row r="49" spans="1:9">
      <c r="A49">
        <v>2017</v>
      </c>
      <c r="B49">
        <v>0.22910104000000001</v>
      </c>
      <c r="C49">
        <v>0.93556587999999996</v>
      </c>
      <c r="D49" t="str">
        <f>+'Figure 19asdf'!A51</f>
        <v>2017</v>
      </c>
      <c r="E49">
        <f>+'Figure 19asdf'!B51</f>
        <v>22.91010432103257</v>
      </c>
      <c r="F49">
        <f>+'Figure 19asdf'!C51</f>
        <v>93.556588070971543</v>
      </c>
      <c r="G49" t="str">
        <f t="shared" si="0"/>
        <v>2017</v>
      </c>
      <c r="H49">
        <f t="shared" si="1"/>
        <v>22.910104</v>
      </c>
      <c r="I49">
        <f t="shared" si="2"/>
        <v>22.91010432103257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18"/>
  <sheetViews>
    <sheetView topLeftCell="S1" workbookViewId="0">
      <pane ySplit="1" topLeftCell="A65" activePane="bottomLeft" state="frozen"/>
      <selection pane="bottomLeft" activeCell="X66" sqref="X66"/>
    </sheetView>
  </sheetViews>
  <sheetFormatPr defaultColWidth="11.44140625" defaultRowHeight="14.4"/>
  <cols>
    <col min="1" max="1" width="5" style="22" bestFit="1" customWidth="1"/>
    <col min="2" max="2" width="8.88671875" bestFit="1" customWidth="1"/>
    <col min="3" max="4" width="9.88671875" bestFit="1" customWidth="1"/>
    <col min="7" max="7" width="12.44140625" bestFit="1" customWidth="1"/>
  </cols>
  <sheetData>
    <row r="1" spans="1:7">
      <c r="A1" s="3" t="s">
        <v>0</v>
      </c>
      <c r="B1" s="3" t="s">
        <v>207</v>
      </c>
      <c r="C1" s="4" t="s">
        <v>208</v>
      </c>
      <c r="D1" s="5" t="s">
        <v>209</v>
      </c>
      <c r="E1" s="5" t="s">
        <v>210</v>
      </c>
      <c r="F1" s="5" t="s">
        <v>211</v>
      </c>
      <c r="G1" s="5" t="s">
        <v>212</v>
      </c>
    </row>
    <row r="2" spans="1:7">
      <c r="A2" s="6">
        <v>1896</v>
      </c>
      <c r="B2" s="6">
        <v>464.29199999999997</v>
      </c>
      <c r="C2" s="7">
        <v>1335.925</v>
      </c>
      <c r="D2" s="8">
        <v>1424115</v>
      </c>
    </row>
    <row r="3" spans="1:7">
      <c r="A3" s="6">
        <v>1897</v>
      </c>
      <c r="B3" s="6">
        <v>510.12200000000001</v>
      </c>
      <c r="C3" s="7">
        <v>1369.777</v>
      </c>
      <c r="D3" s="8">
        <v>1450775</v>
      </c>
    </row>
    <row r="4" spans="1:7">
      <c r="A4" s="6">
        <v>1898</v>
      </c>
      <c r="B4" s="6">
        <v>537.84199999999998</v>
      </c>
      <c r="C4" s="7">
        <v>1392.6420000000001</v>
      </c>
      <c r="D4" s="8">
        <v>1455211</v>
      </c>
    </row>
    <row r="5" spans="1:7">
      <c r="A5" s="6">
        <v>1899</v>
      </c>
      <c r="B5" s="6">
        <v>560.47</v>
      </c>
      <c r="C5" s="7">
        <v>1446.7550000000001</v>
      </c>
      <c r="D5" s="8">
        <v>1452952</v>
      </c>
    </row>
    <row r="6" spans="1:7">
      <c r="A6" s="6">
        <v>1900</v>
      </c>
      <c r="B6" s="6">
        <v>597.09</v>
      </c>
      <c r="C6" s="7">
        <v>1513.6489999999999</v>
      </c>
      <c r="D6" s="8">
        <v>1461475</v>
      </c>
    </row>
    <row r="7" spans="1:7">
      <c r="A7" s="6">
        <v>1901</v>
      </c>
      <c r="B7" s="6">
        <v>633.57500000000005</v>
      </c>
      <c r="C7" s="7">
        <v>1601.479</v>
      </c>
      <c r="D7" s="8">
        <v>1468852</v>
      </c>
    </row>
    <row r="8" spans="1:7">
      <c r="A8" s="6">
        <v>1902</v>
      </c>
      <c r="B8" s="6">
        <v>654.702</v>
      </c>
      <c r="C8" s="7">
        <v>1682.316</v>
      </c>
      <c r="D8" s="8">
        <v>1463215</v>
      </c>
    </row>
    <row r="9" spans="1:7">
      <c r="A9" s="6">
        <v>1903</v>
      </c>
      <c r="B9" s="6">
        <v>689.44200000000001</v>
      </c>
      <c r="C9" s="7">
        <v>1783.415</v>
      </c>
      <c r="D9" s="8">
        <v>1467340</v>
      </c>
    </row>
    <row r="10" spans="1:7">
      <c r="A10" s="6">
        <v>1904</v>
      </c>
      <c r="B10" s="6">
        <v>709.47900000000004</v>
      </c>
      <c r="C10" s="7">
        <v>1870.6179999999999</v>
      </c>
      <c r="D10" s="8">
        <v>1460561</v>
      </c>
    </row>
    <row r="11" spans="1:7">
      <c r="A11" s="6">
        <v>1905</v>
      </c>
      <c r="B11" s="6">
        <v>771.37400000000002</v>
      </c>
      <c r="C11" s="7">
        <v>1973.877</v>
      </c>
      <c r="D11" s="8">
        <v>1482028</v>
      </c>
    </row>
    <row r="12" spans="1:7">
      <c r="A12" s="6">
        <v>1906</v>
      </c>
      <c r="B12" s="6">
        <v>819.17399999999998</v>
      </c>
      <c r="C12" s="7">
        <v>2064.3150000000001</v>
      </c>
      <c r="D12" s="8">
        <v>1493036</v>
      </c>
    </row>
    <row r="13" spans="1:7">
      <c r="A13" s="6">
        <v>1907</v>
      </c>
      <c r="B13" s="6">
        <v>877.26700000000005</v>
      </c>
      <c r="C13" s="7">
        <v>2188.259</v>
      </c>
      <c r="D13" s="8">
        <v>1510334</v>
      </c>
    </row>
    <row r="14" spans="1:7">
      <c r="A14" s="6">
        <v>1908</v>
      </c>
      <c r="B14" s="6">
        <v>880.75199999999995</v>
      </c>
      <c r="C14" s="7">
        <v>2342.989</v>
      </c>
      <c r="D14" s="8">
        <v>1496793</v>
      </c>
    </row>
    <row r="15" spans="1:7">
      <c r="A15" s="6">
        <v>1909</v>
      </c>
      <c r="B15" s="6">
        <v>904.16700000000003</v>
      </c>
      <c r="C15" s="7">
        <v>2459.9270000000001</v>
      </c>
      <c r="D15" s="8">
        <v>1497025</v>
      </c>
    </row>
    <row r="16" spans="1:7">
      <c r="A16" s="6">
        <v>1910</v>
      </c>
      <c r="B16" s="6">
        <v>938.31700000000001</v>
      </c>
      <c r="C16" s="7">
        <v>2580.614</v>
      </c>
      <c r="D16" s="8">
        <v>1504793</v>
      </c>
    </row>
    <row r="17" spans="1:4">
      <c r="A17" s="6">
        <v>1911</v>
      </c>
      <c r="B17" s="6">
        <v>997.27599999999995</v>
      </c>
      <c r="C17" s="7">
        <v>2676.9459999999999</v>
      </c>
      <c r="D17" s="8">
        <v>1525787</v>
      </c>
    </row>
    <row r="18" spans="1:4">
      <c r="A18" s="6">
        <v>1912</v>
      </c>
      <c r="B18" s="6">
        <v>999.08600000000001</v>
      </c>
      <c r="C18" s="7">
        <v>2767.9830000000002</v>
      </c>
      <c r="D18" s="8">
        <v>1516838</v>
      </c>
    </row>
    <row r="19" spans="1:4">
      <c r="A19" s="6">
        <v>1913</v>
      </c>
      <c r="B19" s="7">
        <v>1038.9559999999999</v>
      </c>
      <c r="C19" s="7">
        <v>2877.7170000000001</v>
      </c>
      <c r="D19" s="8">
        <v>1527139</v>
      </c>
    </row>
    <row r="20" spans="1:4">
      <c r="A20" s="6">
        <v>1914</v>
      </c>
      <c r="B20" s="7">
        <v>1052.0730000000001</v>
      </c>
      <c r="C20" s="7">
        <v>3046.9760000000001</v>
      </c>
      <c r="D20" s="8">
        <v>1523709</v>
      </c>
    </row>
    <row r="21" spans="1:4">
      <c r="A21" s="6">
        <v>1915</v>
      </c>
      <c r="B21" s="7">
        <v>1104.3019999999999</v>
      </c>
      <c r="C21" s="7">
        <v>3186.9520000000002</v>
      </c>
      <c r="D21" s="8">
        <v>1539862</v>
      </c>
    </row>
    <row r="22" spans="1:4">
      <c r="A22" s="6">
        <v>1916</v>
      </c>
      <c r="B22" s="7">
        <v>1216.242</v>
      </c>
      <c r="C22" s="7">
        <v>3264.127</v>
      </c>
      <c r="D22" s="8">
        <v>1583239</v>
      </c>
    </row>
    <row r="23" spans="1:4">
      <c r="A23" s="6">
        <v>1917</v>
      </c>
      <c r="B23" s="7">
        <v>1254.0650000000001</v>
      </c>
      <c r="C23" s="7">
        <v>3403.5149999999999</v>
      </c>
      <c r="D23" s="8">
        <v>1593748</v>
      </c>
    </row>
    <row r="24" spans="1:4">
      <c r="A24" s="6">
        <v>1918</v>
      </c>
      <c r="B24" s="7">
        <v>1296.7380000000001</v>
      </c>
      <c r="C24" s="7">
        <v>3525.8020000000001</v>
      </c>
      <c r="D24" s="8">
        <v>1607627</v>
      </c>
    </row>
    <row r="25" spans="1:4">
      <c r="A25" s="6">
        <v>1919</v>
      </c>
      <c r="B25" s="7">
        <v>1333.0160000000001</v>
      </c>
      <c r="C25" s="7">
        <v>3605.25</v>
      </c>
      <c r="D25" s="8">
        <v>1619856</v>
      </c>
    </row>
    <row r="26" spans="1:4">
      <c r="A26" s="6">
        <v>1920</v>
      </c>
      <c r="B26" s="7">
        <v>1350.6569999999999</v>
      </c>
      <c r="C26" s="7">
        <v>3710.261</v>
      </c>
      <c r="D26" s="8">
        <v>1625734</v>
      </c>
    </row>
    <row r="27" spans="1:4">
      <c r="A27" s="6">
        <v>1921</v>
      </c>
      <c r="B27" s="7">
        <v>1404.057</v>
      </c>
      <c r="C27" s="7">
        <v>3773.011</v>
      </c>
      <c r="D27" s="8">
        <v>1646374</v>
      </c>
    </row>
    <row r="28" spans="1:4">
      <c r="A28" s="6">
        <v>1922</v>
      </c>
      <c r="B28" s="7">
        <v>1477.3440000000001</v>
      </c>
      <c r="C28" s="7">
        <v>3865.6489999999999</v>
      </c>
      <c r="D28" s="8">
        <v>1674601</v>
      </c>
    </row>
    <row r="29" spans="1:4">
      <c r="A29" s="6">
        <v>1923</v>
      </c>
      <c r="B29" s="7">
        <v>1540.6890000000001</v>
      </c>
      <c r="C29" s="7">
        <v>3919.7860000000001</v>
      </c>
      <c r="D29" s="8">
        <v>1698107</v>
      </c>
    </row>
    <row r="30" spans="1:4">
      <c r="A30" s="6">
        <v>1924</v>
      </c>
      <c r="B30" s="7">
        <v>1671.2819999999999</v>
      </c>
      <c r="C30" s="7">
        <v>4056.7179999999998</v>
      </c>
      <c r="D30" s="8">
        <v>1743807</v>
      </c>
    </row>
    <row r="31" spans="1:4">
      <c r="A31" s="6">
        <v>1925</v>
      </c>
      <c r="B31" s="7">
        <v>1711.2</v>
      </c>
      <c r="C31" s="7">
        <v>4215.17</v>
      </c>
      <c r="D31" s="8">
        <v>1758973</v>
      </c>
    </row>
    <row r="32" spans="1:4">
      <c r="A32" s="6">
        <v>1926</v>
      </c>
      <c r="B32" s="7">
        <v>1873.66</v>
      </c>
      <c r="C32" s="7">
        <v>4421.4170000000004</v>
      </c>
      <c r="D32" s="8">
        <v>1820802</v>
      </c>
    </row>
    <row r="33" spans="1:7">
      <c r="A33" s="6">
        <v>1927</v>
      </c>
      <c r="B33" s="7">
        <v>1933.529</v>
      </c>
      <c r="C33" s="7">
        <v>4669.9530000000004</v>
      </c>
      <c r="D33" s="8">
        <v>1855608</v>
      </c>
    </row>
    <row r="34" spans="1:7">
      <c r="A34" s="6">
        <v>1928</v>
      </c>
      <c r="B34" s="7">
        <v>2021.848</v>
      </c>
      <c r="C34" s="7">
        <v>5011.973</v>
      </c>
      <c r="D34" s="8">
        <v>1907140</v>
      </c>
    </row>
    <row r="35" spans="1:7">
      <c r="A35" s="6">
        <v>1929</v>
      </c>
      <c r="B35" s="7">
        <v>2280.7629999999999</v>
      </c>
      <c r="C35" s="7">
        <v>5369.9089999999997</v>
      </c>
      <c r="D35" s="8">
        <v>2016515</v>
      </c>
    </row>
    <row r="36" spans="1:7">
      <c r="A36" s="9">
        <v>1930</v>
      </c>
      <c r="B36" s="10">
        <v>2021.0060000000001</v>
      </c>
      <c r="C36" s="10">
        <v>5822.4849999999997</v>
      </c>
      <c r="D36" s="11">
        <v>1967554</v>
      </c>
    </row>
    <row r="37" spans="1:7">
      <c r="A37" s="9">
        <v>1931</v>
      </c>
      <c r="B37" s="10">
        <v>1857.2929999999999</v>
      </c>
      <c r="C37" s="10">
        <v>6081.277</v>
      </c>
      <c r="D37" s="11">
        <v>1942648</v>
      </c>
    </row>
    <row r="38" spans="1:7">
      <c r="A38" s="9">
        <v>1932</v>
      </c>
      <c r="B38" s="10">
        <v>1786.239</v>
      </c>
      <c r="C38" s="10">
        <v>6172.89</v>
      </c>
      <c r="D38" s="11">
        <v>1945391</v>
      </c>
    </row>
    <row r="39" spans="1:7">
      <c r="A39" s="6">
        <v>1933</v>
      </c>
      <c r="B39" s="7">
        <v>1992.7529999999999</v>
      </c>
      <c r="C39" s="7">
        <v>6124.3370000000004</v>
      </c>
      <c r="D39" s="8">
        <v>2044289</v>
      </c>
    </row>
    <row r="40" spans="1:7">
      <c r="A40" s="6">
        <v>1934</v>
      </c>
      <c r="B40" s="7">
        <v>2264.2869999999998</v>
      </c>
      <c r="C40" s="7">
        <v>6150.2439999999997</v>
      </c>
      <c r="D40" s="8">
        <v>2158736</v>
      </c>
    </row>
    <row r="41" spans="1:7">
      <c r="A41" s="6">
        <v>1935</v>
      </c>
      <c r="B41" s="7">
        <v>2479.3679999999999</v>
      </c>
      <c r="C41" s="7">
        <v>6356.3689999999997</v>
      </c>
      <c r="D41" s="8">
        <v>2250563</v>
      </c>
    </row>
    <row r="42" spans="1:7">
      <c r="A42" s="6">
        <v>1936</v>
      </c>
      <c r="B42" s="7">
        <v>2595.4259999999999</v>
      </c>
      <c r="C42" s="7">
        <v>6569.6139999999996</v>
      </c>
      <c r="D42" s="8">
        <v>2311642</v>
      </c>
    </row>
    <row r="43" spans="1:7">
      <c r="A43" s="6">
        <v>1937</v>
      </c>
      <c r="B43" s="7">
        <v>2628.9850000000001</v>
      </c>
      <c r="C43" s="7">
        <v>6788.482</v>
      </c>
      <c r="D43" s="8">
        <v>2354263</v>
      </c>
    </row>
    <row r="44" spans="1:7">
      <c r="A44" s="6">
        <v>1938</v>
      </c>
      <c r="B44" s="7">
        <v>2670.5940000000001</v>
      </c>
      <c r="C44" s="7">
        <v>7108.7179999999998</v>
      </c>
      <c r="D44" s="8">
        <v>2408554</v>
      </c>
    </row>
    <row r="45" spans="1:7">
      <c r="A45" s="6">
        <v>1939</v>
      </c>
      <c r="B45" s="7">
        <v>2685.0239999999999</v>
      </c>
      <c r="C45" s="7">
        <v>7391.9219999999996</v>
      </c>
      <c r="D45" s="8">
        <v>2462949</v>
      </c>
    </row>
    <row r="46" spans="1:7">
      <c r="A46" s="6">
        <v>1940</v>
      </c>
      <c r="B46" s="7">
        <v>2739.24</v>
      </c>
      <c r="C46" s="7">
        <v>7660.049</v>
      </c>
      <c r="D46" s="8">
        <v>2535715</v>
      </c>
      <c r="G46" s="12">
        <v>2.5357150000000002</v>
      </c>
    </row>
    <row r="47" spans="1:7">
      <c r="A47" s="6">
        <v>1941</v>
      </c>
      <c r="B47" s="7">
        <v>2739.6619999999998</v>
      </c>
      <c r="C47" s="7">
        <v>7847.509</v>
      </c>
      <c r="D47" s="8">
        <v>2594558</v>
      </c>
      <c r="G47" s="12">
        <v>2.5945580000000001</v>
      </c>
    </row>
    <row r="48" spans="1:7">
      <c r="A48" s="6">
        <v>1942</v>
      </c>
      <c r="B48" s="7">
        <v>2688.3870000000002</v>
      </c>
      <c r="C48" s="7">
        <v>8134.3720000000003</v>
      </c>
      <c r="D48" s="8">
        <v>2636655</v>
      </c>
      <c r="G48" s="12">
        <v>2.6366550000000002</v>
      </c>
    </row>
    <row r="49" spans="1:7">
      <c r="A49" s="6">
        <v>1943</v>
      </c>
      <c r="B49" s="7">
        <v>2704.21</v>
      </c>
      <c r="C49" s="7">
        <v>8317.143</v>
      </c>
      <c r="D49" s="8">
        <v>2699769</v>
      </c>
      <c r="G49" s="12">
        <v>2.6997689999999999</v>
      </c>
    </row>
    <row r="50" spans="1:7">
      <c r="A50" s="6">
        <v>1944</v>
      </c>
      <c r="B50" s="7">
        <v>2941.393</v>
      </c>
      <c r="C50" s="7">
        <v>8526.0380000000005</v>
      </c>
      <c r="D50" s="8">
        <v>2835044</v>
      </c>
      <c r="G50" s="12">
        <v>2.8350439999999999</v>
      </c>
    </row>
    <row r="51" spans="1:7">
      <c r="A51" s="6">
        <v>1945</v>
      </c>
      <c r="B51" s="7">
        <v>3042.0859999999998</v>
      </c>
      <c r="C51" s="7">
        <v>8790.4609999999993</v>
      </c>
      <c r="D51" s="8">
        <v>2922524</v>
      </c>
      <c r="G51" s="12">
        <v>2.9225240000000001</v>
      </c>
    </row>
    <row r="52" spans="1:7">
      <c r="A52" s="6">
        <v>1946</v>
      </c>
      <c r="B52" s="7">
        <v>3128.1010000000001</v>
      </c>
      <c r="C52" s="7">
        <v>9130.1640000000007</v>
      </c>
      <c r="D52" s="8">
        <v>3002159</v>
      </c>
      <c r="G52" s="12">
        <v>3.0021589999999998</v>
      </c>
    </row>
    <row r="53" spans="1:7">
      <c r="A53" s="6">
        <v>1947</v>
      </c>
      <c r="B53" s="7">
        <v>3219.4090000000001</v>
      </c>
      <c r="C53" s="7">
        <v>9623.4509999999991</v>
      </c>
      <c r="D53" s="8">
        <v>3080604</v>
      </c>
      <c r="G53" s="12">
        <v>3.0806040000000001</v>
      </c>
    </row>
    <row r="54" spans="1:7">
      <c r="A54" s="6">
        <v>1948</v>
      </c>
      <c r="B54" s="7">
        <v>3328.7510000000002</v>
      </c>
      <c r="C54" s="7">
        <v>10070.545</v>
      </c>
      <c r="D54" s="8">
        <v>3162477</v>
      </c>
      <c r="G54" s="12">
        <v>3.162477</v>
      </c>
    </row>
    <row r="55" spans="1:7">
      <c r="A55" s="6">
        <v>1949</v>
      </c>
      <c r="B55" s="7">
        <v>3586.1729999999998</v>
      </c>
      <c r="C55" s="7">
        <v>10416.852999999999</v>
      </c>
      <c r="D55" s="8">
        <v>3291173</v>
      </c>
      <c r="F55" s="13">
        <v>1.00835510041052</v>
      </c>
      <c r="G55" s="12">
        <v>3.2911730000000001</v>
      </c>
    </row>
    <row r="56" spans="1:7">
      <c r="A56" s="6">
        <v>1950</v>
      </c>
      <c r="B56" s="7">
        <v>3867.491</v>
      </c>
      <c r="C56" s="7">
        <v>10807.865</v>
      </c>
      <c r="D56" s="8">
        <v>3426759</v>
      </c>
      <c r="E56" s="14">
        <v>2157</v>
      </c>
      <c r="F56" s="13">
        <v>2.659771203994751</v>
      </c>
      <c r="G56" s="12">
        <v>3.4267590000000001</v>
      </c>
    </row>
    <row r="57" spans="1:7">
      <c r="A57" s="6">
        <v>1951</v>
      </c>
      <c r="B57" s="7">
        <v>4175.95</v>
      </c>
      <c r="C57" s="7">
        <v>11411.916999999999</v>
      </c>
      <c r="D57" s="8">
        <v>3570746</v>
      </c>
      <c r="E57" s="14">
        <v>2151.730343381596</v>
      </c>
      <c r="F57" s="13">
        <v>2.6982955932617188</v>
      </c>
      <c r="G57" s="12">
        <v>3.5707460000000002</v>
      </c>
    </row>
    <row r="58" spans="1:7">
      <c r="A58" s="15">
        <v>1952</v>
      </c>
      <c r="B58" s="16">
        <v>4409.3159999999998</v>
      </c>
      <c r="C58" s="16">
        <v>12172.588</v>
      </c>
      <c r="D58" s="17">
        <v>3696165</v>
      </c>
      <c r="E58" s="14">
        <v>2146.4735607923417</v>
      </c>
      <c r="F58" s="13">
        <v>2.7373781204223633</v>
      </c>
      <c r="G58" s="12">
        <v>3.6961650000000001</v>
      </c>
    </row>
    <row r="59" spans="1:7">
      <c r="A59" s="15">
        <v>1953</v>
      </c>
      <c r="B59" s="16">
        <v>4700.9589999999998</v>
      </c>
      <c r="C59" s="16">
        <v>13019.221</v>
      </c>
      <c r="D59" s="17">
        <v>3845508</v>
      </c>
      <c r="E59" s="14">
        <v>2141.2296207803533</v>
      </c>
      <c r="F59" s="13">
        <v>2.7770266532897949</v>
      </c>
      <c r="G59" s="12">
        <v>3.8455080000000001</v>
      </c>
    </row>
    <row r="60" spans="1:7">
      <c r="A60" s="6">
        <v>1954</v>
      </c>
      <c r="B60" s="7">
        <v>4849.2219999999998</v>
      </c>
      <c r="C60" s="7">
        <v>13929.75</v>
      </c>
      <c r="D60" s="8">
        <v>3966333</v>
      </c>
      <c r="E60" s="14">
        <v>2135.9984919705862</v>
      </c>
      <c r="F60" s="13">
        <v>2.8172497749328613</v>
      </c>
      <c r="G60" s="12">
        <v>3.9663330000000001</v>
      </c>
    </row>
    <row r="61" spans="1:7">
      <c r="A61" s="6">
        <v>1955</v>
      </c>
      <c r="B61" s="7">
        <v>5200.3180000000002</v>
      </c>
      <c r="C61" s="7">
        <v>14686.325999999999</v>
      </c>
      <c r="D61" s="8">
        <v>4151420</v>
      </c>
      <c r="E61" s="14">
        <v>2130.7801430646455</v>
      </c>
      <c r="F61" s="13">
        <v>2.8580553531646729</v>
      </c>
      <c r="G61" s="12">
        <v>4.1514199999999999</v>
      </c>
    </row>
    <row r="62" spans="1:7">
      <c r="A62" s="6">
        <v>1956</v>
      </c>
      <c r="B62" s="7">
        <v>5445.9949999999999</v>
      </c>
      <c r="C62" s="7">
        <v>15596.414000000001</v>
      </c>
      <c r="D62" s="8">
        <v>4313805</v>
      </c>
      <c r="E62" s="14">
        <v>2125.5745428406008</v>
      </c>
      <c r="F62" s="13">
        <v>2.899451732635498</v>
      </c>
      <c r="G62" s="12">
        <v>4.3138050000000003</v>
      </c>
    </row>
    <row r="63" spans="1:7">
      <c r="A63" s="6">
        <v>1957</v>
      </c>
      <c r="B63" s="7">
        <v>5711.0159999999996</v>
      </c>
      <c r="C63" s="7">
        <v>16788.008999999998</v>
      </c>
      <c r="D63" s="8">
        <v>4484735</v>
      </c>
      <c r="E63" s="14">
        <v>2120.3816601527978</v>
      </c>
      <c r="F63" s="13">
        <v>2.9414479732513428</v>
      </c>
      <c r="G63" s="12">
        <v>4.4847349999999997</v>
      </c>
    </row>
    <row r="64" spans="1:7">
      <c r="A64" s="6">
        <v>1958</v>
      </c>
      <c r="B64" s="7">
        <v>5741.402</v>
      </c>
      <c r="C64" s="7">
        <v>18123.695</v>
      </c>
      <c r="D64" s="8">
        <v>4594961</v>
      </c>
      <c r="E64" s="14">
        <v>2115.2014639316726</v>
      </c>
      <c r="F64" s="13">
        <v>2.9840526580810547</v>
      </c>
      <c r="G64" s="12">
        <v>4.5949609999999996</v>
      </c>
    </row>
    <row r="65" spans="1:28">
      <c r="A65" s="6">
        <v>1959</v>
      </c>
      <c r="B65" s="7">
        <v>5796.66</v>
      </c>
      <c r="C65" s="7">
        <v>19319.723000000002</v>
      </c>
      <c r="D65" s="8">
        <v>4712064</v>
      </c>
      <c r="E65" s="14">
        <v>2110.033923183566</v>
      </c>
      <c r="F65" s="13">
        <v>3.0272741317749023</v>
      </c>
      <c r="G65" s="12">
        <v>4.7120639999999998</v>
      </c>
      <c r="I65" t="s">
        <v>216</v>
      </c>
      <c r="J65" t="s">
        <v>217</v>
      </c>
      <c r="K65" t="s">
        <v>218</v>
      </c>
      <c r="L65" t="s">
        <v>219</v>
      </c>
      <c r="M65" t="s">
        <v>220</v>
      </c>
      <c r="O65" t="s">
        <v>213</v>
      </c>
      <c r="P65" t="s">
        <v>214</v>
      </c>
      <c r="Q65" t="s">
        <v>215</v>
      </c>
      <c r="R65" t="s">
        <v>221</v>
      </c>
      <c r="T65" t="s">
        <v>213</v>
      </c>
      <c r="U65" t="s">
        <v>214</v>
      </c>
      <c r="V65" t="s">
        <v>215</v>
      </c>
      <c r="W65" t="s">
        <v>222</v>
      </c>
      <c r="Y65" t="s">
        <v>223</v>
      </c>
      <c r="Z65" t="s">
        <v>224</v>
      </c>
      <c r="AA65" t="s">
        <v>225</v>
      </c>
      <c r="AB65" t="s">
        <v>226</v>
      </c>
    </row>
    <row r="66" spans="1:28">
      <c r="A66" s="6">
        <v>1960</v>
      </c>
      <c r="B66" s="7">
        <v>6635.2979999999998</v>
      </c>
      <c r="C66" s="7">
        <v>20198.205999999998</v>
      </c>
      <c r="D66" s="8">
        <v>5038859</v>
      </c>
      <c r="E66" s="14">
        <v>2104.8790069905381</v>
      </c>
      <c r="F66" s="13">
        <v>3.0711214542388916</v>
      </c>
      <c r="G66" s="12">
        <v>5.0388590000000004</v>
      </c>
      <c r="H66">
        <f>+A66</f>
        <v>1960</v>
      </c>
      <c r="I66" s="23">
        <f>+B66</f>
        <v>6635.2979999999998</v>
      </c>
      <c r="J66" s="23">
        <f>+C66</f>
        <v>20198.205999999998</v>
      </c>
      <c r="K66">
        <f>+E66*F66</f>
        <v>6464.3390769456955</v>
      </c>
      <c r="L66" s="24">
        <f>+G66</f>
        <v>5.0388590000000004</v>
      </c>
      <c r="M66">
        <f>+LN(I66)-0.4*LN(J66)-0.6*LN(K66)</f>
        <v>-0.42961440095103409</v>
      </c>
      <c r="N66">
        <f>+H66</f>
        <v>1960</v>
      </c>
      <c r="O66">
        <f>+I66/L66</f>
        <v>1316.8254956131932</v>
      </c>
      <c r="P66">
        <f>+J66/L66</f>
        <v>4008.4880327074038</v>
      </c>
      <c r="Q66">
        <f>+K66/L66</f>
        <v>1282.8973934269038</v>
      </c>
      <c r="R66">
        <f>+LN(P66/O66)</f>
        <v>1.1131902084680079</v>
      </c>
      <c r="S66">
        <f>+N66</f>
        <v>1960</v>
      </c>
      <c r="T66" s="2">
        <f>+O66/O$66</f>
        <v>1</v>
      </c>
      <c r="U66" s="2">
        <f>+P66/P$66</f>
        <v>1</v>
      </c>
      <c r="V66" s="2">
        <f>+Q66/Q$66</f>
        <v>1</v>
      </c>
      <c r="W66" s="2">
        <f>+EXP(M66)/EXP(M$66)</f>
        <v>1</v>
      </c>
      <c r="X66">
        <f>+S66</f>
        <v>1960</v>
      </c>
      <c r="Y66">
        <f>+LN(T66)</f>
        <v>0</v>
      </c>
      <c r="Z66">
        <f>+LN(W66)</f>
        <v>0</v>
      </c>
      <c r="AA66">
        <f>+(0.4/0.6)*LN(U66/T66)</f>
        <v>0</v>
      </c>
      <c r="AB66">
        <f>+LN(V66)</f>
        <v>0</v>
      </c>
    </row>
    <row r="67" spans="1:28">
      <c r="A67" s="6">
        <v>1961</v>
      </c>
      <c r="B67" s="7">
        <v>7247.5469999999996</v>
      </c>
      <c r="C67" s="7">
        <v>21154.663</v>
      </c>
      <c r="D67" s="8">
        <v>5265511</v>
      </c>
      <c r="E67" s="14">
        <v>2099.7366845101824</v>
      </c>
      <c r="F67" s="13">
        <v>3.1248848438262939</v>
      </c>
      <c r="G67" s="12">
        <v>5.2655110000000001</v>
      </c>
      <c r="H67">
        <f t="shared" ref="H67:H118" si="0">+A67</f>
        <v>1961</v>
      </c>
      <c r="I67" s="23">
        <f t="shared" ref="I67:I118" si="1">+B67</f>
        <v>7247.5469999999996</v>
      </c>
      <c r="J67" s="23">
        <f t="shared" ref="J67:J118" si="2">+C67</f>
        <v>21154.663</v>
      </c>
      <c r="K67">
        <f t="shared" ref="K67:K118" si="3">+E67*F67</f>
        <v>6561.4353414519419</v>
      </c>
      <c r="L67" s="24">
        <f t="shared" ref="L67:L118" si="4">+G67</f>
        <v>5.2655110000000001</v>
      </c>
      <c r="M67">
        <f t="shared" ref="M67:M118" si="5">+LN(I67)-0.4*LN(J67)-0.6*LN(K67)</f>
        <v>-0.36880670345826783</v>
      </c>
      <c r="N67">
        <f t="shared" ref="N67:N118" si="6">+H67</f>
        <v>1961</v>
      </c>
      <c r="O67">
        <f t="shared" ref="O67:O118" si="7">+I67/L67</f>
        <v>1376.4185470318075</v>
      </c>
      <c r="P67">
        <f t="shared" ref="P67:P118" si="8">+J67/L67</f>
        <v>4017.5897458005502</v>
      </c>
      <c r="Q67">
        <f t="shared" ref="Q67:Q118" si="9">+K67/L67</f>
        <v>1246.1155890571574</v>
      </c>
      <c r="R67">
        <f t="shared" ref="R67:R118" si="10">+LN(P67/O67)</f>
        <v>1.0711972872174949</v>
      </c>
      <c r="S67">
        <f t="shared" ref="S67:S118" si="11">+N67</f>
        <v>1961</v>
      </c>
      <c r="T67" s="2">
        <f t="shared" ref="T67:T118" si="12">+O67/O$66</f>
        <v>1.0452550862791916</v>
      </c>
      <c r="U67" s="2">
        <f t="shared" ref="U67:U118" si="13">+P67/P$66</f>
        <v>1.0022706100202572</v>
      </c>
      <c r="V67" s="2">
        <f t="shared" ref="V67:V118" si="14">+Q67/Q$66</f>
        <v>0.97132911442629555</v>
      </c>
      <c r="W67" s="2">
        <f t="shared" ref="W67:W118" si="15">+EXP(M67)/EXP(M$66)</f>
        <v>1.0626945357129374</v>
      </c>
      <c r="X67">
        <f t="shared" ref="X67:X118" si="16">+S67</f>
        <v>1961</v>
      </c>
      <c r="Y67">
        <f t="shared" ref="Y67:Y118" si="17">+LN(T67)</f>
        <v>4.4260957331376867E-2</v>
      </c>
      <c r="Z67">
        <f t="shared" ref="Z67:Z118" si="18">+LN(W67)</f>
        <v>6.0807697492766245E-2</v>
      </c>
      <c r="AA67">
        <f t="shared" ref="AA67:AA118" si="19">+(0.4/0.6)*LN(U67/T67)</f>
        <v>-2.799528083367538E-2</v>
      </c>
      <c r="AB67">
        <f t="shared" ref="AB67:AB118" si="20">+LN(V67)</f>
        <v>-2.9089924322893496E-2</v>
      </c>
    </row>
    <row r="68" spans="1:28">
      <c r="A68" s="6">
        <v>1962</v>
      </c>
      <c r="B68" s="7">
        <v>7804.1850000000004</v>
      </c>
      <c r="C68" s="7">
        <v>22496.309000000001</v>
      </c>
      <c r="D68" s="8">
        <v>5514507</v>
      </c>
      <c r="E68" s="14">
        <v>2094.6069249754419</v>
      </c>
      <c r="F68" s="13">
        <v>3.1795897483825684</v>
      </c>
      <c r="G68" s="12">
        <v>5.514507</v>
      </c>
      <c r="H68">
        <f t="shared" si="0"/>
        <v>1962</v>
      </c>
      <c r="I68" s="23">
        <f t="shared" si="1"/>
        <v>7804.1850000000004</v>
      </c>
      <c r="J68" s="23">
        <f t="shared" si="2"/>
        <v>22496.309000000001</v>
      </c>
      <c r="K68">
        <f t="shared" si="3"/>
        <v>6659.9907055430504</v>
      </c>
      <c r="L68" s="24">
        <f t="shared" si="4"/>
        <v>5.514507</v>
      </c>
      <c r="M68">
        <f t="shared" si="5"/>
        <v>-0.3283512256442096</v>
      </c>
      <c r="N68">
        <f t="shared" si="6"/>
        <v>1962</v>
      </c>
      <c r="O68">
        <f t="shared" si="7"/>
        <v>1415.2099181304875</v>
      </c>
      <c r="P68">
        <f t="shared" si="8"/>
        <v>4079.4778209548017</v>
      </c>
      <c r="Q68">
        <f t="shared" si="9"/>
        <v>1207.7218698866554</v>
      </c>
      <c r="R68">
        <f t="shared" si="10"/>
        <v>1.0586911230373799</v>
      </c>
      <c r="S68">
        <f t="shared" si="11"/>
        <v>1962</v>
      </c>
      <c r="T68" s="2">
        <f t="shared" si="12"/>
        <v>1.0747133335776435</v>
      </c>
      <c r="U68" s="2">
        <f t="shared" si="13"/>
        <v>1.0177098665801554</v>
      </c>
      <c r="V68" s="2">
        <f t="shared" si="14"/>
        <v>0.94140176453282998</v>
      </c>
      <c r="W68" s="2">
        <f t="shared" si="15"/>
        <v>1.1065678247724606</v>
      </c>
      <c r="X68">
        <f t="shared" si="16"/>
        <v>1962</v>
      </c>
      <c r="Y68">
        <f t="shared" si="17"/>
        <v>7.2053959578407573E-2</v>
      </c>
      <c r="Z68">
        <f t="shared" si="18"/>
        <v>0.10126317530682451</v>
      </c>
      <c r="AA68">
        <f t="shared" si="19"/>
        <v>-3.6332723620418804E-2</v>
      </c>
      <c r="AB68">
        <f t="shared" si="20"/>
        <v>-6.038527564588303E-2</v>
      </c>
    </row>
    <row r="69" spans="1:28">
      <c r="A69" s="6">
        <v>1963</v>
      </c>
      <c r="B69" s="7">
        <v>8158.0990000000002</v>
      </c>
      <c r="C69" s="7">
        <v>24039.075000000001</v>
      </c>
      <c r="D69" s="8">
        <v>5603432</v>
      </c>
      <c r="E69" s="14">
        <v>2089.4896976944256</v>
      </c>
      <c r="F69" s="13">
        <v>3.2352516651153564</v>
      </c>
      <c r="G69" s="12">
        <v>5.6034319999999997</v>
      </c>
      <c r="H69">
        <f t="shared" si="0"/>
        <v>1963</v>
      </c>
      <c r="I69" s="23">
        <f t="shared" si="1"/>
        <v>8158.0990000000002</v>
      </c>
      <c r="J69" s="23">
        <f t="shared" si="2"/>
        <v>24039.075000000001</v>
      </c>
      <c r="K69">
        <f t="shared" si="3"/>
        <v>6760.0250237072732</v>
      </c>
      <c r="L69" s="24">
        <f t="shared" si="4"/>
        <v>5.6034319999999997</v>
      </c>
      <c r="M69">
        <f t="shared" si="5"/>
        <v>-0.3194770314746167</v>
      </c>
      <c r="N69">
        <f t="shared" si="6"/>
        <v>1963</v>
      </c>
      <c r="O69">
        <f t="shared" si="7"/>
        <v>1455.9111273233975</v>
      </c>
      <c r="P69">
        <f t="shared" si="8"/>
        <v>4290.0627686746266</v>
      </c>
      <c r="Q69">
        <f t="shared" si="9"/>
        <v>1206.4079699204476</v>
      </c>
      <c r="R69">
        <f t="shared" si="10"/>
        <v>1.0806694552402696</v>
      </c>
      <c r="S69">
        <f t="shared" si="11"/>
        <v>1963</v>
      </c>
      <c r="T69" s="2">
        <f t="shared" si="12"/>
        <v>1.10562191586778</v>
      </c>
      <c r="U69" s="2">
        <f t="shared" si="13"/>
        <v>1.0702446243246091</v>
      </c>
      <c r="V69" s="2">
        <f t="shared" si="14"/>
        <v>0.94037759847485858</v>
      </c>
      <c r="W69" s="2">
        <f t="shared" si="15"/>
        <v>1.1164314235257207</v>
      </c>
      <c r="X69">
        <f t="shared" si="16"/>
        <v>1963</v>
      </c>
      <c r="Y69">
        <f t="shared" si="17"/>
        <v>0.10040799643590673</v>
      </c>
      <c r="Z69">
        <f t="shared" si="18"/>
        <v>0.1101373694764175</v>
      </c>
      <c r="AA69">
        <f t="shared" si="19"/>
        <v>-2.1680502151825716E-2</v>
      </c>
      <c r="AB69">
        <f t="shared" si="20"/>
        <v>-6.1473783872966634E-2</v>
      </c>
    </row>
    <row r="70" spans="1:28">
      <c r="A70" s="6">
        <v>1964</v>
      </c>
      <c r="B70" s="7">
        <v>8721.6080000000002</v>
      </c>
      <c r="C70" s="7">
        <v>25465.514999999999</v>
      </c>
      <c r="D70" s="8">
        <v>5757034</v>
      </c>
      <c r="E70" s="14">
        <v>2084.384972050224</v>
      </c>
      <c r="F70" s="13">
        <v>3.2918882369995117</v>
      </c>
      <c r="G70" s="12">
        <v>5.757034</v>
      </c>
      <c r="H70">
        <f t="shared" si="0"/>
        <v>1964</v>
      </c>
      <c r="I70" s="23">
        <f t="shared" si="1"/>
        <v>8721.6080000000002</v>
      </c>
      <c r="J70" s="23">
        <f t="shared" si="2"/>
        <v>25465.514999999999</v>
      </c>
      <c r="K70">
        <f t="shared" si="3"/>
        <v>6861.562370870688</v>
      </c>
      <c r="L70" s="24">
        <f t="shared" si="4"/>
        <v>5.757034</v>
      </c>
      <c r="M70">
        <f t="shared" si="5"/>
        <v>-0.2846875489945111</v>
      </c>
      <c r="N70">
        <f t="shared" si="6"/>
        <v>1964</v>
      </c>
      <c r="O70">
        <f t="shared" si="7"/>
        <v>1514.9481486473765</v>
      </c>
      <c r="P70">
        <f t="shared" si="8"/>
        <v>4423.3740846415012</v>
      </c>
      <c r="Q70">
        <f t="shared" si="9"/>
        <v>1191.8571908504775</v>
      </c>
      <c r="R70">
        <f t="shared" si="10"/>
        <v>1.0715215593783611</v>
      </c>
      <c r="S70">
        <f t="shared" si="11"/>
        <v>1964</v>
      </c>
      <c r="T70" s="2">
        <f t="shared" si="12"/>
        <v>1.1504547517451622</v>
      </c>
      <c r="U70" s="2">
        <f t="shared" si="13"/>
        <v>1.1035018811454143</v>
      </c>
      <c r="V70" s="2">
        <f t="shared" si="14"/>
        <v>0.92903547622523597</v>
      </c>
      <c r="W70" s="2">
        <f t="shared" si="15"/>
        <v>1.1559550113279726</v>
      </c>
      <c r="X70">
        <f t="shared" si="16"/>
        <v>1964</v>
      </c>
      <c r="Y70">
        <f t="shared" si="17"/>
        <v>0.14015730051097133</v>
      </c>
      <c r="Z70">
        <f t="shared" si="18"/>
        <v>0.14492685195652291</v>
      </c>
      <c r="AA70">
        <f t="shared" si="19"/>
        <v>-2.7779099393097875E-2</v>
      </c>
      <c r="AB70">
        <f t="shared" si="20"/>
        <v>-7.3608353356804115E-2</v>
      </c>
    </row>
    <row r="71" spans="1:28">
      <c r="A71" s="6">
        <v>1965</v>
      </c>
      <c r="B71" s="7">
        <v>9276.2800000000007</v>
      </c>
      <c r="C71" s="7">
        <v>26827.062000000002</v>
      </c>
      <c r="D71" s="8">
        <v>5894439</v>
      </c>
      <c r="E71" s="14">
        <v>2079.2927175007262</v>
      </c>
      <c r="F71" s="13">
        <v>3.3520541191101074</v>
      </c>
      <c r="G71" s="12">
        <v>5.8944390000000002</v>
      </c>
      <c r="H71">
        <f t="shared" si="0"/>
        <v>1965</v>
      </c>
      <c r="I71" s="23">
        <f t="shared" si="1"/>
        <v>9276.2800000000007</v>
      </c>
      <c r="J71" s="23">
        <f t="shared" si="2"/>
        <v>26827.062000000002</v>
      </c>
      <c r="K71">
        <f t="shared" si="3"/>
        <v>6969.901718533958</v>
      </c>
      <c r="L71" s="24">
        <f t="shared" si="4"/>
        <v>5.8944390000000002</v>
      </c>
      <c r="M71">
        <f t="shared" si="5"/>
        <v>-0.25326453171899477</v>
      </c>
      <c r="N71">
        <f t="shared" si="6"/>
        <v>1965</v>
      </c>
      <c r="O71">
        <f t="shared" si="7"/>
        <v>1573.734158585745</v>
      </c>
      <c r="P71">
        <f t="shared" si="8"/>
        <v>4551.2494064320626</v>
      </c>
      <c r="Q71">
        <f t="shared" si="9"/>
        <v>1182.4537871261298</v>
      </c>
      <c r="R71">
        <f t="shared" si="10"/>
        <v>1.0619505497927875</v>
      </c>
      <c r="S71">
        <f t="shared" si="11"/>
        <v>1965</v>
      </c>
      <c r="T71" s="2">
        <f t="shared" si="12"/>
        <v>1.1950969690580906</v>
      </c>
      <c r="U71" s="2">
        <f t="shared" si="13"/>
        <v>1.1354030171216623</v>
      </c>
      <c r="V71" s="2">
        <f t="shared" si="14"/>
        <v>0.92170565875695887</v>
      </c>
      <c r="W71" s="2">
        <f t="shared" si="15"/>
        <v>1.1928553290292812</v>
      </c>
      <c r="X71">
        <f t="shared" si="16"/>
        <v>1965</v>
      </c>
      <c r="Y71">
        <f t="shared" si="17"/>
        <v>0.17822732774664934</v>
      </c>
      <c r="Z71">
        <f t="shared" si="18"/>
        <v>0.17634986923203941</v>
      </c>
      <c r="AA71">
        <f t="shared" si="19"/>
        <v>-3.4159772450147084E-2</v>
      </c>
      <c r="AB71">
        <f t="shared" si="20"/>
        <v>-8.1529348523271428E-2</v>
      </c>
    </row>
    <row r="72" spans="1:28">
      <c r="A72" s="6">
        <v>1966</v>
      </c>
      <c r="B72" s="7">
        <v>10050.556</v>
      </c>
      <c r="C72" s="7">
        <v>28349.675999999999</v>
      </c>
      <c r="D72" s="8">
        <v>6039157</v>
      </c>
      <c r="E72" s="14">
        <v>2074.2129035784374</v>
      </c>
      <c r="F72" s="13">
        <v>3.4125492572784424</v>
      </c>
      <c r="G72" s="12">
        <v>6.0391570000000003</v>
      </c>
      <c r="H72">
        <f t="shared" si="0"/>
        <v>1966</v>
      </c>
      <c r="I72" s="23">
        <f t="shared" si="1"/>
        <v>10050.556</v>
      </c>
      <c r="J72" s="23">
        <f t="shared" si="2"/>
        <v>28349.675999999999</v>
      </c>
      <c r="K72">
        <f t="shared" si="3"/>
        <v>7078.3537035439576</v>
      </c>
      <c r="L72" s="24">
        <f t="shared" si="4"/>
        <v>6.0391570000000003</v>
      </c>
      <c r="M72">
        <f t="shared" si="5"/>
        <v>-0.20444309600822308</v>
      </c>
      <c r="N72">
        <f t="shared" si="6"/>
        <v>1966</v>
      </c>
      <c r="O72">
        <f t="shared" si="7"/>
        <v>1664.231613783182</v>
      </c>
      <c r="P72">
        <f t="shared" si="8"/>
        <v>4694.3101495788233</v>
      </c>
      <c r="Q72">
        <f t="shared" si="9"/>
        <v>1172.0764509920768</v>
      </c>
      <c r="R72">
        <f t="shared" si="10"/>
        <v>1.0369876451791384</v>
      </c>
      <c r="S72">
        <f t="shared" si="11"/>
        <v>1966</v>
      </c>
      <c r="T72" s="2">
        <f t="shared" si="12"/>
        <v>1.2638209233701201</v>
      </c>
      <c r="U72" s="2">
        <f t="shared" si="13"/>
        <v>1.1710924695983695</v>
      </c>
      <c r="V72" s="2">
        <f t="shared" si="14"/>
        <v>0.91361667503369104</v>
      </c>
      <c r="W72" s="2">
        <f t="shared" si="15"/>
        <v>1.252537263639137</v>
      </c>
      <c r="X72">
        <f t="shared" si="16"/>
        <v>1966</v>
      </c>
      <c r="Y72">
        <f t="shared" si="17"/>
        <v>0.23413961113892315</v>
      </c>
      <c r="Z72">
        <f t="shared" si="18"/>
        <v>0.22517130494281104</v>
      </c>
      <c r="AA72">
        <f t="shared" si="19"/>
        <v>-5.0801708859246363E-2</v>
      </c>
      <c r="AB72">
        <f t="shared" si="20"/>
        <v>-9.0344188239852227E-2</v>
      </c>
    </row>
    <row r="73" spans="1:28">
      <c r="A73" s="6">
        <v>1967</v>
      </c>
      <c r="B73" s="7">
        <v>10440.448</v>
      </c>
      <c r="C73" s="7">
        <v>30196.465</v>
      </c>
      <c r="D73" s="8">
        <v>6131396</v>
      </c>
      <c r="E73" s="14">
        <v>2069.1454998902959</v>
      </c>
      <c r="F73" s="13">
        <v>3.4741361141204834</v>
      </c>
      <c r="G73" s="12">
        <v>6.1313959999999996</v>
      </c>
      <c r="H73">
        <f t="shared" si="0"/>
        <v>1967</v>
      </c>
      <c r="I73" s="23">
        <f t="shared" si="1"/>
        <v>10440.448</v>
      </c>
      <c r="J73" s="23">
        <f t="shared" si="2"/>
        <v>30196.465</v>
      </c>
      <c r="K73">
        <f t="shared" si="3"/>
        <v>7188.4931065387582</v>
      </c>
      <c r="L73" s="24">
        <f t="shared" si="4"/>
        <v>6.1313959999999996</v>
      </c>
      <c r="M73">
        <f t="shared" si="5"/>
        <v>-0.20089139316251003</v>
      </c>
      <c r="N73">
        <f t="shared" si="6"/>
        <v>1967</v>
      </c>
      <c r="O73">
        <f t="shared" si="7"/>
        <v>1702.7848144207292</v>
      </c>
      <c r="P73">
        <f t="shared" si="8"/>
        <v>4924.8923083747977</v>
      </c>
      <c r="Q73">
        <f t="shared" si="9"/>
        <v>1172.407247311829</v>
      </c>
      <c r="R73">
        <f t="shared" si="10"/>
        <v>1.0620373711382576</v>
      </c>
      <c r="S73">
        <f t="shared" si="11"/>
        <v>1967</v>
      </c>
      <c r="T73" s="2">
        <f t="shared" si="12"/>
        <v>1.2930983035286767</v>
      </c>
      <c r="U73" s="2">
        <f t="shared" si="13"/>
        <v>1.2286159440142916</v>
      </c>
      <c r="V73" s="2">
        <f t="shared" si="14"/>
        <v>0.9138745259900084</v>
      </c>
      <c r="W73" s="2">
        <f t="shared" si="15"/>
        <v>1.256993813288005</v>
      </c>
      <c r="X73">
        <f t="shared" si="16"/>
        <v>1967</v>
      </c>
      <c r="Y73">
        <f t="shared" si="17"/>
        <v>0.25704112437748644</v>
      </c>
      <c r="Z73">
        <f t="shared" si="18"/>
        <v>0.22872300778852406</v>
      </c>
      <c r="AA73">
        <f t="shared" si="19"/>
        <v>-3.4101891553166813E-2</v>
      </c>
      <c r="AB73">
        <f t="shared" si="20"/>
        <v>-9.0061997050221318E-2</v>
      </c>
    </row>
    <row r="74" spans="1:28">
      <c r="A74" s="6">
        <v>1968</v>
      </c>
      <c r="B74" s="7">
        <v>10368.603999999999</v>
      </c>
      <c r="C74" s="7">
        <v>31890.388999999999</v>
      </c>
      <c r="D74" s="8">
        <v>6104987</v>
      </c>
      <c r="E74" s="14">
        <v>2064.090476117492</v>
      </c>
      <c r="F74" s="13">
        <v>3.5368344783782959</v>
      </c>
      <c r="G74" s="12">
        <v>6.1049870000000004</v>
      </c>
      <c r="H74">
        <f t="shared" si="0"/>
        <v>1968</v>
      </c>
      <c r="I74" s="23">
        <f t="shared" si="1"/>
        <v>10368.603999999999</v>
      </c>
      <c r="J74" s="23">
        <f t="shared" si="2"/>
        <v>31890.388999999999</v>
      </c>
      <c r="K74">
        <f t="shared" si="3"/>
        <v>7300.3463624246187</v>
      </c>
      <c r="L74" s="24">
        <f t="shared" si="4"/>
        <v>6.1049870000000004</v>
      </c>
      <c r="M74">
        <f t="shared" si="5"/>
        <v>-0.23889255392734832</v>
      </c>
      <c r="N74">
        <f t="shared" si="6"/>
        <v>1968</v>
      </c>
      <c r="O74">
        <f t="shared" si="7"/>
        <v>1698.382650118665</v>
      </c>
      <c r="P74">
        <f t="shared" si="8"/>
        <v>5223.6620651280664</v>
      </c>
      <c r="Q74">
        <f t="shared" si="9"/>
        <v>1195.8004763031631</v>
      </c>
      <c r="R74">
        <f t="shared" si="10"/>
        <v>1.1235222850428839</v>
      </c>
      <c r="S74">
        <f t="shared" si="11"/>
        <v>1968</v>
      </c>
      <c r="T74" s="2">
        <f t="shared" si="12"/>
        <v>1.2897552908692702</v>
      </c>
      <c r="U74" s="2">
        <f t="shared" si="13"/>
        <v>1.3031502208576915</v>
      </c>
      <c r="V74" s="2">
        <f t="shared" si="14"/>
        <v>0.93210921031565475</v>
      </c>
      <c r="W74" s="2">
        <f t="shared" si="15"/>
        <v>1.2101228060037201</v>
      </c>
      <c r="X74">
        <f t="shared" si="16"/>
        <v>1968</v>
      </c>
      <c r="Y74">
        <f t="shared" si="17"/>
        <v>0.25445250337826325</v>
      </c>
      <c r="Z74">
        <f t="shared" si="18"/>
        <v>0.19072184702368575</v>
      </c>
      <c r="AA74">
        <f t="shared" si="19"/>
        <v>6.8880510499171911E-3</v>
      </c>
      <c r="AB74">
        <f t="shared" si="20"/>
        <v>-7.0305292711130868E-2</v>
      </c>
    </row>
    <row r="75" spans="1:28">
      <c r="A75" s="6">
        <v>1969</v>
      </c>
      <c r="B75" s="7">
        <v>10601.094999999999</v>
      </c>
      <c r="C75" s="7">
        <v>33268.906000000003</v>
      </c>
      <c r="D75" s="8">
        <v>6111240</v>
      </c>
      <c r="E75" s="14">
        <v>2059.0478020152864</v>
      </c>
      <c r="F75" s="13">
        <v>3.6006641387939453</v>
      </c>
      <c r="G75" s="12">
        <v>6.1112399999999996</v>
      </c>
      <c r="H75">
        <f t="shared" si="0"/>
        <v>1969</v>
      </c>
      <c r="I75" s="23">
        <f t="shared" si="1"/>
        <v>10601.094999999999</v>
      </c>
      <c r="J75" s="23">
        <f t="shared" si="2"/>
        <v>33268.906000000003</v>
      </c>
      <c r="K75">
        <f t="shared" si="3"/>
        <v>7413.9395807789369</v>
      </c>
      <c r="L75" s="24">
        <f t="shared" si="4"/>
        <v>6.1112399999999996</v>
      </c>
      <c r="M75">
        <f t="shared" si="5"/>
        <v>-0.24290915834771809</v>
      </c>
      <c r="N75">
        <f t="shared" si="6"/>
        <v>1969</v>
      </c>
      <c r="O75">
        <f t="shared" si="7"/>
        <v>1734.6880502156682</v>
      </c>
      <c r="P75">
        <f t="shared" si="8"/>
        <v>5443.8879834534409</v>
      </c>
      <c r="Q75">
        <f t="shared" si="9"/>
        <v>1213.1645264756314</v>
      </c>
      <c r="R75">
        <f t="shared" si="10"/>
        <v>1.1436659093434978</v>
      </c>
      <c r="S75">
        <f t="shared" si="11"/>
        <v>1969</v>
      </c>
      <c r="T75" s="2">
        <f t="shared" si="12"/>
        <v>1.3173256866566767</v>
      </c>
      <c r="U75" s="2">
        <f t="shared" si="13"/>
        <v>1.3580901175290632</v>
      </c>
      <c r="V75" s="2">
        <f t="shared" si="14"/>
        <v>0.94564423678108778</v>
      </c>
      <c r="W75" s="2">
        <f t="shared" si="15"/>
        <v>1.2052719698584751</v>
      </c>
      <c r="X75">
        <f t="shared" si="16"/>
        <v>1969</v>
      </c>
      <c r="Y75">
        <f t="shared" si="17"/>
        <v>0.27560368653721062</v>
      </c>
      <c r="Z75">
        <f t="shared" si="18"/>
        <v>0.18670524260331589</v>
      </c>
      <c r="AA75">
        <f t="shared" si="19"/>
        <v>2.0317133916993278E-2</v>
      </c>
      <c r="AB75">
        <f t="shared" si="20"/>
        <v>-5.5888851718645084E-2</v>
      </c>
    </row>
    <row r="76" spans="1:28">
      <c r="A76" s="6">
        <v>1970</v>
      </c>
      <c r="B76" s="7">
        <v>11443.106</v>
      </c>
      <c r="C76" s="7">
        <v>34643.459000000003</v>
      </c>
      <c r="D76" s="8">
        <v>6306828</v>
      </c>
      <c r="E76" s="14">
        <v>2054.0174474128294</v>
      </c>
      <c r="F76" s="13">
        <v>3.7606894969940186</v>
      </c>
      <c r="G76" s="12">
        <v>6.3068280000000003</v>
      </c>
      <c r="H76">
        <f t="shared" si="0"/>
        <v>1970</v>
      </c>
      <c r="I76" s="23">
        <f t="shared" si="1"/>
        <v>11443.106</v>
      </c>
      <c r="J76" s="23">
        <f t="shared" si="2"/>
        <v>34643.459000000003</v>
      </c>
      <c r="K76">
        <f t="shared" si="3"/>
        <v>7724.5218411278911</v>
      </c>
      <c r="L76" s="24">
        <f t="shared" si="4"/>
        <v>6.3068280000000003</v>
      </c>
      <c r="M76">
        <f t="shared" si="5"/>
        <v>-0.20729607511679582</v>
      </c>
      <c r="N76">
        <f t="shared" si="6"/>
        <v>1970</v>
      </c>
      <c r="O76">
        <f t="shared" si="7"/>
        <v>1814.3995682140053</v>
      </c>
      <c r="P76">
        <f t="shared" si="8"/>
        <v>5493.0083712446258</v>
      </c>
      <c r="Q76">
        <f t="shared" si="9"/>
        <v>1224.7871419876824</v>
      </c>
      <c r="R76">
        <f t="shared" si="10"/>
        <v>1.1077214817694379</v>
      </c>
      <c r="S76">
        <f t="shared" si="11"/>
        <v>1970</v>
      </c>
      <c r="T76" s="2">
        <f t="shared" si="12"/>
        <v>1.377858777991773</v>
      </c>
      <c r="U76" s="2">
        <f t="shared" si="13"/>
        <v>1.3703442111899111</v>
      </c>
      <c r="V76" s="2">
        <f t="shared" si="14"/>
        <v>0.95470389780433174</v>
      </c>
      <c r="W76" s="2">
        <f t="shared" si="15"/>
        <v>1.2489688936561645</v>
      </c>
      <c r="X76">
        <f t="shared" si="16"/>
        <v>1970</v>
      </c>
      <c r="Y76">
        <f t="shared" si="17"/>
        <v>0.32053068402457918</v>
      </c>
      <c r="Z76">
        <f t="shared" si="18"/>
        <v>0.22231832583423833</v>
      </c>
      <c r="AA76">
        <f t="shared" si="19"/>
        <v>-3.6458177990467255E-3</v>
      </c>
      <c r="AB76">
        <f t="shared" si="20"/>
        <v>-4.6354041233439308E-2</v>
      </c>
    </row>
    <row r="77" spans="1:28">
      <c r="A77" s="6">
        <v>1971</v>
      </c>
      <c r="B77" s="7">
        <v>11956.994000000001</v>
      </c>
      <c r="C77" s="7">
        <v>36157.686999999998</v>
      </c>
      <c r="D77" s="8">
        <v>6362708</v>
      </c>
      <c r="E77" s="14">
        <v>2048.9993822129795</v>
      </c>
      <c r="F77" s="13">
        <v>3.9204273223876953</v>
      </c>
      <c r="G77" s="12">
        <v>6.3627079999999996</v>
      </c>
      <c r="H77">
        <f t="shared" si="0"/>
        <v>1971</v>
      </c>
      <c r="I77" s="23">
        <f t="shared" si="1"/>
        <v>11956.994000000001</v>
      </c>
      <c r="J77" s="23">
        <f t="shared" si="2"/>
        <v>36157.686999999998</v>
      </c>
      <c r="K77">
        <f t="shared" si="3"/>
        <v>8032.953161583273</v>
      </c>
      <c r="L77" s="24">
        <f t="shared" si="4"/>
        <v>6.3627079999999996</v>
      </c>
      <c r="M77">
        <f t="shared" si="5"/>
        <v>-0.20397078382349854</v>
      </c>
      <c r="N77">
        <f t="shared" si="6"/>
        <v>1971</v>
      </c>
      <c r="O77">
        <f t="shared" si="7"/>
        <v>1879.2303528623349</v>
      </c>
      <c r="P77">
        <f t="shared" si="8"/>
        <v>5682.7512750860169</v>
      </c>
      <c r="Q77">
        <f t="shared" si="9"/>
        <v>1262.5053926069329</v>
      </c>
      <c r="R77">
        <f t="shared" si="10"/>
        <v>1.1065731886309107</v>
      </c>
      <c r="S77">
        <f t="shared" si="11"/>
        <v>1971</v>
      </c>
      <c r="T77" s="2">
        <f t="shared" si="12"/>
        <v>1.4270914096990901</v>
      </c>
      <c r="U77" s="2">
        <f t="shared" si="13"/>
        <v>1.4176794912988142</v>
      </c>
      <c r="V77" s="2">
        <f t="shared" si="14"/>
        <v>0.98410472971224972</v>
      </c>
      <c r="W77" s="2">
        <f t="shared" si="15"/>
        <v>1.2531289919798279</v>
      </c>
      <c r="X77">
        <f t="shared" si="16"/>
        <v>1971</v>
      </c>
      <c r="Y77">
        <f t="shared" si="17"/>
        <v>0.35563839369546185</v>
      </c>
      <c r="Z77">
        <f t="shared" si="18"/>
        <v>0.22564361712753564</v>
      </c>
      <c r="AA77">
        <f t="shared" si="19"/>
        <v>-4.4113465580648365E-3</v>
      </c>
      <c r="AB77">
        <f t="shared" si="20"/>
        <v>-1.602295495903449E-2</v>
      </c>
    </row>
    <row r="78" spans="1:28">
      <c r="A78" s="6">
        <v>1972</v>
      </c>
      <c r="B78" s="7">
        <v>12340.826999999999</v>
      </c>
      <c r="C78" s="7">
        <v>37892.076999999997</v>
      </c>
      <c r="D78" s="8">
        <v>6587946</v>
      </c>
      <c r="E78" s="14">
        <v>2043.9935763921244</v>
      </c>
      <c r="F78" s="13">
        <v>4.0766797065734863</v>
      </c>
      <c r="G78" s="12">
        <v>6.5879459999999996</v>
      </c>
      <c r="H78">
        <f t="shared" si="0"/>
        <v>1972</v>
      </c>
      <c r="I78" s="23">
        <f t="shared" si="1"/>
        <v>12340.826999999999</v>
      </c>
      <c r="J78" s="23">
        <f t="shared" si="2"/>
        <v>37892.076999999997</v>
      </c>
      <c r="K78">
        <f t="shared" si="3"/>
        <v>8332.7071332443375</v>
      </c>
      <c r="L78" s="24">
        <f t="shared" si="4"/>
        <v>6.5879459999999996</v>
      </c>
      <c r="M78">
        <f t="shared" si="5"/>
        <v>-0.21309681560069826</v>
      </c>
      <c r="N78">
        <f t="shared" si="6"/>
        <v>1972</v>
      </c>
      <c r="O78">
        <f t="shared" si="7"/>
        <v>1873.2434965313923</v>
      </c>
      <c r="P78">
        <f t="shared" si="8"/>
        <v>5751.7285357226665</v>
      </c>
      <c r="Q78">
        <f t="shared" si="9"/>
        <v>1264.8414442444334</v>
      </c>
      <c r="R78">
        <f t="shared" si="10"/>
        <v>1.1218290060425815</v>
      </c>
      <c r="S78">
        <f t="shared" si="11"/>
        <v>1972</v>
      </c>
      <c r="T78" s="2">
        <f t="shared" si="12"/>
        <v>1.4225449786413025</v>
      </c>
      <c r="U78" s="2">
        <f t="shared" si="13"/>
        <v>1.4348872913655295</v>
      </c>
      <c r="V78" s="2">
        <f t="shared" si="14"/>
        <v>0.98592564824359108</v>
      </c>
      <c r="W78" s="2">
        <f t="shared" si="15"/>
        <v>1.2417449216813041</v>
      </c>
      <c r="X78">
        <f t="shared" si="16"/>
        <v>1972</v>
      </c>
      <c r="Y78">
        <f t="shared" si="17"/>
        <v>0.35244750594996083</v>
      </c>
      <c r="Z78">
        <f t="shared" si="18"/>
        <v>0.2165175853503358</v>
      </c>
      <c r="AA78">
        <f t="shared" si="19"/>
        <v>5.7591983830489754E-3</v>
      </c>
      <c r="AB78">
        <f t="shared" si="20"/>
        <v>-1.4174334683648123E-2</v>
      </c>
    </row>
    <row r="79" spans="1:28">
      <c r="A79" s="6">
        <v>1973</v>
      </c>
      <c r="B79" s="7">
        <v>12991.725</v>
      </c>
      <c r="C79" s="7">
        <v>39667.379999999997</v>
      </c>
      <c r="D79" s="8">
        <v>6733399</v>
      </c>
      <c r="E79" s="14">
        <v>2039</v>
      </c>
      <c r="F79" s="13">
        <v>4.229884147644043</v>
      </c>
      <c r="G79" s="12">
        <v>6.7333990000000004</v>
      </c>
      <c r="H79">
        <f t="shared" si="0"/>
        <v>1973</v>
      </c>
      <c r="I79" s="23">
        <f t="shared" si="1"/>
        <v>12991.725</v>
      </c>
      <c r="J79" s="23">
        <f t="shared" si="2"/>
        <v>39667.379999999997</v>
      </c>
      <c r="K79">
        <f t="shared" si="3"/>
        <v>8624.7337770462036</v>
      </c>
      <c r="L79" s="24">
        <f t="shared" si="4"/>
        <v>6.7333990000000004</v>
      </c>
      <c r="M79">
        <f t="shared" si="5"/>
        <v>-0.20067951627359282</v>
      </c>
      <c r="N79">
        <f t="shared" si="6"/>
        <v>1973</v>
      </c>
      <c r="O79">
        <f t="shared" si="7"/>
        <v>1929.4452920434389</v>
      </c>
      <c r="P79">
        <f t="shared" si="8"/>
        <v>5891.1375963313621</v>
      </c>
      <c r="Q79">
        <f t="shared" si="9"/>
        <v>1280.888564162944</v>
      </c>
      <c r="R79">
        <f t="shared" si="10"/>
        <v>1.1162165711516217</v>
      </c>
      <c r="S79">
        <f t="shared" si="11"/>
        <v>1973</v>
      </c>
      <c r="T79" s="2">
        <f t="shared" si="12"/>
        <v>1.4652247381836825</v>
      </c>
      <c r="U79" s="2">
        <f t="shared" si="13"/>
        <v>1.469665756330669</v>
      </c>
      <c r="V79" s="2">
        <f t="shared" si="14"/>
        <v>0.9984341465854929</v>
      </c>
      <c r="W79" s="2">
        <f t="shared" si="15"/>
        <v>1.2572601694429129</v>
      </c>
      <c r="X79">
        <f t="shared" si="16"/>
        <v>1973</v>
      </c>
      <c r="Y79">
        <f t="shared" si="17"/>
        <v>0.38200863560723919</v>
      </c>
      <c r="Z79">
        <f t="shared" si="18"/>
        <v>0.22893488467744125</v>
      </c>
      <c r="AA79">
        <f t="shared" si="19"/>
        <v>2.0175751224091589E-3</v>
      </c>
      <c r="AB79">
        <f t="shared" si="20"/>
        <v>-1.5670806442401838E-3</v>
      </c>
    </row>
    <row r="80" spans="1:28">
      <c r="A80" s="6">
        <v>1974</v>
      </c>
      <c r="B80" s="7">
        <v>13676.759</v>
      </c>
      <c r="C80" s="7">
        <v>42451.680999999997</v>
      </c>
      <c r="D80" s="8">
        <v>6983001</v>
      </c>
      <c r="E80" s="14">
        <v>2032.4211294013971</v>
      </c>
      <c r="F80" s="13">
        <v>4.4038419723510742</v>
      </c>
      <c r="G80" s="12">
        <v>6.9830009999999998</v>
      </c>
      <c r="H80">
        <f t="shared" si="0"/>
        <v>1974</v>
      </c>
      <c r="I80" s="23">
        <f t="shared" si="1"/>
        <v>13676.759</v>
      </c>
      <c r="J80" s="23">
        <f t="shared" si="2"/>
        <v>42451.680999999997</v>
      </c>
      <c r="K80">
        <f t="shared" si="3"/>
        <v>8950.4614751510471</v>
      </c>
      <c r="L80" s="24">
        <f t="shared" si="4"/>
        <v>6.9830009999999998</v>
      </c>
      <c r="M80">
        <f t="shared" si="5"/>
        <v>-0.19867169113612793</v>
      </c>
      <c r="N80">
        <f t="shared" si="6"/>
        <v>1974</v>
      </c>
      <c r="O80">
        <f t="shared" si="7"/>
        <v>1958.5789834485201</v>
      </c>
      <c r="P80">
        <f t="shared" si="8"/>
        <v>6079.288976186599</v>
      </c>
      <c r="Q80">
        <f t="shared" si="9"/>
        <v>1281.7499918947524</v>
      </c>
      <c r="R80">
        <f t="shared" si="10"/>
        <v>1.1326685425812875</v>
      </c>
      <c r="S80">
        <f t="shared" si="11"/>
        <v>1974</v>
      </c>
      <c r="T80" s="2">
        <f t="shared" si="12"/>
        <v>1.487348923584205</v>
      </c>
      <c r="U80" s="2">
        <f t="shared" si="13"/>
        <v>1.5166039979619297</v>
      </c>
      <c r="V80" s="2">
        <f t="shared" si="14"/>
        <v>0.9991056170680287</v>
      </c>
      <c r="W80" s="2">
        <f t="shared" si="15"/>
        <v>1.2597870639477049</v>
      </c>
      <c r="X80">
        <f t="shared" si="16"/>
        <v>1974</v>
      </c>
      <c r="Y80">
        <f t="shared" si="17"/>
        <v>0.3969952893026728</v>
      </c>
      <c r="Z80">
        <f t="shared" si="18"/>
        <v>0.23094270981490619</v>
      </c>
      <c r="AA80">
        <f t="shared" si="19"/>
        <v>1.2985556075519721E-2</v>
      </c>
      <c r="AB80">
        <f t="shared" si="20"/>
        <v>-8.9478313102440065E-4</v>
      </c>
    </row>
    <row r="81" spans="1:28">
      <c r="A81" s="6">
        <v>1975</v>
      </c>
      <c r="B81" s="7">
        <v>14760.207</v>
      </c>
      <c r="C81" s="7">
        <v>46134.216</v>
      </c>
      <c r="D81" s="8">
        <v>7174310</v>
      </c>
      <c r="E81" s="14">
        <v>2025.86348564848</v>
      </c>
      <c r="F81" s="13">
        <v>4.5068111419677734</v>
      </c>
      <c r="G81" s="12">
        <v>7.1743100000000002</v>
      </c>
      <c r="H81">
        <f t="shared" si="0"/>
        <v>1975</v>
      </c>
      <c r="I81" s="23">
        <f t="shared" si="1"/>
        <v>14760.207</v>
      </c>
      <c r="J81" s="23">
        <f t="shared" si="2"/>
        <v>46134.216</v>
      </c>
      <c r="K81">
        <f t="shared" si="3"/>
        <v>9130.1841292262397</v>
      </c>
      <c r="L81" s="24">
        <f t="shared" si="4"/>
        <v>7.1743100000000002</v>
      </c>
      <c r="M81">
        <f t="shared" si="5"/>
        <v>-0.16763862858683698</v>
      </c>
      <c r="N81">
        <f t="shared" si="6"/>
        <v>1975</v>
      </c>
      <c r="O81">
        <f t="shared" si="7"/>
        <v>2057.3695588844084</v>
      </c>
      <c r="P81">
        <f t="shared" si="8"/>
        <v>6430.474289513556</v>
      </c>
      <c r="Q81">
        <f t="shared" si="9"/>
        <v>1272.6219147522534</v>
      </c>
      <c r="R81">
        <f t="shared" si="10"/>
        <v>1.1396200438161743</v>
      </c>
      <c r="S81">
        <f t="shared" si="11"/>
        <v>1975</v>
      </c>
      <c r="T81" s="2">
        <f t="shared" si="12"/>
        <v>1.5623706905267454</v>
      </c>
      <c r="U81" s="2">
        <f t="shared" si="13"/>
        <v>1.6042144162696426</v>
      </c>
      <c r="V81" s="2">
        <f t="shared" si="14"/>
        <v>0.99199041269605948</v>
      </c>
      <c r="W81" s="2">
        <f t="shared" si="15"/>
        <v>1.2994950583549894</v>
      </c>
      <c r="X81">
        <f t="shared" si="16"/>
        <v>1975</v>
      </c>
      <c r="Y81">
        <f t="shared" si="17"/>
        <v>0.44620434114089913</v>
      </c>
      <c r="Z81">
        <f t="shared" si="18"/>
        <v>0.261975772364197</v>
      </c>
      <c r="AA81">
        <f t="shared" si="19"/>
        <v>1.761989023211084E-2</v>
      </c>
      <c r="AB81">
        <f t="shared" si="20"/>
        <v>-8.0418363648747954E-3</v>
      </c>
    </row>
    <row r="82" spans="1:28">
      <c r="A82" s="6">
        <v>1976</v>
      </c>
      <c r="B82" s="7">
        <v>14967.044</v>
      </c>
      <c r="C82" s="7">
        <v>49738.141000000003</v>
      </c>
      <c r="D82" s="8">
        <v>7362153</v>
      </c>
      <c r="E82" s="14">
        <v>2019.3270002524448</v>
      </c>
      <c r="F82" s="13">
        <v>4.6318292617797852</v>
      </c>
      <c r="G82" s="12">
        <v>7.3621530000000002</v>
      </c>
      <c r="H82">
        <f t="shared" si="0"/>
        <v>1976</v>
      </c>
      <c r="I82" s="23">
        <f t="shared" si="1"/>
        <v>14967.044</v>
      </c>
      <c r="J82" s="23">
        <f t="shared" si="2"/>
        <v>49738.141000000003</v>
      </c>
      <c r="K82">
        <f t="shared" si="3"/>
        <v>9353.1778888712688</v>
      </c>
      <c r="L82" s="24">
        <f t="shared" si="4"/>
        <v>7.3621530000000002</v>
      </c>
      <c r="M82">
        <f t="shared" si="5"/>
        <v>-0.19828780801857171</v>
      </c>
      <c r="N82">
        <f t="shared" si="6"/>
        <v>1976</v>
      </c>
      <c r="O82">
        <f t="shared" si="7"/>
        <v>2032.9710615902711</v>
      </c>
      <c r="P82">
        <f t="shared" si="8"/>
        <v>6755.9233012408195</v>
      </c>
      <c r="Q82">
        <f t="shared" si="9"/>
        <v>1270.440574770895</v>
      </c>
      <c r="R82">
        <f t="shared" si="10"/>
        <v>1.2009213459866339</v>
      </c>
      <c r="S82">
        <f t="shared" si="11"/>
        <v>1976</v>
      </c>
      <c r="T82" s="2">
        <f t="shared" si="12"/>
        <v>1.5438424213100441</v>
      </c>
      <c r="U82" s="2">
        <f t="shared" si="13"/>
        <v>1.6854043834272718</v>
      </c>
      <c r="V82" s="2">
        <f t="shared" si="14"/>
        <v>0.99029008966747223</v>
      </c>
      <c r="W82" s="2">
        <f t="shared" si="15"/>
        <v>1.2602707677701956</v>
      </c>
      <c r="X82">
        <f t="shared" si="16"/>
        <v>1976</v>
      </c>
      <c r="Y82">
        <f t="shared" si="17"/>
        <v>0.4342743876572191</v>
      </c>
      <c r="Z82">
        <f t="shared" si="18"/>
        <v>0.23132659293246238</v>
      </c>
      <c r="AA82">
        <f t="shared" si="19"/>
        <v>5.8487425012417361E-2</v>
      </c>
      <c r="AB82">
        <f t="shared" si="20"/>
        <v>-9.7573589093044033E-3</v>
      </c>
    </row>
    <row r="83" spans="1:28">
      <c r="A83" s="6">
        <v>1977</v>
      </c>
      <c r="B83" s="7">
        <v>14958.896000000001</v>
      </c>
      <c r="C83" s="7">
        <v>52584.322999999997</v>
      </c>
      <c r="D83" s="8">
        <v>7552044</v>
      </c>
      <c r="E83" s="14">
        <v>2012.8116049454682</v>
      </c>
      <c r="F83" s="13">
        <v>4.7266292572021484</v>
      </c>
      <c r="G83" s="12">
        <v>7.5520440000000004</v>
      </c>
      <c r="H83">
        <f t="shared" si="0"/>
        <v>1977</v>
      </c>
      <c r="I83" s="23">
        <f t="shared" si="1"/>
        <v>14958.896000000001</v>
      </c>
      <c r="J83" s="23">
        <f t="shared" si="2"/>
        <v>52584.322999999997</v>
      </c>
      <c r="K83">
        <f t="shared" si="3"/>
        <v>9513.814221171262</v>
      </c>
      <c r="L83" s="24">
        <f t="shared" si="4"/>
        <v>7.5520440000000004</v>
      </c>
      <c r="M83">
        <f t="shared" si="5"/>
        <v>-0.23130796292417521</v>
      </c>
      <c r="N83">
        <f t="shared" si="6"/>
        <v>1977</v>
      </c>
      <c r="O83">
        <f t="shared" si="7"/>
        <v>1980.7744764198937</v>
      </c>
      <c r="P83">
        <f t="shared" si="8"/>
        <v>6962.925931045952</v>
      </c>
      <c r="Q83">
        <f t="shared" si="9"/>
        <v>1259.766789119775</v>
      </c>
      <c r="R83">
        <f t="shared" si="10"/>
        <v>1.2571118604635072</v>
      </c>
      <c r="S83">
        <f t="shared" si="11"/>
        <v>1977</v>
      </c>
      <c r="T83" s="2">
        <f t="shared" si="12"/>
        <v>1.5042042267700215</v>
      </c>
      <c r="U83" s="2">
        <f t="shared" si="13"/>
        <v>1.7370454580958468</v>
      </c>
      <c r="V83" s="2">
        <f t="shared" si="14"/>
        <v>0.98197002782479603</v>
      </c>
      <c r="W83" s="2">
        <f t="shared" si="15"/>
        <v>1.2193359874911507</v>
      </c>
      <c r="X83">
        <f t="shared" si="16"/>
        <v>1977</v>
      </c>
      <c r="Y83">
        <f t="shared" si="17"/>
        <v>0.40826400538495822</v>
      </c>
      <c r="Z83">
        <f t="shared" si="18"/>
        <v>0.19830643802685896</v>
      </c>
      <c r="AA83">
        <f t="shared" si="19"/>
        <v>9.5947767996999569E-2</v>
      </c>
      <c r="AB83">
        <f t="shared" si="20"/>
        <v>-1.8194492656807719E-2</v>
      </c>
    </row>
    <row r="84" spans="1:28">
      <c r="A84" s="6">
        <v>1978</v>
      </c>
      <c r="B84" s="7">
        <v>14957.200999999999</v>
      </c>
      <c r="C84" s="7">
        <v>55166.264000000003</v>
      </c>
      <c r="D84" s="8">
        <v>7743538</v>
      </c>
      <c r="E84" s="14">
        <v>2006.3172316799937</v>
      </c>
      <c r="F84" s="13">
        <v>4.8230299949645996</v>
      </c>
      <c r="G84" s="12">
        <v>7.743538</v>
      </c>
      <c r="H84">
        <f t="shared" si="0"/>
        <v>1978</v>
      </c>
      <c r="I84" s="23">
        <f t="shared" si="1"/>
        <v>14957.200999999999</v>
      </c>
      <c r="J84" s="23">
        <f t="shared" si="2"/>
        <v>55166.264000000003</v>
      </c>
      <c r="K84">
        <f t="shared" si="3"/>
        <v>9676.5281878069491</v>
      </c>
      <c r="L84" s="24">
        <f t="shared" si="4"/>
        <v>7.743538</v>
      </c>
      <c r="M84">
        <f t="shared" si="5"/>
        <v>-0.26076969390331239</v>
      </c>
      <c r="N84">
        <f t="shared" si="6"/>
        <v>1978</v>
      </c>
      <c r="O84">
        <f t="shared" si="7"/>
        <v>1931.5719765306244</v>
      </c>
      <c r="P84">
        <f t="shared" si="8"/>
        <v>7124.1677899688748</v>
      </c>
      <c r="Q84">
        <f t="shared" si="9"/>
        <v>1249.6262287092734</v>
      </c>
      <c r="R84">
        <f t="shared" si="10"/>
        <v>1.3051587509180524</v>
      </c>
      <c r="S84">
        <f t="shared" si="11"/>
        <v>1978</v>
      </c>
      <c r="T84" s="2">
        <f t="shared" si="12"/>
        <v>1.4668397467738641</v>
      </c>
      <c r="U84" s="2">
        <f t="shared" si="13"/>
        <v>1.7772705648211917</v>
      </c>
      <c r="V84" s="2">
        <f t="shared" si="14"/>
        <v>0.97406560736026149</v>
      </c>
      <c r="W84" s="2">
        <f t="shared" si="15"/>
        <v>1.1839362676890666</v>
      </c>
      <c r="X84">
        <f t="shared" si="16"/>
        <v>1978</v>
      </c>
      <c r="Y84">
        <f t="shared" si="17"/>
        <v>0.38311025445757041</v>
      </c>
      <c r="Z84">
        <f t="shared" si="18"/>
        <v>0.16884470704772161</v>
      </c>
      <c r="AA84">
        <f t="shared" si="19"/>
        <v>0.12797902830002969</v>
      </c>
      <c r="AB84">
        <f t="shared" si="20"/>
        <v>-2.627661892199629E-2</v>
      </c>
    </row>
    <row r="85" spans="1:28">
      <c r="A85" s="6">
        <v>1979</v>
      </c>
      <c r="B85" s="7">
        <v>15852.627</v>
      </c>
      <c r="C85" s="7">
        <v>57642.135000000002</v>
      </c>
      <c r="D85" s="8">
        <v>8018519</v>
      </c>
      <c r="E85" s="14">
        <v>1999.8438126280223</v>
      </c>
      <c r="F85" s="13">
        <v>4.929807186126709</v>
      </c>
      <c r="G85" s="12">
        <v>8.0185189999999995</v>
      </c>
      <c r="H85">
        <f t="shared" si="0"/>
        <v>1979</v>
      </c>
      <c r="I85" s="23">
        <f t="shared" si="1"/>
        <v>15852.627</v>
      </c>
      <c r="J85" s="23">
        <f t="shared" si="2"/>
        <v>57642.135000000002</v>
      </c>
      <c r="K85">
        <f t="shared" si="3"/>
        <v>9858.8443986246602</v>
      </c>
      <c r="L85" s="24">
        <f t="shared" si="4"/>
        <v>8.0185189999999995</v>
      </c>
      <c r="M85">
        <f t="shared" si="5"/>
        <v>-0.23138767284051376</v>
      </c>
      <c r="N85">
        <f t="shared" si="6"/>
        <v>1979</v>
      </c>
      <c r="O85">
        <f t="shared" si="7"/>
        <v>1977.0018628128214</v>
      </c>
      <c r="P85">
        <f t="shared" si="8"/>
        <v>7188.6261041471635</v>
      </c>
      <c r="Q85">
        <f t="shared" si="9"/>
        <v>1229.5093892805717</v>
      </c>
      <c r="R85">
        <f t="shared" si="10"/>
        <v>1.2909185827805398</v>
      </c>
      <c r="S85">
        <f t="shared" si="11"/>
        <v>1979</v>
      </c>
      <c r="T85" s="2">
        <f t="shared" si="12"/>
        <v>1.5013392962081209</v>
      </c>
      <c r="U85" s="2">
        <f t="shared" si="13"/>
        <v>1.7933510205073104</v>
      </c>
      <c r="V85" s="2">
        <f t="shared" si="14"/>
        <v>0.95838482140514691</v>
      </c>
      <c r="W85" s="2">
        <f t="shared" si="15"/>
        <v>1.219238798195126</v>
      </c>
      <c r="X85">
        <f t="shared" si="16"/>
        <v>1979</v>
      </c>
      <c r="Y85">
        <f t="shared" si="17"/>
        <v>0.40635757388083343</v>
      </c>
      <c r="Z85">
        <f t="shared" si="18"/>
        <v>0.19822672811052047</v>
      </c>
      <c r="AA85">
        <f t="shared" si="19"/>
        <v>0.11848558287502134</v>
      </c>
      <c r="AB85">
        <f t="shared" si="20"/>
        <v>-4.2505889178390939E-2</v>
      </c>
    </row>
    <row r="86" spans="1:28">
      <c r="A86" s="6">
        <v>1980</v>
      </c>
      <c r="B86" s="7">
        <v>16592.082999999999</v>
      </c>
      <c r="C86" s="7">
        <v>60417.082999999999</v>
      </c>
      <c r="D86" s="8">
        <v>8248898</v>
      </c>
      <c r="E86" s="14">
        <v>1993.3912801804029</v>
      </c>
      <c r="F86" s="13">
        <v>5.1088366508483887</v>
      </c>
      <c r="G86" s="12">
        <v>8.2488980000000005</v>
      </c>
      <c r="H86">
        <f t="shared" si="0"/>
        <v>1980</v>
      </c>
      <c r="I86" s="23">
        <f t="shared" si="1"/>
        <v>16592.082999999999</v>
      </c>
      <c r="J86" s="23">
        <f t="shared" si="2"/>
        <v>60417.082999999999</v>
      </c>
      <c r="K86">
        <f t="shared" si="3"/>
        <v>10183.910431667231</v>
      </c>
      <c r="L86" s="24">
        <f t="shared" si="4"/>
        <v>8.2488980000000005</v>
      </c>
      <c r="M86">
        <f t="shared" si="5"/>
        <v>-0.22406854427225475</v>
      </c>
      <c r="N86">
        <f t="shared" si="6"/>
        <v>1980</v>
      </c>
      <c r="O86">
        <f t="shared" si="7"/>
        <v>2011.4302540775748</v>
      </c>
      <c r="P86">
        <f t="shared" si="8"/>
        <v>7324.2611316081247</v>
      </c>
      <c r="Q86">
        <f t="shared" si="9"/>
        <v>1234.5782953877269</v>
      </c>
      <c r="R86">
        <f t="shared" si="10"/>
        <v>1.2923462421919543</v>
      </c>
      <c r="S86">
        <f t="shared" si="11"/>
        <v>1980</v>
      </c>
      <c r="T86" s="2">
        <f t="shared" si="12"/>
        <v>1.5274842876131676</v>
      </c>
      <c r="U86" s="2">
        <f t="shared" si="13"/>
        <v>1.8271879750782714</v>
      </c>
      <c r="V86" s="2">
        <f t="shared" si="14"/>
        <v>0.96233596054778325</v>
      </c>
      <c r="W86" s="2">
        <f t="shared" si="15"/>
        <v>1.228195300627922</v>
      </c>
      <c r="X86">
        <f t="shared" si="16"/>
        <v>1980</v>
      </c>
      <c r="Y86">
        <f t="shared" si="17"/>
        <v>0.42362212566908342</v>
      </c>
      <c r="Z86">
        <f t="shared" si="18"/>
        <v>0.20554585667877942</v>
      </c>
      <c r="AA86">
        <f t="shared" si="19"/>
        <v>0.11943735581596422</v>
      </c>
      <c r="AB86">
        <f t="shared" si="20"/>
        <v>-3.8391657944848487E-2</v>
      </c>
    </row>
    <row r="87" spans="1:28">
      <c r="A87" s="6">
        <v>1981</v>
      </c>
      <c r="B87" s="7">
        <v>17350.663</v>
      </c>
      <c r="C87" s="7">
        <v>63852.061999999998</v>
      </c>
      <c r="D87" s="8">
        <v>8605376</v>
      </c>
      <c r="E87" s="14">
        <v>1986.9595669461262</v>
      </c>
      <c r="F87" s="18">
        <v>5.3039913177490234</v>
      </c>
      <c r="G87" s="12">
        <v>8.6053759999999997</v>
      </c>
      <c r="H87">
        <f t="shared" si="0"/>
        <v>1981</v>
      </c>
      <c r="I87" s="23">
        <f t="shared" si="1"/>
        <v>17350.663</v>
      </c>
      <c r="J87" s="23">
        <f t="shared" si="2"/>
        <v>63852.061999999998</v>
      </c>
      <c r="K87">
        <f t="shared" si="3"/>
        <v>10538.816291800613</v>
      </c>
      <c r="L87" s="24">
        <f t="shared" si="4"/>
        <v>8.6053759999999997</v>
      </c>
      <c r="M87">
        <f t="shared" si="5"/>
        <v>-0.22203596995500163</v>
      </c>
      <c r="N87">
        <f t="shared" si="6"/>
        <v>1981</v>
      </c>
      <c r="O87">
        <f t="shared" si="7"/>
        <v>2016.2585574413019</v>
      </c>
      <c r="P87">
        <f t="shared" si="8"/>
        <v>7420.0199968019988</v>
      </c>
      <c r="Q87">
        <f t="shared" si="9"/>
        <v>1224.6781885882283</v>
      </c>
      <c r="R87">
        <f t="shared" si="10"/>
        <v>1.3029381574779435</v>
      </c>
      <c r="S87">
        <f t="shared" si="11"/>
        <v>1981</v>
      </c>
      <c r="T87" s="2">
        <f t="shared" si="12"/>
        <v>1.5311509111557797</v>
      </c>
      <c r="U87" s="2">
        <f t="shared" si="13"/>
        <v>1.8510769986733342</v>
      </c>
      <c r="V87" s="2">
        <f t="shared" si="14"/>
        <v>0.95461897020216158</v>
      </c>
      <c r="W87" s="2">
        <f t="shared" si="15"/>
        <v>1.2306942376298007</v>
      </c>
      <c r="X87">
        <f t="shared" si="16"/>
        <v>1981</v>
      </c>
      <c r="Y87">
        <f t="shared" si="17"/>
        <v>0.42601968213510788</v>
      </c>
      <c r="Z87">
        <f t="shared" si="18"/>
        <v>0.20757843099603235</v>
      </c>
      <c r="AA87">
        <f t="shared" si="19"/>
        <v>0.12649863267329037</v>
      </c>
      <c r="AB87">
        <f t="shared" si="20"/>
        <v>-4.6443002198239193E-2</v>
      </c>
    </row>
    <row r="88" spans="1:28">
      <c r="A88" s="6">
        <v>1982</v>
      </c>
      <c r="B88" s="7">
        <v>17369.777999999998</v>
      </c>
      <c r="C88" s="7">
        <v>67801.13</v>
      </c>
      <c r="D88" s="8">
        <v>9075834</v>
      </c>
      <c r="E88" s="14">
        <v>1980.5486057516218</v>
      </c>
      <c r="F88" s="18">
        <v>5.4774465560913086</v>
      </c>
      <c r="G88" s="12">
        <v>9.0758340000000004</v>
      </c>
      <c r="H88">
        <f t="shared" si="0"/>
        <v>1982</v>
      </c>
      <c r="I88" s="23">
        <f t="shared" si="1"/>
        <v>17369.777999999998</v>
      </c>
      <c r="J88" s="23">
        <f t="shared" si="2"/>
        <v>67801.13</v>
      </c>
      <c r="K88">
        <f t="shared" si="3"/>
        <v>10848.349139745664</v>
      </c>
      <c r="L88" s="24">
        <f t="shared" si="4"/>
        <v>9.0758340000000004</v>
      </c>
      <c r="M88">
        <f t="shared" si="5"/>
        <v>-0.26230749430932931</v>
      </c>
      <c r="N88">
        <f t="shared" si="6"/>
        <v>1982</v>
      </c>
      <c r="O88">
        <f t="shared" si="7"/>
        <v>1913.8492396401255</v>
      </c>
      <c r="P88">
        <f t="shared" si="8"/>
        <v>7470.5123518125165</v>
      </c>
      <c r="Q88">
        <f t="shared" si="9"/>
        <v>1195.300524419647</v>
      </c>
      <c r="R88">
        <f t="shared" si="10"/>
        <v>1.361847061959093</v>
      </c>
      <c r="S88">
        <f t="shared" si="11"/>
        <v>1982</v>
      </c>
      <c r="T88" s="2">
        <f t="shared" si="12"/>
        <v>1.4533810637900217</v>
      </c>
      <c r="U88" s="2">
        <f t="shared" si="13"/>
        <v>1.8636733578487947</v>
      </c>
      <c r="V88" s="2">
        <f t="shared" si="14"/>
        <v>0.93171950503908485</v>
      </c>
      <c r="W88" s="2">
        <f t="shared" si="15"/>
        <v>1.1821170092026554</v>
      </c>
      <c r="X88">
        <f t="shared" si="16"/>
        <v>1982</v>
      </c>
      <c r="Y88">
        <f t="shared" si="17"/>
        <v>0.37389261021089909</v>
      </c>
      <c r="Z88">
        <f t="shared" si="18"/>
        <v>0.16730690664170467</v>
      </c>
      <c r="AA88">
        <f t="shared" si="19"/>
        <v>0.16577123566072335</v>
      </c>
      <c r="AB88">
        <f t="shared" si="20"/>
        <v>-7.0723469852665866E-2</v>
      </c>
    </row>
    <row r="89" spans="1:28">
      <c r="A89" s="9">
        <v>1983</v>
      </c>
      <c r="B89" s="10">
        <v>15037.107</v>
      </c>
      <c r="C89" s="10">
        <v>71536.331999999995</v>
      </c>
      <c r="D89" s="11">
        <v>9601395</v>
      </c>
      <c r="E89" s="14">
        <v>1974.1583296400559</v>
      </c>
      <c r="F89" s="18">
        <v>5.7558779716491699</v>
      </c>
      <c r="G89" s="12">
        <v>9.6013950000000001</v>
      </c>
      <c r="H89">
        <f t="shared" si="0"/>
        <v>1983</v>
      </c>
      <c r="I89" s="23">
        <f t="shared" si="1"/>
        <v>15037.107</v>
      </c>
      <c r="J89" s="23">
        <f t="shared" si="2"/>
        <v>71536.331999999995</v>
      </c>
      <c r="K89">
        <f t="shared" si="3"/>
        <v>11363.014442122918</v>
      </c>
      <c r="L89" s="24">
        <f t="shared" si="4"/>
        <v>9.6013950000000001</v>
      </c>
      <c r="M89">
        <f t="shared" si="5"/>
        <v>-0.45577947825219844</v>
      </c>
      <c r="N89">
        <f t="shared" si="6"/>
        <v>1983</v>
      </c>
      <c r="O89">
        <f t="shared" si="7"/>
        <v>1566.1377331106573</v>
      </c>
      <c r="P89">
        <f t="shared" si="8"/>
        <v>7450.6185819873044</v>
      </c>
      <c r="Q89">
        <f t="shared" si="9"/>
        <v>1183.4753639573123</v>
      </c>
      <c r="R89">
        <f t="shared" si="10"/>
        <v>1.5596845142048221</v>
      </c>
      <c r="S89">
        <f t="shared" si="11"/>
        <v>1983</v>
      </c>
      <c r="T89" s="2">
        <f t="shared" si="12"/>
        <v>1.1893282278692283</v>
      </c>
      <c r="U89" s="2">
        <f t="shared" si="13"/>
        <v>1.8587104467304658</v>
      </c>
      <c r="V89" s="2">
        <f t="shared" si="14"/>
        <v>0.9225019631507605</v>
      </c>
      <c r="W89" s="2">
        <f t="shared" si="15"/>
        <v>0.97417426227656323</v>
      </c>
      <c r="X89">
        <f t="shared" si="16"/>
        <v>1983</v>
      </c>
      <c r="Y89">
        <f t="shared" si="17"/>
        <v>0.17338863332958893</v>
      </c>
      <c r="Z89">
        <f t="shared" si="18"/>
        <v>-2.6165077301164304E-2</v>
      </c>
      <c r="AA89">
        <f t="shared" si="19"/>
        <v>0.29766287049120937</v>
      </c>
      <c r="AB89">
        <f t="shared" si="20"/>
        <v>-8.0665774993014014E-2</v>
      </c>
    </row>
    <row r="90" spans="1:28">
      <c r="A90" s="6">
        <v>1984</v>
      </c>
      <c r="B90" s="7">
        <v>15725.7</v>
      </c>
      <c r="C90" s="7">
        <v>73771.948999999993</v>
      </c>
      <c r="D90" s="8">
        <v>9850544</v>
      </c>
      <c r="E90" s="14">
        <v>1967.7886718706318</v>
      </c>
      <c r="F90" s="18">
        <v>5.964508056640625</v>
      </c>
      <c r="G90" s="12">
        <v>9.8505439999999993</v>
      </c>
      <c r="H90">
        <f t="shared" si="0"/>
        <v>1984</v>
      </c>
      <c r="I90" s="23">
        <f t="shared" si="1"/>
        <v>15725.7</v>
      </c>
      <c r="J90" s="23">
        <f t="shared" si="2"/>
        <v>73771.948999999993</v>
      </c>
      <c r="K90">
        <f t="shared" si="3"/>
        <v>11736.891387138539</v>
      </c>
      <c r="L90" s="24">
        <f t="shared" si="4"/>
        <v>9.8505439999999993</v>
      </c>
      <c r="M90">
        <f t="shared" si="5"/>
        <v>-0.44273730381479925</v>
      </c>
      <c r="N90">
        <f t="shared" si="6"/>
        <v>1984</v>
      </c>
      <c r="O90">
        <f t="shared" si="7"/>
        <v>1596.4295982029014</v>
      </c>
      <c r="P90">
        <f t="shared" si="8"/>
        <v>7489.124356989827</v>
      </c>
      <c r="Q90">
        <f t="shared" si="9"/>
        <v>1191.4967728826489</v>
      </c>
      <c r="R90">
        <f t="shared" si="10"/>
        <v>1.5456822478020458</v>
      </c>
      <c r="S90">
        <f t="shared" si="11"/>
        <v>1984</v>
      </c>
      <c r="T90" s="2">
        <f t="shared" si="12"/>
        <v>1.2123319327588715</v>
      </c>
      <c r="U90" s="2">
        <f t="shared" si="13"/>
        <v>1.868316506344049</v>
      </c>
      <c r="V90" s="2">
        <f t="shared" si="14"/>
        <v>0.9287545356218212</v>
      </c>
      <c r="W90" s="2">
        <f t="shared" si="15"/>
        <v>0.98696282700802007</v>
      </c>
      <c r="X90">
        <f t="shared" si="16"/>
        <v>1984</v>
      </c>
      <c r="Y90">
        <f t="shared" si="17"/>
        <v>0.19254572206431653</v>
      </c>
      <c r="Z90">
        <f t="shared" si="18"/>
        <v>-1.3122902863765273E-2</v>
      </c>
      <c r="AA90">
        <f t="shared" si="19"/>
        <v>0.28832802622269177</v>
      </c>
      <c r="AB90">
        <f t="shared" si="20"/>
        <v>-7.391079938543467E-2</v>
      </c>
    </row>
    <row r="91" spans="1:28">
      <c r="A91" s="6">
        <v>1985</v>
      </c>
      <c r="B91" s="7">
        <v>16031.986000000001</v>
      </c>
      <c r="C91" s="7">
        <v>75518.34</v>
      </c>
      <c r="D91" s="8">
        <v>9880699</v>
      </c>
      <c r="E91" s="14">
        <v>1961.4395659178936</v>
      </c>
      <c r="F91" s="18">
        <v>6.1113824844360352</v>
      </c>
      <c r="G91" s="12">
        <v>9.8806989999999999</v>
      </c>
      <c r="H91">
        <f t="shared" si="0"/>
        <v>1985</v>
      </c>
      <c r="I91" s="23">
        <f t="shared" si="1"/>
        <v>16031.986000000001</v>
      </c>
      <c r="J91" s="23">
        <f t="shared" si="2"/>
        <v>75518.34</v>
      </c>
      <c r="K91">
        <f t="shared" si="3"/>
        <v>11987.107407430434</v>
      </c>
      <c r="L91" s="24">
        <f t="shared" si="4"/>
        <v>9.8806989999999999</v>
      </c>
      <c r="M91">
        <f t="shared" si="5"/>
        <v>-0.44546337832342697</v>
      </c>
      <c r="N91">
        <f t="shared" si="6"/>
        <v>1985</v>
      </c>
      <c r="O91">
        <f t="shared" si="7"/>
        <v>1622.5558535889011</v>
      </c>
      <c r="P91">
        <f t="shared" si="8"/>
        <v>7643.0159445197141</v>
      </c>
      <c r="Q91">
        <f t="shared" si="9"/>
        <v>1213.1841489585336</v>
      </c>
      <c r="R91">
        <f t="shared" si="10"/>
        <v>1.5497896890148775</v>
      </c>
      <c r="S91">
        <f t="shared" si="11"/>
        <v>1985</v>
      </c>
      <c r="T91" s="2">
        <f t="shared" si="12"/>
        <v>1.2321722650375488</v>
      </c>
      <c r="U91" s="2">
        <f t="shared" si="13"/>
        <v>1.9067079362982371</v>
      </c>
      <c r="V91" s="2">
        <f t="shared" si="14"/>
        <v>0.94565953222326637</v>
      </c>
      <c r="W91" s="2">
        <f t="shared" si="15"/>
        <v>0.98427595677253121</v>
      </c>
      <c r="X91">
        <f t="shared" si="16"/>
        <v>1985</v>
      </c>
      <c r="Y91">
        <f t="shared" si="17"/>
        <v>0.20877868085414247</v>
      </c>
      <c r="Z91">
        <f t="shared" si="18"/>
        <v>-1.5848977372392773E-2</v>
      </c>
      <c r="AA91">
        <f t="shared" si="19"/>
        <v>0.29106632036457963</v>
      </c>
      <c r="AB91">
        <f t="shared" si="20"/>
        <v>-5.5872677223114967E-2</v>
      </c>
    </row>
    <row r="92" spans="1:28">
      <c r="A92" s="6">
        <v>1986</v>
      </c>
      <c r="B92" s="7">
        <v>17631.942999999999</v>
      </c>
      <c r="C92" s="7">
        <v>76747.968999999997</v>
      </c>
      <c r="D92" s="8">
        <v>10314950</v>
      </c>
      <c r="E92" s="14">
        <v>1955.1109454710306</v>
      </c>
      <c r="F92" s="18">
        <v>6.6403179168701172</v>
      </c>
      <c r="G92" s="12">
        <v>10.31495</v>
      </c>
      <c r="H92">
        <f t="shared" si="0"/>
        <v>1986</v>
      </c>
      <c r="I92" s="23">
        <f t="shared" si="1"/>
        <v>17631.942999999999</v>
      </c>
      <c r="J92" s="23">
        <f t="shared" si="2"/>
        <v>76747.968999999997</v>
      </c>
      <c r="K92">
        <f t="shared" si="3"/>
        <v>12982.558240680159</v>
      </c>
      <c r="L92" s="24">
        <f t="shared" si="4"/>
        <v>10.31495</v>
      </c>
      <c r="M92">
        <f t="shared" si="5"/>
        <v>-0.40466263891446008</v>
      </c>
      <c r="N92">
        <f t="shared" si="6"/>
        <v>1986</v>
      </c>
      <c r="O92">
        <f t="shared" si="7"/>
        <v>1709.3580676590773</v>
      </c>
      <c r="P92">
        <f t="shared" si="8"/>
        <v>7440.4596241377803</v>
      </c>
      <c r="Q92">
        <f t="shared" si="9"/>
        <v>1258.6157219065685</v>
      </c>
      <c r="R92">
        <f t="shared" si="10"/>
        <v>1.4708147233697928</v>
      </c>
      <c r="S92">
        <f t="shared" si="11"/>
        <v>1986</v>
      </c>
      <c r="T92" s="2">
        <f t="shared" si="12"/>
        <v>1.2980900456085849</v>
      </c>
      <c r="U92" s="2">
        <f t="shared" si="13"/>
        <v>1.856176085203967</v>
      </c>
      <c r="V92" s="2">
        <f t="shared" si="14"/>
        <v>0.98107278754735516</v>
      </c>
      <c r="W92" s="2">
        <f t="shared" si="15"/>
        <v>1.0252656626040291</v>
      </c>
      <c r="X92">
        <f t="shared" si="16"/>
        <v>1986</v>
      </c>
      <c r="Y92">
        <f t="shared" si="17"/>
        <v>0.26089398845553557</v>
      </c>
      <c r="Z92">
        <f t="shared" si="18"/>
        <v>2.4951762036573948E-2</v>
      </c>
      <c r="AA92">
        <f t="shared" si="19"/>
        <v>0.23841634326785657</v>
      </c>
      <c r="AB92">
        <f t="shared" si="20"/>
        <v>-1.9108624873278423E-2</v>
      </c>
    </row>
    <row r="93" spans="1:28">
      <c r="A93" s="6">
        <v>1987</v>
      </c>
      <c r="B93" s="7">
        <v>19132.937000000002</v>
      </c>
      <c r="C93" s="7">
        <v>78575.082999999999</v>
      </c>
      <c r="D93" s="8">
        <v>11052932</v>
      </c>
      <c r="E93" s="14">
        <v>1948.8027444331856</v>
      </c>
      <c r="F93" s="18">
        <v>6.900397777557373</v>
      </c>
      <c r="G93" s="12">
        <v>11.052932</v>
      </c>
      <c r="H93">
        <f t="shared" si="0"/>
        <v>1987</v>
      </c>
      <c r="I93" s="23">
        <f t="shared" si="1"/>
        <v>19132.937000000002</v>
      </c>
      <c r="J93" s="23">
        <f t="shared" si="2"/>
        <v>78575.082999999999</v>
      </c>
      <c r="K93">
        <f t="shared" si="3"/>
        <v>13447.514126584463</v>
      </c>
      <c r="L93" s="24">
        <f t="shared" si="4"/>
        <v>11.052932</v>
      </c>
      <c r="M93">
        <f t="shared" si="5"/>
        <v>-0.35348711484051432</v>
      </c>
      <c r="N93">
        <f t="shared" si="6"/>
        <v>1987</v>
      </c>
      <c r="O93">
        <f t="shared" si="7"/>
        <v>1731.0282013858405</v>
      </c>
      <c r="P93">
        <f t="shared" si="8"/>
        <v>7108.9809473178702</v>
      </c>
      <c r="Q93">
        <f t="shared" si="9"/>
        <v>1216.6467799299285</v>
      </c>
      <c r="R93">
        <f t="shared" si="10"/>
        <v>1.4126433388415425</v>
      </c>
      <c r="S93">
        <f t="shared" si="11"/>
        <v>1987</v>
      </c>
      <c r="T93" s="2">
        <f t="shared" si="12"/>
        <v>1.3145463898994221</v>
      </c>
      <c r="U93" s="2">
        <f t="shared" si="13"/>
        <v>1.7734818937494341</v>
      </c>
      <c r="V93" s="2">
        <f t="shared" si="14"/>
        <v>0.94835860308359876</v>
      </c>
      <c r="W93" s="2">
        <f t="shared" si="15"/>
        <v>1.0790999198476587</v>
      </c>
      <c r="X93">
        <f t="shared" si="16"/>
        <v>1987</v>
      </c>
      <c r="Y93">
        <f t="shared" si="17"/>
        <v>0.27349165547374066</v>
      </c>
      <c r="Z93">
        <f t="shared" si="18"/>
        <v>7.6127286110519818E-2</v>
      </c>
      <c r="AA93">
        <f t="shared" si="19"/>
        <v>0.199635420249023</v>
      </c>
      <c r="AB93">
        <f t="shared" si="20"/>
        <v>-5.3022574959485334E-2</v>
      </c>
    </row>
    <row r="94" spans="1:28">
      <c r="A94" s="9">
        <v>1988</v>
      </c>
      <c r="B94" s="10">
        <v>17554.267</v>
      </c>
      <c r="C94" s="10">
        <v>81122.97</v>
      </c>
      <c r="D94" s="11">
        <v>11913299</v>
      </c>
      <c r="E94" s="14">
        <v>1942.5148969207639</v>
      </c>
      <c r="F94" s="18">
        <v>6.944669246673584</v>
      </c>
      <c r="G94" s="12">
        <v>11.913299</v>
      </c>
      <c r="H94">
        <f t="shared" si="0"/>
        <v>1988</v>
      </c>
      <c r="I94" s="23">
        <f t="shared" si="1"/>
        <v>17554.267</v>
      </c>
      <c r="J94" s="23">
        <f t="shared" si="2"/>
        <v>81122.97</v>
      </c>
      <c r="K94">
        <f t="shared" si="3"/>
        <v>13490.123465850937</v>
      </c>
      <c r="L94" s="24">
        <f t="shared" si="4"/>
        <v>11.913299</v>
      </c>
      <c r="M94">
        <f t="shared" si="5"/>
        <v>-0.45426409992228045</v>
      </c>
      <c r="N94">
        <f t="shared" si="6"/>
        <v>1988</v>
      </c>
      <c r="O94">
        <f t="shared" si="7"/>
        <v>1473.5017563145186</v>
      </c>
      <c r="P94">
        <f t="shared" si="8"/>
        <v>6809.4463170948702</v>
      </c>
      <c r="Q94">
        <f t="shared" si="9"/>
        <v>1132.3583388489567</v>
      </c>
      <c r="R94">
        <f t="shared" si="10"/>
        <v>1.5306690973359387</v>
      </c>
      <c r="S94">
        <f t="shared" si="11"/>
        <v>1988</v>
      </c>
      <c r="T94" s="2">
        <f t="shared" si="12"/>
        <v>1.1189802758400933</v>
      </c>
      <c r="U94" s="2">
        <f t="shared" si="13"/>
        <v>1.6987568034463232</v>
      </c>
      <c r="V94" s="2">
        <f t="shared" si="14"/>
        <v>0.88265697993521997</v>
      </c>
      <c r="W94" s="2">
        <f t="shared" si="15"/>
        <v>0.97565162394139282</v>
      </c>
      <c r="X94">
        <f t="shared" si="16"/>
        <v>1988</v>
      </c>
      <c r="Y94">
        <f t="shared" si="17"/>
        <v>0.11241780257934704</v>
      </c>
      <c r="Z94">
        <f t="shared" si="18"/>
        <v>-2.4649698971246387E-2</v>
      </c>
      <c r="AA94">
        <f t="shared" si="19"/>
        <v>0.27831925924528728</v>
      </c>
      <c r="AB94">
        <f t="shared" si="20"/>
        <v>-0.12481862504719998</v>
      </c>
    </row>
    <row r="95" spans="1:28">
      <c r="A95" s="9">
        <v>1989</v>
      </c>
      <c r="B95" s="10">
        <v>15408.038</v>
      </c>
      <c r="C95" s="10">
        <v>83056.396999999997</v>
      </c>
      <c r="D95" s="11">
        <v>12523161</v>
      </c>
      <c r="E95" s="14">
        <v>1936.2473372627453</v>
      </c>
      <c r="F95" s="18">
        <v>7.1121053695678711</v>
      </c>
      <c r="G95" s="12">
        <v>12.523161</v>
      </c>
      <c r="H95">
        <f t="shared" si="0"/>
        <v>1989</v>
      </c>
      <c r="I95" s="23">
        <f t="shared" si="1"/>
        <v>15408.038</v>
      </c>
      <c r="J95" s="23">
        <f t="shared" si="2"/>
        <v>83056.396999999997</v>
      </c>
      <c r="K95">
        <f t="shared" si="3"/>
        <v>13770.795084157864</v>
      </c>
      <c r="L95" s="24">
        <f t="shared" si="4"/>
        <v>12.523161</v>
      </c>
      <c r="M95">
        <f t="shared" si="5"/>
        <v>-0.60644865312244445</v>
      </c>
      <c r="N95">
        <f t="shared" si="6"/>
        <v>1989</v>
      </c>
      <c r="O95">
        <f t="shared" si="7"/>
        <v>1230.3633244034793</v>
      </c>
      <c r="P95">
        <f t="shared" si="8"/>
        <v>6632.2230465614866</v>
      </c>
      <c r="Q95">
        <f t="shared" si="9"/>
        <v>1099.6261314661581</v>
      </c>
      <c r="R95">
        <f t="shared" si="10"/>
        <v>1.684630537676955</v>
      </c>
      <c r="S95">
        <f t="shared" si="11"/>
        <v>1989</v>
      </c>
      <c r="T95" s="2">
        <f t="shared" si="12"/>
        <v>0.93434044867922916</v>
      </c>
      <c r="U95" s="2">
        <f t="shared" si="13"/>
        <v>1.6545448040372384</v>
      </c>
      <c r="V95" s="2">
        <f t="shared" si="14"/>
        <v>0.85714269675832178</v>
      </c>
      <c r="W95" s="2">
        <f t="shared" si="15"/>
        <v>0.8379186562116373</v>
      </c>
      <c r="X95">
        <f t="shared" si="16"/>
        <v>1989</v>
      </c>
      <c r="Y95">
        <f t="shared" si="17"/>
        <v>-6.7914401088951748E-2</v>
      </c>
      <c r="Z95">
        <f t="shared" si="18"/>
        <v>-0.17683425217141041</v>
      </c>
      <c r="AA95">
        <f t="shared" si="19"/>
        <v>0.38096021947263142</v>
      </c>
      <c r="AB95">
        <f t="shared" si="20"/>
        <v>-0.15415086694256708</v>
      </c>
    </row>
    <row r="96" spans="1:28">
      <c r="A96" s="9">
        <v>1990</v>
      </c>
      <c r="B96" s="10">
        <v>14623.267</v>
      </c>
      <c r="C96" s="10">
        <v>84097.782999999996</v>
      </c>
      <c r="D96" s="11">
        <v>12616033</v>
      </c>
      <c r="E96" s="14">
        <v>1930</v>
      </c>
      <c r="F96" s="18">
        <v>7.3212442398071289</v>
      </c>
      <c r="G96" s="12">
        <v>12.616033</v>
      </c>
      <c r="H96">
        <f t="shared" si="0"/>
        <v>1990</v>
      </c>
      <c r="I96" s="23">
        <f t="shared" si="1"/>
        <v>14623.267</v>
      </c>
      <c r="J96" s="23">
        <f t="shared" si="2"/>
        <v>84097.782999999996</v>
      </c>
      <c r="K96">
        <f t="shared" si="3"/>
        <v>14130.001382827759</v>
      </c>
      <c r="L96" s="24">
        <f t="shared" si="4"/>
        <v>12.616033</v>
      </c>
      <c r="M96">
        <f t="shared" si="5"/>
        <v>-0.67915836842920729</v>
      </c>
      <c r="N96">
        <f t="shared" si="6"/>
        <v>1990</v>
      </c>
      <c r="O96">
        <f t="shared" si="7"/>
        <v>1159.1018349428857</v>
      </c>
      <c r="P96">
        <f t="shared" si="8"/>
        <v>6665.9450716401898</v>
      </c>
      <c r="Q96">
        <f t="shared" si="9"/>
        <v>1120.0035211407389</v>
      </c>
      <c r="R96">
        <f t="shared" si="10"/>
        <v>1.7493663147867462</v>
      </c>
      <c r="S96">
        <f t="shared" si="11"/>
        <v>1990</v>
      </c>
      <c r="T96" s="2">
        <f t="shared" si="12"/>
        <v>0.88022432646106852</v>
      </c>
      <c r="U96" s="2">
        <f t="shared" si="13"/>
        <v>1.6629574585851745</v>
      </c>
      <c r="V96" s="2">
        <f t="shared" si="14"/>
        <v>0.87302657786914728</v>
      </c>
      <c r="W96" s="2">
        <f t="shared" si="15"/>
        <v>0.77915602255073091</v>
      </c>
      <c r="X96">
        <f t="shared" si="16"/>
        <v>1990</v>
      </c>
      <c r="Y96">
        <f t="shared" si="17"/>
        <v>-0.12757848756252577</v>
      </c>
      <c r="Z96">
        <f t="shared" si="18"/>
        <v>-0.24954396747817326</v>
      </c>
      <c r="AA96">
        <f t="shared" si="19"/>
        <v>0.42411740421249222</v>
      </c>
      <c r="AB96">
        <f t="shared" si="20"/>
        <v>-0.13578927931139709</v>
      </c>
    </row>
    <row r="97" spans="1:28">
      <c r="A97" s="6">
        <v>1991</v>
      </c>
      <c r="B97" s="7">
        <v>15066.602999999999</v>
      </c>
      <c r="C97" s="7">
        <v>85018.311000000002</v>
      </c>
      <c r="D97" s="8">
        <v>13096238</v>
      </c>
      <c r="E97" s="14">
        <v>1928.9997407983237</v>
      </c>
      <c r="F97" s="18">
        <v>7.8141269683837891</v>
      </c>
      <c r="G97" s="12">
        <v>13.096238</v>
      </c>
      <c r="H97">
        <f t="shared" si="0"/>
        <v>1991</v>
      </c>
      <c r="I97" s="23">
        <f t="shared" si="1"/>
        <v>15066.602999999999</v>
      </c>
      <c r="J97" s="23">
        <f t="shared" si="2"/>
        <v>85018.311000000002</v>
      </c>
      <c r="K97">
        <f t="shared" si="3"/>
        <v>15073.44889657752</v>
      </c>
      <c r="L97" s="24">
        <f t="shared" si="4"/>
        <v>13.096238</v>
      </c>
      <c r="M97">
        <f t="shared" si="5"/>
        <v>-0.69242699716240708</v>
      </c>
      <c r="N97">
        <f t="shared" si="6"/>
        <v>1991</v>
      </c>
      <c r="O97">
        <f t="shared" si="7"/>
        <v>1150.452748338874</v>
      </c>
      <c r="P97">
        <f t="shared" si="8"/>
        <v>6491.8116943201558</v>
      </c>
      <c r="Q97">
        <f t="shared" si="9"/>
        <v>1150.9754859813575</v>
      </c>
      <c r="R97">
        <f t="shared" si="10"/>
        <v>1.7303860843219809</v>
      </c>
      <c r="S97">
        <f t="shared" si="11"/>
        <v>1991</v>
      </c>
      <c r="T97" s="2">
        <f t="shared" si="12"/>
        <v>0.87365619223764646</v>
      </c>
      <c r="U97" s="2">
        <f t="shared" si="13"/>
        <v>1.6195162967557799</v>
      </c>
      <c r="V97" s="2">
        <f t="shared" si="14"/>
        <v>0.89716877739290302</v>
      </c>
      <c r="W97" s="2">
        <f t="shared" si="15"/>
        <v>0.76888597595521302</v>
      </c>
      <c r="X97">
        <f t="shared" si="16"/>
        <v>1991</v>
      </c>
      <c r="Y97">
        <f t="shared" si="17"/>
        <v>-0.1350683534437537</v>
      </c>
      <c r="Z97">
        <f t="shared" si="18"/>
        <v>-0.26281259621137287</v>
      </c>
      <c r="AA97">
        <f t="shared" si="19"/>
        <v>0.41146391723598202</v>
      </c>
      <c r="AB97">
        <f t="shared" si="20"/>
        <v>-0.10851127699411296</v>
      </c>
    </row>
    <row r="98" spans="1:28">
      <c r="A98" s="6">
        <v>1992</v>
      </c>
      <c r="B98" s="7">
        <v>14882.306</v>
      </c>
      <c r="C98" s="7">
        <v>85739.074999999997</v>
      </c>
      <c r="D98" s="8">
        <v>13118844</v>
      </c>
      <c r="E98" s="14">
        <v>1928</v>
      </c>
      <c r="F98" s="18">
        <v>7.8224310874938965</v>
      </c>
      <c r="G98" s="12">
        <v>13.118843999999999</v>
      </c>
      <c r="H98">
        <f t="shared" si="0"/>
        <v>1992</v>
      </c>
      <c r="I98" s="23">
        <f t="shared" si="1"/>
        <v>14882.306</v>
      </c>
      <c r="J98" s="23">
        <f t="shared" si="2"/>
        <v>85739.074999999997</v>
      </c>
      <c r="K98">
        <f t="shared" si="3"/>
        <v>15081.647136688232</v>
      </c>
      <c r="L98" s="24">
        <f t="shared" si="4"/>
        <v>13.118843999999999</v>
      </c>
      <c r="M98">
        <f t="shared" si="5"/>
        <v>-0.7084376284679843</v>
      </c>
      <c r="N98">
        <f t="shared" si="6"/>
        <v>1992</v>
      </c>
      <c r="O98">
        <f t="shared" si="7"/>
        <v>1134.422057309318</v>
      </c>
      <c r="P98">
        <f t="shared" si="8"/>
        <v>6535.5663197153654</v>
      </c>
      <c r="Q98">
        <f t="shared" si="9"/>
        <v>1149.6170803378891</v>
      </c>
      <c r="R98">
        <f t="shared" si="10"/>
        <v>1.7511356821653654</v>
      </c>
      <c r="S98">
        <f t="shared" si="11"/>
        <v>1992</v>
      </c>
      <c r="T98" s="2">
        <f t="shared" si="12"/>
        <v>0.86148245237389087</v>
      </c>
      <c r="U98" s="2">
        <f t="shared" si="13"/>
        <v>1.6304317903379464</v>
      </c>
      <c r="V98" s="2">
        <f t="shared" si="14"/>
        <v>0.896109919801931</v>
      </c>
      <c r="W98" s="2">
        <f t="shared" si="15"/>
        <v>0.75667365047333413</v>
      </c>
      <c r="X98">
        <f t="shared" si="16"/>
        <v>1992</v>
      </c>
      <c r="Y98">
        <f t="shared" si="17"/>
        <v>-0.14910059191121905</v>
      </c>
      <c r="Z98">
        <f t="shared" si="18"/>
        <v>-0.27882322751695021</v>
      </c>
      <c r="AA98">
        <f t="shared" si="19"/>
        <v>0.4252969824649051</v>
      </c>
      <c r="AB98">
        <f t="shared" si="20"/>
        <v>-0.10969219518121061</v>
      </c>
    </row>
    <row r="99" spans="1:28">
      <c r="A99" s="6">
        <v>1993</v>
      </c>
      <c r="B99" s="7">
        <v>15718.368</v>
      </c>
      <c r="C99" s="7">
        <v>85199.285999999993</v>
      </c>
      <c r="D99" s="8">
        <v>12538682</v>
      </c>
      <c r="E99" s="14">
        <v>1927.6665224996543</v>
      </c>
      <c r="F99" s="18">
        <v>8.0845832824707031</v>
      </c>
      <c r="G99" s="12">
        <v>12.538682</v>
      </c>
      <c r="H99">
        <f t="shared" si="0"/>
        <v>1993</v>
      </c>
      <c r="I99" s="23">
        <f t="shared" si="1"/>
        <v>15718.368</v>
      </c>
      <c r="J99" s="23">
        <f t="shared" si="2"/>
        <v>85199.285999999993</v>
      </c>
      <c r="K99">
        <f t="shared" si="3"/>
        <v>15584.380541979141</v>
      </c>
      <c r="L99" s="24">
        <f t="shared" si="4"/>
        <v>12.538682</v>
      </c>
      <c r="M99">
        <f t="shared" si="5"/>
        <v>-0.67092875580767863</v>
      </c>
      <c r="N99">
        <f t="shared" si="6"/>
        <v>1993</v>
      </c>
      <c r="O99">
        <f t="shared" si="7"/>
        <v>1253.5901301269146</v>
      </c>
      <c r="P99">
        <f t="shared" si="8"/>
        <v>6794.9156059624129</v>
      </c>
      <c r="Q99">
        <f t="shared" si="9"/>
        <v>1242.90420173182</v>
      </c>
      <c r="R99">
        <f t="shared" si="10"/>
        <v>1.690163088700634</v>
      </c>
      <c r="S99">
        <f t="shared" si="11"/>
        <v>1993</v>
      </c>
      <c r="T99" s="2">
        <f t="shared" si="12"/>
        <v>0.95197893289814195</v>
      </c>
      <c r="U99" s="2">
        <f t="shared" si="13"/>
        <v>1.6951318179121535</v>
      </c>
      <c r="V99" s="2">
        <f t="shared" si="14"/>
        <v>0.96882588436145067</v>
      </c>
      <c r="W99" s="2">
        <f t="shared" si="15"/>
        <v>0.78559463208050095</v>
      </c>
      <c r="X99">
        <f t="shared" si="16"/>
        <v>1993</v>
      </c>
      <c r="Y99">
        <f t="shared" si="17"/>
        <v>-4.9212373744302922E-2</v>
      </c>
      <c r="Z99">
        <f t="shared" si="18"/>
        <v>-0.2413143548566446</v>
      </c>
      <c r="AA99">
        <f t="shared" si="19"/>
        <v>0.38464858682175074</v>
      </c>
      <c r="AB99">
        <f t="shared" si="20"/>
        <v>-3.1670369138312213E-2</v>
      </c>
    </row>
    <row r="100" spans="1:28">
      <c r="A100" s="6">
        <v>1994</v>
      </c>
      <c r="B100" s="7">
        <v>17873.925999999999</v>
      </c>
      <c r="C100" s="7">
        <v>83948.688999999998</v>
      </c>
      <c r="D100" s="8">
        <v>11756178</v>
      </c>
      <c r="E100" s="14">
        <v>1927.3331026794142</v>
      </c>
      <c r="F100" s="18">
        <v>8.5043745040893555</v>
      </c>
      <c r="G100" s="12">
        <v>11.756178</v>
      </c>
      <c r="H100">
        <f t="shared" si="0"/>
        <v>1994</v>
      </c>
      <c r="I100" s="23">
        <f t="shared" si="1"/>
        <v>17873.925999999999</v>
      </c>
      <c r="J100" s="23">
        <f t="shared" si="2"/>
        <v>83948.688999999998</v>
      </c>
      <c r="K100">
        <f t="shared" si="3"/>
        <v>16390.762499314242</v>
      </c>
      <c r="L100" s="24">
        <f t="shared" si="4"/>
        <v>11.756178</v>
      </c>
      <c r="M100">
        <f t="shared" si="5"/>
        <v>-0.56677005226729449</v>
      </c>
      <c r="N100">
        <f t="shared" si="6"/>
        <v>1994</v>
      </c>
      <c r="O100">
        <f t="shared" si="7"/>
        <v>1520.3857920490825</v>
      </c>
      <c r="P100">
        <f t="shared" si="8"/>
        <v>7140.8147273714294</v>
      </c>
      <c r="Q100">
        <f t="shared" si="9"/>
        <v>1394.2254446397665</v>
      </c>
      <c r="R100">
        <f t="shared" si="10"/>
        <v>1.5468627641043793</v>
      </c>
      <c r="S100">
        <f t="shared" si="11"/>
        <v>1994</v>
      </c>
      <c r="T100" s="2">
        <f t="shared" si="12"/>
        <v>1.1545841093706188</v>
      </c>
      <c r="U100" s="2">
        <f t="shared" si="13"/>
        <v>1.7814234866377776</v>
      </c>
      <c r="V100" s="2">
        <f t="shared" si="14"/>
        <v>1.0867786089388496</v>
      </c>
      <c r="W100" s="2">
        <f t="shared" si="15"/>
        <v>0.87183451338088036</v>
      </c>
      <c r="X100">
        <f t="shared" si="16"/>
        <v>1994</v>
      </c>
      <c r="Y100">
        <f t="shared" si="17"/>
        <v>0.1437402006629426</v>
      </c>
      <c r="Z100">
        <f t="shared" si="18"/>
        <v>-0.13715565131626031</v>
      </c>
      <c r="AA100">
        <f t="shared" si="19"/>
        <v>0.28911503709091413</v>
      </c>
      <c r="AB100">
        <f t="shared" si="20"/>
        <v>8.3217915765796208E-2</v>
      </c>
    </row>
    <row r="101" spans="1:28">
      <c r="A101" s="6">
        <v>1995</v>
      </c>
      <c r="B101" s="7">
        <v>19167.302</v>
      </c>
      <c r="C101" s="7">
        <v>84073.631999999998</v>
      </c>
      <c r="D101" s="8">
        <v>11658245</v>
      </c>
      <c r="E101" s="14">
        <v>1926.9997405293027</v>
      </c>
      <c r="F101" s="18">
        <v>8.9343042373657227</v>
      </c>
      <c r="G101" s="12">
        <v>11.658245000000001</v>
      </c>
      <c r="H101">
        <f t="shared" si="0"/>
        <v>1995</v>
      </c>
      <c r="I101" s="23">
        <f t="shared" si="1"/>
        <v>19167.302</v>
      </c>
      <c r="J101" s="23">
        <f t="shared" si="2"/>
        <v>84073.631999999998</v>
      </c>
      <c r="K101">
        <f t="shared" si="3"/>
        <v>17216.401947213599</v>
      </c>
      <c r="L101" s="24">
        <f t="shared" si="4"/>
        <v>11.658245000000001</v>
      </c>
      <c r="M101">
        <f t="shared" si="5"/>
        <v>-0.52698890671857246</v>
      </c>
      <c r="N101">
        <f t="shared" si="6"/>
        <v>1995</v>
      </c>
      <c r="O101">
        <f t="shared" si="7"/>
        <v>1644.0984041766148</v>
      </c>
      <c r="P101">
        <f t="shared" si="8"/>
        <v>7211.5169993425243</v>
      </c>
      <c r="Q101">
        <f t="shared" si="9"/>
        <v>1476.7576034998062</v>
      </c>
      <c r="R101">
        <f t="shared" si="10"/>
        <v>1.4784871798956103</v>
      </c>
      <c r="S101">
        <f t="shared" si="11"/>
        <v>1995</v>
      </c>
      <c r="T101" s="2">
        <f t="shared" si="12"/>
        <v>1.2485317224291923</v>
      </c>
      <c r="U101" s="2">
        <f t="shared" si="13"/>
        <v>1.7990616263538495</v>
      </c>
      <c r="V101" s="2">
        <f t="shared" si="14"/>
        <v>1.1511112354473327</v>
      </c>
      <c r="W101" s="2">
        <f t="shared" si="15"/>
        <v>0.907216184811106</v>
      </c>
      <c r="X101">
        <f t="shared" si="16"/>
        <v>1995</v>
      </c>
      <c r="Y101">
        <f t="shared" si="17"/>
        <v>0.2219682388483761</v>
      </c>
      <c r="Z101">
        <f t="shared" si="18"/>
        <v>-9.7374505767538366E-2</v>
      </c>
      <c r="AA101">
        <f t="shared" si="19"/>
        <v>0.24353131428506825</v>
      </c>
      <c r="AB101">
        <f t="shared" si="20"/>
        <v>0.14072776750920393</v>
      </c>
    </row>
    <row r="102" spans="1:28">
      <c r="A102" s="6">
        <v>1996</v>
      </c>
      <c r="B102" s="7">
        <v>19621.665000000001</v>
      </c>
      <c r="C102" s="7">
        <v>85835.245999999999</v>
      </c>
      <c r="D102" s="8">
        <v>11880944</v>
      </c>
      <c r="E102" s="14">
        <v>1926.6664360393452</v>
      </c>
      <c r="F102" s="18">
        <v>9.2655725479125977</v>
      </c>
      <c r="G102" s="12">
        <v>11.880944</v>
      </c>
      <c r="H102">
        <f t="shared" si="0"/>
        <v>1996</v>
      </c>
      <c r="I102" s="23">
        <f t="shared" si="1"/>
        <v>19621.665000000001</v>
      </c>
      <c r="J102" s="23">
        <f t="shared" si="2"/>
        <v>85835.245999999999</v>
      </c>
      <c r="K102">
        <f t="shared" si="3"/>
        <v>17851.667638750758</v>
      </c>
      <c r="L102" s="24">
        <f t="shared" si="4"/>
        <v>11.880944</v>
      </c>
      <c r="M102">
        <f t="shared" si="5"/>
        <v>-0.53359573035222585</v>
      </c>
      <c r="N102">
        <f t="shared" si="6"/>
        <v>1996</v>
      </c>
      <c r="O102">
        <f t="shared" si="7"/>
        <v>1651.5240708145752</v>
      </c>
      <c r="P102">
        <f t="shared" si="8"/>
        <v>7224.6149800891244</v>
      </c>
      <c r="Q102">
        <f t="shared" si="9"/>
        <v>1502.5462319114338</v>
      </c>
      <c r="R102">
        <f t="shared" si="10"/>
        <v>1.4757954017606236</v>
      </c>
      <c r="S102">
        <f t="shared" si="11"/>
        <v>1996</v>
      </c>
      <c r="T102" s="2">
        <f t="shared" si="12"/>
        <v>1.2541707890046025</v>
      </c>
      <c r="U102" s="2">
        <f t="shared" si="13"/>
        <v>1.8023291877485017</v>
      </c>
      <c r="V102" s="2">
        <f t="shared" si="14"/>
        <v>1.171213099044343</v>
      </c>
      <c r="W102" s="2">
        <f t="shared" si="15"/>
        <v>0.90124212399424941</v>
      </c>
      <c r="X102">
        <f t="shared" si="16"/>
        <v>1996</v>
      </c>
      <c r="Y102">
        <f t="shared" si="17"/>
        <v>0.22647462831545134</v>
      </c>
      <c r="Z102">
        <f t="shared" si="18"/>
        <v>-0.10398132940119172</v>
      </c>
      <c r="AA102">
        <f t="shared" si="19"/>
        <v>0.24173679552841046</v>
      </c>
      <c r="AB102">
        <f t="shared" si="20"/>
        <v>0.15804004845569197</v>
      </c>
    </row>
    <row r="103" spans="1:28">
      <c r="A103" s="6">
        <v>1997</v>
      </c>
      <c r="B103" s="7">
        <v>21008.008000000002</v>
      </c>
      <c r="C103" s="7">
        <v>87961.9</v>
      </c>
      <c r="D103" s="8">
        <v>12511449</v>
      </c>
      <c r="E103" s="14">
        <v>1926.3331891995681</v>
      </c>
      <c r="F103" s="18">
        <v>9.4640522003173828</v>
      </c>
      <c r="G103" s="12">
        <v>12.511449000000001</v>
      </c>
      <c r="H103">
        <f t="shared" si="0"/>
        <v>1997</v>
      </c>
      <c r="I103" s="23">
        <f t="shared" si="1"/>
        <v>21008.008000000002</v>
      </c>
      <c r="J103" s="23">
        <f t="shared" si="2"/>
        <v>87961.9</v>
      </c>
      <c r="K103">
        <f t="shared" si="3"/>
        <v>18230.917857788572</v>
      </c>
      <c r="L103" s="24">
        <f t="shared" si="4"/>
        <v>12.511449000000001</v>
      </c>
      <c r="M103">
        <f t="shared" si="5"/>
        <v>-0.48772916981104242</v>
      </c>
      <c r="N103">
        <f t="shared" si="6"/>
        <v>1997</v>
      </c>
      <c r="O103">
        <f t="shared" si="7"/>
        <v>1679.1027162401413</v>
      </c>
      <c r="P103">
        <f t="shared" si="8"/>
        <v>7030.5126128876027</v>
      </c>
      <c r="Q103">
        <f t="shared" si="9"/>
        <v>1457.1388060478503</v>
      </c>
      <c r="R103">
        <f t="shared" si="10"/>
        <v>1.4320000678131919</v>
      </c>
      <c r="S103">
        <f t="shared" si="11"/>
        <v>1997</v>
      </c>
      <c r="T103" s="2">
        <f t="shared" si="12"/>
        <v>1.2751140692778355</v>
      </c>
      <c r="U103" s="2">
        <f t="shared" si="13"/>
        <v>1.7539063496066047</v>
      </c>
      <c r="V103" s="2">
        <f t="shared" si="14"/>
        <v>1.1358186660240293</v>
      </c>
      <c r="W103" s="2">
        <f t="shared" si="15"/>
        <v>0.9435416520226737</v>
      </c>
      <c r="X103">
        <f t="shared" si="16"/>
        <v>1997</v>
      </c>
      <c r="Y103">
        <f t="shared" si="17"/>
        <v>0.24303564070879979</v>
      </c>
      <c r="Z103">
        <f t="shared" si="18"/>
        <v>-5.8114768860008381E-2</v>
      </c>
      <c r="AA103">
        <f t="shared" si="19"/>
        <v>0.2125399062301227</v>
      </c>
      <c r="AB103">
        <f t="shared" si="20"/>
        <v>0.12735368257868926</v>
      </c>
    </row>
    <row r="104" spans="1:28">
      <c r="A104" s="6">
        <v>1998</v>
      </c>
      <c r="B104" s="7">
        <v>20913.674999999999</v>
      </c>
      <c r="C104" s="7">
        <v>91000.751000000004</v>
      </c>
      <c r="D104" s="8">
        <v>12857065</v>
      </c>
      <c r="E104" s="14">
        <v>1926</v>
      </c>
      <c r="F104" s="18">
        <v>9.8723363876342773</v>
      </c>
      <c r="G104" s="12">
        <v>12.857065</v>
      </c>
      <c r="H104">
        <f t="shared" si="0"/>
        <v>1998</v>
      </c>
      <c r="I104" s="23">
        <f t="shared" si="1"/>
        <v>20913.674999999999</v>
      </c>
      <c r="J104" s="23">
        <f t="shared" si="2"/>
        <v>91000.751000000004</v>
      </c>
      <c r="K104">
        <f t="shared" si="3"/>
        <v>19014.119882583618</v>
      </c>
      <c r="L104" s="24">
        <f t="shared" si="4"/>
        <v>12.857065</v>
      </c>
      <c r="M104">
        <f t="shared" si="5"/>
        <v>-0.53105296539466451</v>
      </c>
      <c r="N104">
        <f t="shared" si="6"/>
        <v>1998</v>
      </c>
      <c r="O104">
        <f t="shared" si="7"/>
        <v>1626.6290168090461</v>
      </c>
      <c r="P104">
        <f t="shared" si="8"/>
        <v>7077.8790493786883</v>
      </c>
      <c r="Q104">
        <f t="shared" si="9"/>
        <v>1478.8849463375675</v>
      </c>
      <c r="R104">
        <f t="shared" si="10"/>
        <v>1.4704645080041756</v>
      </c>
      <c r="S104">
        <f t="shared" si="11"/>
        <v>1998</v>
      </c>
      <c r="T104" s="2">
        <f t="shared" si="12"/>
        <v>1.235265433596112</v>
      </c>
      <c r="U104" s="2">
        <f t="shared" si="13"/>
        <v>1.7657228839468839</v>
      </c>
      <c r="V104" s="2">
        <f t="shared" si="14"/>
        <v>1.1527694684819161</v>
      </c>
      <c r="W104" s="2">
        <f t="shared" si="15"/>
        <v>0.90353668691619493</v>
      </c>
      <c r="X104">
        <f t="shared" si="16"/>
        <v>1998</v>
      </c>
      <c r="Y104">
        <f t="shared" si="17"/>
        <v>0.21128587297541365</v>
      </c>
      <c r="Z104">
        <f t="shared" si="18"/>
        <v>-0.10143856444363039</v>
      </c>
      <c r="AA104">
        <f t="shared" si="19"/>
        <v>0.23818286635744507</v>
      </c>
      <c r="AB104">
        <f t="shared" si="20"/>
        <v>0.14216728069068438</v>
      </c>
    </row>
    <row r="105" spans="1:28">
      <c r="A105" s="6">
        <v>1999</v>
      </c>
      <c r="B105" s="7">
        <v>21005.203000000001</v>
      </c>
      <c r="C105" s="7">
        <v>93512.467000000004</v>
      </c>
      <c r="D105" s="8">
        <v>13209306</v>
      </c>
      <c r="E105" s="14">
        <v>1935.7938183930873</v>
      </c>
      <c r="F105" s="18">
        <v>10.145421981811523</v>
      </c>
      <c r="G105" s="12">
        <v>13.209306</v>
      </c>
      <c r="H105">
        <f t="shared" si="0"/>
        <v>1999</v>
      </c>
      <c r="I105" s="23">
        <f t="shared" si="1"/>
        <v>21005.203000000001</v>
      </c>
      <c r="J105" s="23">
        <f t="shared" si="2"/>
        <v>93512.467000000004</v>
      </c>
      <c r="K105">
        <f t="shared" si="3"/>
        <v>19639.445157380094</v>
      </c>
      <c r="L105" s="24">
        <f t="shared" si="4"/>
        <v>13.209306</v>
      </c>
      <c r="M105">
        <f t="shared" si="5"/>
        <v>-0.55699176791233374</v>
      </c>
      <c r="N105">
        <f t="shared" si="6"/>
        <v>1999</v>
      </c>
      <c r="O105">
        <f t="shared" si="7"/>
        <v>1590.1821791394643</v>
      </c>
      <c r="P105">
        <f t="shared" si="8"/>
        <v>7079.2869057617418</v>
      </c>
      <c r="Q105">
        <f t="shared" si="9"/>
        <v>1486.7885684062505</v>
      </c>
      <c r="R105">
        <f t="shared" si="10"/>
        <v>1.49332459536419</v>
      </c>
      <c r="S105">
        <f t="shared" si="11"/>
        <v>1999</v>
      </c>
      <c r="T105" s="2">
        <f t="shared" si="12"/>
        <v>1.2075876298240869</v>
      </c>
      <c r="U105" s="2">
        <f t="shared" si="13"/>
        <v>1.7660741027534679</v>
      </c>
      <c r="V105" s="2">
        <f t="shared" si="14"/>
        <v>1.1589302277984275</v>
      </c>
      <c r="W105" s="2">
        <f t="shared" si="15"/>
        <v>0.88040137551032904</v>
      </c>
      <c r="X105">
        <f t="shared" si="16"/>
        <v>1999</v>
      </c>
      <c r="Y105">
        <f t="shared" si="17"/>
        <v>0.1886246751943102</v>
      </c>
      <c r="Z105">
        <f t="shared" si="18"/>
        <v>-0.12737736696129964</v>
      </c>
      <c r="AA105">
        <f t="shared" si="19"/>
        <v>0.25342292459745464</v>
      </c>
      <c r="AB105">
        <f t="shared" si="20"/>
        <v>0.14749736219901916</v>
      </c>
    </row>
    <row r="106" spans="1:28">
      <c r="A106" s="6">
        <v>2000</v>
      </c>
      <c r="B106" s="7">
        <v>21976.144</v>
      </c>
      <c r="C106" s="7">
        <v>94339.414000000004</v>
      </c>
      <c r="D106" s="8">
        <v>12989680</v>
      </c>
      <c r="E106" s="14">
        <v>1910.3406981944329</v>
      </c>
      <c r="F106" s="18">
        <v>10.623212814331055</v>
      </c>
      <c r="G106" s="12">
        <v>12.98968</v>
      </c>
      <c r="H106">
        <f t="shared" si="0"/>
        <v>2000</v>
      </c>
      <c r="I106" s="23">
        <f t="shared" si="1"/>
        <v>21976.144</v>
      </c>
      <c r="J106" s="23">
        <f t="shared" si="2"/>
        <v>94339.414000000004</v>
      </c>
      <c r="K106">
        <f t="shared" si="3"/>
        <v>20293.955784797232</v>
      </c>
      <c r="L106" s="24">
        <f t="shared" si="4"/>
        <v>12.98968</v>
      </c>
      <c r="M106">
        <f t="shared" si="5"/>
        <v>-0.53499598340337418</v>
      </c>
      <c r="N106">
        <f t="shared" si="6"/>
        <v>2000</v>
      </c>
      <c r="O106">
        <f t="shared" si="7"/>
        <v>1691.8156567367325</v>
      </c>
      <c r="P106">
        <f t="shared" si="8"/>
        <v>7262.6434215469517</v>
      </c>
      <c r="Q106">
        <f t="shared" si="9"/>
        <v>1562.3137586759051</v>
      </c>
      <c r="R106">
        <f t="shared" si="10"/>
        <v>1.4569415648873261</v>
      </c>
      <c r="S106">
        <f t="shared" si="11"/>
        <v>2000</v>
      </c>
      <c r="T106" s="2">
        <f t="shared" si="12"/>
        <v>1.2847683025372481</v>
      </c>
      <c r="U106" s="2">
        <f t="shared" si="13"/>
        <v>1.8118161666661217</v>
      </c>
      <c r="V106" s="2">
        <f t="shared" si="14"/>
        <v>1.2178010234338523</v>
      </c>
      <c r="W106" s="2">
        <f t="shared" si="15"/>
        <v>0.89998104008465063</v>
      </c>
      <c r="X106">
        <f t="shared" si="16"/>
        <v>2000</v>
      </c>
      <c r="Y106">
        <f t="shared" si="17"/>
        <v>0.25057839277997068</v>
      </c>
      <c r="Z106">
        <f t="shared" si="18"/>
        <v>-0.10538158245234007</v>
      </c>
      <c r="AA106">
        <f t="shared" si="19"/>
        <v>0.22916757094621201</v>
      </c>
      <c r="AB106">
        <f t="shared" si="20"/>
        <v>0.19704679258765795</v>
      </c>
    </row>
    <row r="107" spans="1:28">
      <c r="A107" s="6">
        <v>2001</v>
      </c>
      <c r="B107" s="7">
        <v>22112.498</v>
      </c>
      <c r="C107" s="7">
        <v>94282.645000000004</v>
      </c>
      <c r="D107" s="8">
        <v>12908381</v>
      </c>
      <c r="E107" s="14">
        <v>1888.7778376987617</v>
      </c>
      <c r="F107" s="18">
        <v>10.769632339477539</v>
      </c>
      <c r="G107" s="12">
        <v>12.908381</v>
      </c>
      <c r="H107">
        <f t="shared" si="0"/>
        <v>2001</v>
      </c>
      <c r="I107" s="23">
        <f t="shared" si="1"/>
        <v>22112.498</v>
      </c>
      <c r="J107" s="23">
        <f t="shared" si="2"/>
        <v>94282.645000000004</v>
      </c>
      <c r="K107">
        <f t="shared" si="3"/>
        <v>20341.442882969044</v>
      </c>
      <c r="L107" s="24">
        <f t="shared" si="4"/>
        <v>12.908381</v>
      </c>
      <c r="M107">
        <f t="shared" si="5"/>
        <v>-0.52997207970477067</v>
      </c>
      <c r="N107">
        <f t="shared" si="6"/>
        <v>2001</v>
      </c>
      <c r="O107">
        <f t="shared" si="7"/>
        <v>1713.034190732362</v>
      </c>
      <c r="P107">
        <f t="shared" si="8"/>
        <v>7303.9868438962258</v>
      </c>
      <c r="Q107">
        <f t="shared" si="9"/>
        <v>1575.8322351167853</v>
      </c>
      <c r="R107">
        <f t="shared" si="10"/>
        <v>1.450154163365674</v>
      </c>
      <c r="S107">
        <f t="shared" si="11"/>
        <v>2001</v>
      </c>
      <c r="T107" s="2">
        <f t="shared" si="12"/>
        <v>1.3008817010599192</v>
      </c>
      <c r="U107" s="2">
        <f t="shared" si="13"/>
        <v>1.8221301359263342</v>
      </c>
      <c r="V107" s="2">
        <f t="shared" si="14"/>
        <v>1.2283384806850277</v>
      </c>
      <c r="W107" s="2">
        <f t="shared" si="15"/>
        <v>0.90451383478881842</v>
      </c>
      <c r="X107">
        <f t="shared" si="16"/>
        <v>2001</v>
      </c>
      <c r="Y107">
        <f t="shared" si="17"/>
        <v>0.26304226615694531</v>
      </c>
      <c r="Z107">
        <f t="shared" si="18"/>
        <v>-0.10035767875373645</v>
      </c>
      <c r="AA107">
        <f t="shared" si="19"/>
        <v>0.22464263659844411</v>
      </c>
      <c r="AB107">
        <f t="shared" si="20"/>
        <v>0.20566242748139327</v>
      </c>
    </row>
    <row r="108" spans="1:28">
      <c r="A108" s="6">
        <v>2002</v>
      </c>
      <c r="B108" s="7">
        <v>23360.554</v>
      </c>
      <c r="C108" s="7">
        <v>94713.660999999993</v>
      </c>
      <c r="D108" s="8">
        <v>13015784</v>
      </c>
      <c r="E108" s="14">
        <v>1848.5137778151011</v>
      </c>
      <c r="F108" s="18">
        <v>11.00275707244873</v>
      </c>
      <c r="G108" s="12">
        <v>13.015784</v>
      </c>
      <c r="H108">
        <f t="shared" si="0"/>
        <v>2002</v>
      </c>
      <c r="I108" s="23">
        <f t="shared" si="1"/>
        <v>23360.554</v>
      </c>
      <c r="J108" s="23">
        <f t="shared" si="2"/>
        <v>94713.660999999993</v>
      </c>
      <c r="K108">
        <f t="shared" si="3"/>
        <v>20338.748042374023</v>
      </c>
      <c r="L108" s="24">
        <f t="shared" si="4"/>
        <v>13.015784</v>
      </c>
      <c r="M108">
        <f t="shared" si="5"/>
        <v>-0.47681112703277684</v>
      </c>
      <c r="N108">
        <f t="shared" si="6"/>
        <v>2002</v>
      </c>
      <c r="O108">
        <f t="shared" si="7"/>
        <v>1794.7865453206662</v>
      </c>
      <c r="P108">
        <f t="shared" si="8"/>
        <v>7276.8310383761736</v>
      </c>
      <c r="Q108">
        <f t="shared" si="9"/>
        <v>1562.621816893552</v>
      </c>
      <c r="R108">
        <f t="shared" si="10"/>
        <v>1.3998093718997875</v>
      </c>
      <c r="S108">
        <f t="shared" si="11"/>
        <v>2002</v>
      </c>
      <c r="T108" s="2">
        <f t="shared" si="12"/>
        <v>1.3629646079148137</v>
      </c>
      <c r="U108" s="2">
        <f t="shared" si="13"/>
        <v>1.8153555602512983</v>
      </c>
      <c r="V108" s="2">
        <f t="shared" si="14"/>
        <v>1.2180411503677953</v>
      </c>
      <c r="W108" s="2">
        <f t="shared" si="15"/>
        <v>0.95389972217593288</v>
      </c>
      <c r="X108">
        <f t="shared" si="16"/>
        <v>2002</v>
      </c>
      <c r="Y108">
        <f t="shared" si="17"/>
        <v>0.30966218606384877</v>
      </c>
      <c r="Z108">
        <f t="shared" si="18"/>
        <v>-4.7196726081742642E-2</v>
      </c>
      <c r="AA108">
        <f t="shared" si="19"/>
        <v>0.19107944228785315</v>
      </c>
      <c r="AB108">
        <f t="shared" si="20"/>
        <v>0.19724395391223262</v>
      </c>
    </row>
    <row r="109" spans="1:28">
      <c r="A109" s="6">
        <v>2003</v>
      </c>
      <c r="B109" s="7">
        <v>24270.957999999999</v>
      </c>
      <c r="C109" s="7">
        <v>96554.362999999998</v>
      </c>
      <c r="D109" s="8">
        <v>13046521</v>
      </c>
      <c r="E109" s="14">
        <v>1864.3127337039809</v>
      </c>
      <c r="F109" s="18">
        <v>11.255226135253906</v>
      </c>
      <c r="G109" s="12">
        <v>13.046521</v>
      </c>
      <c r="H109">
        <f t="shared" si="0"/>
        <v>2003</v>
      </c>
      <c r="I109" s="23">
        <f t="shared" si="1"/>
        <v>24270.957999999999</v>
      </c>
      <c r="J109" s="23">
        <f t="shared" si="2"/>
        <v>96554.362999999998</v>
      </c>
      <c r="K109">
        <f t="shared" si="3"/>
        <v>20983.261404671703</v>
      </c>
      <c r="L109" s="24">
        <f t="shared" si="4"/>
        <v>13.046521</v>
      </c>
      <c r="M109">
        <f t="shared" si="5"/>
        <v>-0.46499701354337475</v>
      </c>
      <c r="N109">
        <f t="shared" si="6"/>
        <v>2003</v>
      </c>
      <c r="O109">
        <f t="shared" si="7"/>
        <v>1860.3394728755657</v>
      </c>
      <c r="P109">
        <f t="shared" si="8"/>
        <v>7400.7747352723381</v>
      </c>
      <c r="Q109">
        <f t="shared" si="9"/>
        <v>1608.3415191430499</v>
      </c>
      <c r="R109">
        <f t="shared" si="10"/>
        <v>1.3808257053153581</v>
      </c>
      <c r="S109">
        <f t="shared" si="11"/>
        <v>2003</v>
      </c>
      <c r="T109" s="2">
        <f t="shared" si="12"/>
        <v>1.4127456364362687</v>
      </c>
      <c r="U109" s="2">
        <f t="shared" si="13"/>
        <v>1.8462758713224157</v>
      </c>
      <c r="V109" s="2">
        <f t="shared" si="14"/>
        <v>1.2536789983233285</v>
      </c>
      <c r="W109" s="2">
        <f t="shared" si="15"/>
        <v>0.9652360341357058</v>
      </c>
      <c r="X109">
        <f t="shared" si="16"/>
        <v>2003</v>
      </c>
      <c r="Y109">
        <f t="shared" si="17"/>
        <v>0.34553507082105922</v>
      </c>
      <c r="Z109">
        <f t="shared" si="18"/>
        <v>-3.5382612592340684E-2</v>
      </c>
      <c r="AA109">
        <f t="shared" si="19"/>
        <v>0.17842366456490003</v>
      </c>
      <c r="AB109">
        <f t="shared" si="20"/>
        <v>0.22608242724339109</v>
      </c>
    </row>
    <row r="110" spans="1:28">
      <c r="A110" s="6">
        <v>2004</v>
      </c>
      <c r="B110" s="7">
        <v>25403.861000000001</v>
      </c>
      <c r="C110" s="7">
        <v>98794.361000000004</v>
      </c>
      <c r="D110" s="8">
        <v>13318560</v>
      </c>
      <c r="E110" s="14">
        <v>1850.8867778581025</v>
      </c>
      <c r="F110" s="18">
        <v>11.51692008972168</v>
      </c>
      <c r="G110" s="12">
        <v>13.31856</v>
      </c>
      <c r="H110">
        <f t="shared" si="0"/>
        <v>2004</v>
      </c>
      <c r="I110" s="23">
        <f t="shared" si="1"/>
        <v>25403.861000000001</v>
      </c>
      <c r="J110" s="23">
        <f t="shared" si="2"/>
        <v>98794.361000000004</v>
      </c>
      <c r="K110">
        <f t="shared" si="3"/>
        <v>21316.51511571421</v>
      </c>
      <c r="L110" s="24">
        <f t="shared" si="4"/>
        <v>13.31856</v>
      </c>
      <c r="M110">
        <f t="shared" si="5"/>
        <v>-0.43800431883976287</v>
      </c>
      <c r="N110">
        <f t="shared" si="6"/>
        <v>2004</v>
      </c>
      <c r="O110">
        <f t="shared" si="7"/>
        <v>1907.402977499069</v>
      </c>
      <c r="P110">
        <f t="shared" si="8"/>
        <v>7417.7959929602002</v>
      </c>
      <c r="Q110">
        <f t="shared" si="9"/>
        <v>1600.5120009756467</v>
      </c>
      <c r="R110">
        <f t="shared" si="10"/>
        <v>1.3581393578797223</v>
      </c>
      <c r="S110">
        <f t="shared" si="11"/>
        <v>2004</v>
      </c>
      <c r="T110" s="2">
        <f t="shared" si="12"/>
        <v>1.4484857590115745</v>
      </c>
      <c r="U110" s="2">
        <f t="shared" si="13"/>
        <v>1.8505221750531433</v>
      </c>
      <c r="V110" s="2">
        <f t="shared" si="14"/>
        <v>1.2475760019282007</v>
      </c>
      <c r="W110" s="2">
        <f t="shared" si="15"/>
        <v>0.9916451792497375</v>
      </c>
      <c r="X110">
        <f t="shared" si="16"/>
        <v>2004</v>
      </c>
      <c r="Y110">
        <f t="shared" si="17"/>
        <v>0.37051870663704961</v>
      </c>
      <c r="Z110">
        <f t="shared" si="18"/>
        <v>-8.3899178887287401E-3</v>
      </c>
      <c r="AA110">
        <f t="shared" si="19"/>
        <v>0.16329943294114294</v>
      </c>
      <c r="AB110">
        <f t="shared" si="20"/>
        <v>0.22120247017712164</v>
      </c>
    </row>
    <row r="111" spans="1:28">
      <c r="A111" s="6">
        <v>2005</v>
      </c>
      <c r="B111" s="7">
        <v>27215.373</v>
      </c>
      <c r="C111" s="7">
        <v>101374.33199999999</v>
      </c>
      <c r="D111" s="8">
        <v>13866848</v>
      </c>
      <c r="E111" s="14">
        <v>1848.1668776738809</v>
      </c>
      <c r="F111" s="18">
        <v>11.777549743652344</v>
      </c>
      <c r="G111" s="12">
        <v>13.866847999999999</v>
      </c>
      <c r="H111">
        <f t="shared" si="0"/>
        <v>2005</v>
      </c>
      <c r="I111" s="23">
        <f t="shared" si="1"/>
        <v>27215.373</v>
      </c>
      <c r="J111" s="23">
        <f t="shared" si="2"/>
        <v>101374.33199999999</v>
      </c>
      <c r="K111">
        <f t="shared" si="3"/>
        <v>21766.877336374768</v>
      </c>
      <c r="L111" s="24">
        <f t="shared" si="4"/>
        <v>13.866847999999999</v>
      </c>
      <c r="M111">
        <f t="shared" si="5"/>
        <v>-0.39197962740667602</v>
      </c>
      <c r="N111">
        <f t="shared" si="6"/>
        <v>2005</v>
      </c>
      <c r="O111">
        <f t="shared" si="7"/>
        <v>1962.621426296733</v>
      </c>
      <c r="P111">
        <f t="shared" si="8"/>
        <v>7310.5533427639793</v>
      </c>
      <c r="Q111">
        <f t="shared" si="9"/>
        <v>1569.7062040612811</v>
      </c>
      <c r="R111">
        <f t="shared" si="10"/>
        <v>1.3150379255488014</v>
      </c>
      <c r="S111">
        <f t="shared" si="11"/>
        <v>2005</v>
      </c>
      <c r="T111" s="2">
        <f t="shared" si="12"/>
        <v>1.4904187630288996</v>
      </c>
      <c r="U111" s="2">
        <f t="shared" si="13"/>
        <v>1.8237682844786498</v>
      </c>
      <c r="V111" s="2">
        <f t="shared" si="14"/>
        <v>1.2235633279043832</v>
      </c>
      <c r="W111" s="2">
        <f t="shared" si="15"/>
        <v>1.0383519300218842</v>
      </c>
      <c r="X111">
        <f t="shared" si="16"/>
        <v>2005</v>
      </c>
      <c r="Y111">
        <f t="shared" si="17"/>
        <v>0.39905712948317668</v>
      </c>
      <c r="Z111">
        <f t="shared" si="18"/>
        <v>3.7634773544358069E-2</v>
      </c>
      <c r="AA111">
        <f t="shared" si="19"/>
        <v>0.13456514472052902</v>
      </c>
      <c r="AB111">
        <f t="shared" si="20"/>
        <v>0.20176736218871791</v>
      </c>
    </row>
    <row r="112" spans="1:28">
      <c r="A112" s="6">
        <v>2006</v>
      </c>
      <c r="B112" s="7">
        <v>29316.444</v>
      </c>
      <c r="C112" s="7">
        <v>104235.024</v>
      </c>
      <c r="D112" s="8">
        <v>14355998</v>
      </c>
      <c r="E112" s="14">
        <v>1853.773010859024</v>
      </c>
      <c r="F112" s="18">
        <v>12.205453872680664</v>
      </c>
      <c r="G112" s="12">
        <v>14.355998</v>
      </c>
      <c r="H112">
        <f t="shared" si="0"/>
        <v>2006</v>
      </c>
      <c r="I112" s="23">
        <f t="shared" si="1"/>
        <v>29316.444</v>
      </c>
      <c r="J112" s="23">
        <f t="shared" si="2"/>
        <v>104235.024</v>
      </c>
      <c r="K112">
        <f t="shared" si="3"/>
        <v>22626.14097446017</v>
      </c>
      <c r="L112" s="24">
        <f t="shared" si="4"/>
        <v>14.355998</v>
      </c>
      <c r="M112">
        <f t="shared" si="5"/>
        <v>-0.35197424188618598</v>
      </c>
      <c r="N112">
        <f t="shared" si="6"/>
        <v>2006</v>
      </c>
      <c r="O112">
        <f t="shared" si="7"/>
        <v>2042.1042131658141</v>
      </c>
      <c r="P112">
        <f t="shared" si="8"/>
        <v>7260.729905367778</v>
      </c>
      <c r="Q112">
        <f t="shared" si="9"/>
        <v>1576.0757959467653</v>
      </c>
      <c r="R112">
        <f t="shared" si="10"/>
        <v>1.2684996084212763</v>
      </c>
      <c r="S112">
        <f t="shared" si="11"/>
        <v>2006</v>
      </c>
      <c r="T112" s="2">
        <f t="shared" si="12"/>
        <v>1.5507781554722158</v>
      </c>
      <c r="U112" s="2">
        <f t="shared" si="13"/>
        <v>1.8113388005960323</v>
      </c>
      <c r="V112" s="2">
        <f t="shared" si="14"/>
        <v>1.2285283328362815</v>
      </c>
      <c r="W112" s="2">
        <f t="shared" si="15"/>
        <v>1.0807336964680319</v>
      </c>
      <c r="X112">
        <f t="shared" si="16"/>
        <v>2006</v>
      </c>
      <c r="Y112">
        <f t="shared" si="17"/>
        <v>0.43875684074187687</v>
      </c>
      <c r="Z112">
        <f t="shared" si="18"/>
        <v>7.7640159064848224E-2</v>
      </c>
      <c r="AA112">
        <f t="shared" si="19"/>
        <v>0.10353959996884553</v>
      </c>
      <c r="AB112">
        <f t="shared" si="20"/>
        <v>0.20581697566494705</v>
      </c>
    </row>
    <row r="113" spans="1:28">
      <c r="A113" s="6">
        <v>2007</v>
      </c>
      <c r="B113" s="7">
        <v>31828.492999999999</v>
      </c>
      <c r="C113" s="7">
        <v>107885.895</v>
      </c>
      <c r="D113" s="8">
        <v>14903294</v>
      </c>
      <c r="E113" s="14">
        <v>1858.3762187438163</v>
      </c>
      <c r="F113" s="18">
        <v>12.514375686645508</v>
      </c>
      <c r="G113" s="12">
        <v>14.903294000000001</v>
      </c>
      <c r="H113">
        <f t="shared" si="0"/>
        <v>2007</v>
      </c>
      <c r="I113" s="23">
        <f t="shared" si="1"/>
        <v>31828.492999999999</v>
      </c>
      <c r="J113" s="23">
        <f t="shared" si="2"/>
        <v>107885.895</v>
      </c>
      <c r="K113">
        <f t="shared" si="3"/>
        <v>23256.418168487828</v>
      </c>
      <c r="L113" s="24">
        <f t="shared" si="4"/>
        <v>14.903294000000001</v>
      </c>
      <c r="M113">
        <f t="shared" si="5"/>
        <v>-0.30001644794722004</v>
      </c>
      <c r="N113">
        <f t="shared" si="6"/>
        <v>2007</v>
      </c>
      <c r="O113">
        <f t="shared" si="7"/>
        <v>2135.6683294310637</v>
      </c>
      <c r="P113">
        <f t="shared" si="8"/>
        <v>7239.0637264486631</v>
      </c>
      <c r="Q113">
        <f t="shared" si="9"/>
        <v>1560.4884509751889</v>
      </c>
      <c r="R113">
        <f t="shared" si="10"/>
        <v>1.2207122459261186</v>
      </c>
      <c r="S113">
        <f t="shared" si="11"/>
        <v>2007</v>
      </c>
      <c r="T113" s="2">
        <f t="shared" si="12"/>
        <v>1.6218309385303693</v>
      </c>
      <c r="U113" s="2">
        <f t="shared" si="13"/>
        <v>1.8059337254798467</v>
      </c>
      <c r="V113" s="2">
        <f t="shared" si="14"/>
        <v>1.216378222428824</v>
      </c>
      <c r="W113" s="2">
        <f t="shared" si="15"/>
        <v>1.1383706128227287</v>
      </c>
      <c r="X113">
        <f t="shared" si="16"/>
        <v>2007</v>
      </c>
      <c r="Y113">
        <f t="shared" si="17"/>
        <v>0.48355572000832425</v>
      </c>
      <c r="Z113">
        <f t="shared" si="18"/>
        <v>0.12959795300381402</v>
      </c>
      <c r="AA113">
        <f t="shared" si="19"/>
        <v>7.1681358305406923E-2</v>
      </c>
      <c r="AB113">
        <f t="shared" si="20"/>
        <v>0.19587777336322681</v>
      </c>
    </row>
    <row r="114" spans="1:28">
      <c r="A114" s="6">
        <v>2008</v>
      </c>
      <c r="B114" s="7">
        <v>34870.002999999997</v>
      </c>
      <c r="C114" s="7">
        <v>113393.26300000001</v>
      </c>
      <c r="D114" s="8">
        <v>15158242</v>
      </c>
      <c r="E114" s="14">
        <v>1870.1607261555544</v>
      </c>
      <c r="F114" s="18">
        <v>12.820695877075195</v>
      </c>
      <c r="G114" s="12">
        <v>15.158242</v>
      </c>
      <c r="H114">
        <f t="shared" si="0"/>
        <v>2008</v>
      </c>
      <c r="I114" s="23">
        <f t="shared" si="1"/>
        <v>34870.002999999997</v>
      </c>
      <c r="J114" s="23">
        <f t="shared" si="2"/>
        <v>113393.26300000001</v>
      </c>
      <c r="K114">
        <f t="shared" si="3"/>
        <v>23976.761911290469</v>
      </c>
      <c r="L114" s="24">
        <f t="shared" si="4"/>
        <v>15.158242</v>
      </c>
      <c r="M114">
        <f t="shared" si="5"/>
        <v>-0.24696890997649579</v>
      </c>
      <c r="N114">
        <f t="shared" si="6"/>
        <v>2008</v>
      </c>
      <c r="O114">
        <f t="shared" si="7"/>
        <v>2300.3988853060928</v>
      </c>
      <c r="P114">
        <f t="shared" si="8"/>
        <v>7480.6341658881029</v>
      </c>
      <c r="Q114">
        <f t="shared" si="9"/>
        <v>1581.7640272064841</v>
      </c>
      <c r="R114">
        <f t="shared" si="10"/>
        <v>1.179235033636385</v>
      </c>
      <c r="S114">
        <f t="shared" si="11"/>
        <v>2008</v>
      </c>
      <c r="T114" s="2">
        <f t="shared" si="12"/>
        <v>1.7469276627537413</v>
      </c>
      <c r="U114" s="2">
        <f t="shared" si="13"/>
        <v>1.8661984530949316</v>
      </c>
      <c r="V114" s="2">
        <f t="shared" si="14"/>
        <v>1.2329622269955987</v>
      </c>
      <c r="W114" s="2">
        <f t="shared" si="15"/>
        <v>1.2003887839835112</v>
      </c>
      <c r="X114">
        <f t="shared" si="16"/>
        <v>2008</v>
      </c>
      <c r="Y114">
        <f t="shared" si="17"/>
        <v>0.55785862374269346</v>
      </c>
      <c r="Z114">
        <f t="shared" si="18"/>
        <v>0.18264549097453828</v>
      </c>
      <c r="AA114">
        <f t="shared" si="19"/>
        <v>4.4029883445584853E-2</v>
      </c>
      <c r="AB114">
        <f t="shared" si="20"/>
        <v>0.20941958867287885</v>
      </c>
    </row>
    <row r="115" spans="1:28">
      <c r="A115" s="6">
        <v>2009</v>
      </c>
      <c r="B115" s="7">
        <v>35099.862999999998</v>
      </c>
      <c r="C115" s="7">
        <v>120890.577</v>
      </c>
      <c r="D115" s="8">
        <v>15448241</v>
      </c>
      <c r="E115" s="14">
        <v>1810.7630642207801</v>
      </c>
      <c r="F115" s="18">
        <v>13.138032913208008</v>
      </c>
      <c r="G115" s="12">
        <v>15.448240999999999</v>
      </c>
      <c r="H115">
        <f t="shared" si="0"/>
        <v>2009</v>
      </c>
      <c r="I115" s="23">
        <f t="shared" si="1"/>
        <v>35099.862999999998</v>
      </c>
      <c r="J115" s="23">
        <f t="shared" si="2"/>
        <v>120890.577</v>
      </c>
      <c r="K115">
        <f t="shared" si="3"/>
        <v>23789.864735753992</v>
      </c>
      <c r="L115" s="24">
        <f t="shared" si="4"/>
        <v>15.448240999999999</v>
      </c>
      <c r="M115">
        <f t="shared" si="5"/>
        <v>-0.26131288144715992</v>
      </c>
      <c r="N115">
        <f t="shared" si="6"/>
        <v>2009</v>
      </c>
      <c r="O115">
        <f t="shared" si="7"/>
        <v>2272.0944734096265</v>
      </c>
      <c r="P115">
        <f t="shared" si="8"/>
        <v>7825.5237602779507</v>
      </c>
      <c r="Q115">
        <f t="shared" si="9"/>
        <v>1539.9723978771431</v>
      </c>
      <c r="R115">
        <f t="shared" si="10"/>
        <v>1.2366885868062827</v>
      </c>
      <c r="S115">
        <f t="shared" si="11"/>
        <v>2009</v>
      </c>
      <c r="T115" s="2">
        <f t="shared" si="12"/>
        <v>1.7254332339241372</v>
      </c>
      <c r="U115" s="2">
        <f t="shared" si="13"/>
        <v>1.952238274487863</v>
      </c>
      <c r="V115" s="2">
        <f t="shared" si="14"/>
        <v>1.2003862551809656</v>
      </c>
      <c r="W115" s="2">
        <f t="shared" si="15"/>
        <v>1.1832933428859289</v>
      </c>
      <c r="X115">
        <f t="shared" si="16"/>
        <v>2009</v>
      </c>
      <c r="Y115">
        <f t="shared" si="17"/>
        <v>0.54547816905136515</v>
      </c>
      <c r="Z115">
        <f t="shared" si="18"/>
        <v>0.16830151950387406</v>
      </c>
      <c r="AA115">
        <f t="shared" si="19"/>
        <v>8.2332252225516392E-2</v>
      </c>
      <c r="AB115">
        <f t="shared" si="20"/>
        <v>0.18264338431939206</v>
      </c>
    </row>
    <row r="116" spans="1:28">
      <c r="A116" s="6">
        <v>2010</v>
      </c>
      <c r="B116" s="7">
        <v>38210.896999999997</v>
      </c>
      <c r="C116" s="7">
        <v>127989.72199999999</v>
      </c>
      <c r="D116" s="8">
        <v>15735716</v>
      </c>
      <c r="E116" s="14">
        <v>1808.0459326333537</v>
      </c>
      <c r="F116" s="18">
        <v>13.489727020263672</v>
      </c>
      <c r="G116" s="12">
        <v>15.735716</v>
      </c>
      <c r="H116">
        <f t="shared" si="0"/>
        <v>2010</v>
      </c>
      <c r="I116" s="23">
        <f t="shared" si="1"/>
        <v>38210.896999999997</v>
      </c>
      <c r="J116" s="23">
        <f t="shared" si="2"/>
        <v>127989.72199999999</v>
      </c>
      <c r="K116">
        <f t="shared" si="3"/>
        <v>24390.046071321984</v>
      </c>
      <c r="L116" s="24">
        <f t="shared" si="4"/>
        <v>15.735716</v>
      </c>
      <c r="M116">
        <f t="shared" si="5"/>
        <v>-0.214164309516514</v>
      </c>
      <c r="N116">
        <f t="shared" si="6"/>
        <v>2010</v>
      </c>
      <c r="O116">
        <f t="shared" si="7"/>
        <v>2428.2909655969893</v>
      </c>
      <c r="P116">
        <f t="shared" si="8"/>
        <v>8133.708183345454</v>
      </c>
      <c r="Q116">
        <f t="shared" si="9"/>
        <v>1549.9800626372505</v>
      </c>
      <c r="R116">
        <f t="shared" si="10"/>
        <v>1.2088292271074221</v>
      </c>
      <c r="S116">
        <f t="shared" si="11"/>
        <v>2010</v>
      </c>
      <c r="T116" s="2">
        <f t="shared" si="12"/>
        <v>1.8440491725642287</v>
      </c>
      <c r="U116" s="2">
        <f t="shared" si="13"/>
        <v>2.0291212339860234</v>
      </c>
      <c r="V116" s="2">
        <f t="shared" si="14"/>
        <v>1.2081870854043202</v>
      </c>
      <c r="W116" s="2">
        <f t="shared" si="15"/>
        <v>1.240420073791755</v>
      </c>
      <c r="X116">
        <f t="shared" si="16"/>
        <v>2010</v>
      </c>
      <c r="Y116">
        <f t="shared" si="17"/>
        <v>0.61196379102844567</v>
      </c>
      <c r="Z116">
        <f t="shared" si="18"/>
        <v>0.21545009143451999</v>
      </c>
      <c r="AA116">
        <f t="shared" si="19"/>
        <v>6.3759345759609412E-2</v>
      </c>
      <c r="AB116">
        <f t="shared" si="20"/>
        <v>0.18912095954463332</v>
      </c>
    </row>
    <row r="117" spans="1:28">
      <c r="A117" s="6">
        <v>2011</v>
      </c>
      <c r="B117" s="7">
        <v>40720.851999999999</v>
      </c>
      <c r="C117" s="7">
        <v>136871.791</v>
      </c>
      <c r="D117" s="8">
        <v>15949090</v>
      </c>
      <c r="E117" s="14">
        <v>1819.4522535026915</v>
      </c>
      <c r="F117" s="18">
        <v>13.86412239074707</v>
      </c>
      <c r="G117" s="12">
        <v>15.94909</v>
      </c>
      <c r="H117">
        <f t="shared" si="0"/>
        <v>2011</v>
      </c>
      <c r="I117" s="23">
        <f t="shared" si="1"/>
        <v>40720.851999999999</v>
      </c>
      <c r="J117" s="23">
        <f t="shared" si="2"/>
        <v>136871.791</v>
      </c>
      <c r="K117">
        <f t="shared" si="3"/>
        <v>25225.108726681879</v>
      </c>
      <c r="L117" s="24">
        <f t="shared" si="4"/>
        <v>15.94909</v>
      </c>
      <c r="M117">
        <f t="shared" si="5"/>
        <v>-0.1975814927193893</v>
      </c>
      <c r="N117">
        <f t="shared" si="6"/>
        <v>2011</v>
      </c>
      <c r="O117">
        <f t="shared" si="7"/>
        <v>2553.177140513973</v>
      </c>
      <c r="P117">
        <f t="shared" si="8"/>
        <v>8581.7931305171642</v>
      </c>
      <c r="Q117">
        <f t="shared" si="9"/>
        <v>1581.6017545002178</v>
      </c>
      <c r="R117">
        <f t="shared" si="10"/>
        <v>1.2123043601445231</v>
      </c>
      <c r="S117">
        <f t="shared" si="11"/>
        <v>2011</v>
      </c>
      <c r="T117" s="2">
        <f t="shared" si="12"/>
        <v>1.938887991627972</v>
      </c>
      <c r="U117" s="2">
        <f t="shared" si="13"/>
        <v>2.1409052641528952</v>
      </c>
      <c r="V117" s="2">
        <f t="shared" si="14"/>
        <v>1.232835737763414</v>
      </c>
      <c r="W117" s="2">
        <f t="shared" si="15"/>
        <v>1.2611612307313709</v>
      </c>
      <c r="X117">
        <f t="shared" si="16"/>
        <v>2011</v>
      </c>
      <c r="Y117">
        <f t="shared" si="17"/>
        <v>0.66211460854143622</v>
      </c>
      <c r="Z117">
        <f t="shared" si="18"/>
        <v>0.23203290823164477</v>
      </c>
      <c r="AA117">
        <f t="shared" si="19"/>
        <v>6.6076101117676589E-2</v>
      </c>
      <c r="AB117">
        <f t="shared" si="20"/>
        <v>0.20931699370435075</v>
      </c>
    </row>
    <row r="118" spans="1:28" ht="15" thickBot="1">
      <c r="A118" s="19">
        <v>2012</v>
      </c>
      <c r="B118" s="20">
        <v>43108.762999999999</v>
      </c>
      <c r="C118" s="20">
        <v>146558.872</v>
      </c>
      <c r="D118" s="21">
        <v>16124855</v>
      </c>
      <c r="E118" s="14">
        <v>1802.6285910068223</v>
      </c>
      <c r="F118" s="18">
        <v>14.138272285461426</v>
      </c>
      <c r="G118" s="12">
        <v>16.124855</v>
      </c>
      <c r="H118">
        <f t="shared" si="0"/>
        <v>2012</v>
      </c>
      <c r="I118" s="23">
        <f t="shared" si="1"/>
        <v>43108.762999999999</v>
      </c>
      <c r="J118" s="23">
        <f t="shared" si="2"/>
        <v>146558.872</v>
      </c>
      <c r="K118">
        <f t="shared" si="3"/>
        <v>25486.053849212134</v>
      </c>
      <c r="L118" s="24">
        <f t="shared" si="4"/>
        <v>16.124855</v>
      </c>
      <c r="M118">
        <f t="shared" si="5"/>
        <v>-0.17412342425601768</v>
      </c>
      <c r="N118">
        <f t="shared" si="6"/>
        <v>2012</v>
      </c>
      <c r="O118">
        <f t="shared" si="7"/>
        <v>2673.4356991117129</v>
      </c>
      <c r="P118">
        <f t="shared" si="8"/>
        <v>9089.0040251524752</v>
      </c>
      <c r="Q118">
        <f t="shared" si="9"/>
        <v>1580.5446839188405</v>
      </c>
      <c r="R118">
        <f t="shared" si="10"/>
        <v>1.2237009100807965</v>
      </c>
      <c r="S118">
        <f t="shared" si="11"/>
        <v>2012</v>
      </c>
      <c r="T118" s="2">
        <f t="shared" si="12"/>
        <v>2.0302125893050089</v>
      </c>
      <c r="U118" s="2">
        <f t="shared" si="13"/>
        <v>2.2674394811685645</v>
      </c>
      <c r="V118" s="2">
        <f t="shared" si="14"/>
        <v>1.2320117665036754</v>
      </c>
      <c r="W118" s="2">
        <f t="shared" si="15"/>
        <v>1.291095363018133</v>
      </c>
      <c r="X118">
        <f t="shared" si="16"/>
        <v>2012</v>
      </c>
      <c r="Y118">
        <f t="shared" si="17"/>
        <v>0.708140511366113</v>
      </c>
      <c r="Z118">
        <f t="shared" si="18"/>
        <v>0.25549097669501647</v>
      </c>
      <c r="AA118">
        <f t="shared" si="19"/>
        <v>7.367380107519246E-2</v>
      </c>
      <c r="AB118">
        <f t="shared" si="20"/>
        <v>0.20864841579922283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51"/>
  <sheetViews>
    <sheetView workbookViewId="0"/>
  </sheetViews>
  <sheetFormatPr defaultColWidth="9.109375" defaultRowHeight="14.4"/>
  <sheetData>
    <row r="1" spans="1:3">
      <c r="A1" t="s">
        <v>144</v>
      </c>
      <c r="B1" t="s">
        <v>403</v>
      </c>
    </row>
    <row r="3" spans="1:3">
      <c r="B3" t="s">
        <v>387</v>
      </c>
      <c r="C3" t="s">
        <v>388</v>
      </c>
    </row>
    <row r="4" spans="1:3">
      <c r="A4" t="s">
        <v>156</v>
      </c>
      <c r="B4">
        <f>+'Data figure 19'!E3*100</f>
        <v>20.098158004808131</v>
      </c>
      <c r="C4">
        <f>+'Data figure 19'!O3*100</f>
        <v>20.098158004808131</v>
      </c>
    </row>
    <row r="5" spans="1:3">
      <c r="A5" t="s">
        <v>157</v>
      </c>
      <c r="B5">
        <f>+'Data figure 19'!E4*100</f>
        <v>20.805399512627382</v>
      </c>
      <c r="C5">
        <f>+'Data figure 19'!O4*100</f>
        <v>21.036049670076597</v>
      </c>
    </row>
    <row r="6" spans="1:3">
      <c r="A6" t="s">
        <v>158</v>
      </c>
      <c r="B6">
        <f>+'Data figure 19'!E5*100</f>
        <v>22.330628378386542</v>
      </c>
      <c r="C6">
        <f>+'Data figure 19'!O5*100</f>
        <v>21.286774715470749</v>
      </c>
    </row>
    <row r="7" spans="1:3">
      <c r="A7" t="s">
        <v>159</v>
      </c>
      <c r="B7">
        <f>+'Data figure 19'!E6*100</f>
        <v>25.765916327891869</v>
      </c>
      <c r="C7">
        <f>+'Data figure 19'!O6*100</f>
        <v>25.269168221595262</v>
      </c>
    </row>
    <row r="8" spans="1:3">
      <c r="A8" t="s">
        <v>160</v>
      </c>
      <c r="B8">
        <f>+'Data figure 19'!E7*100</f>
        <v>28.677165069530126</v>
      </c>
      <c r="C8">
        <f>+'Data figure 19'!O7*100</f>
        <v>28.85716137135822</v>
      </c>
    </row>
    <row r="9" spans="1:3">
      <c r="A9" t="s">
        <v>161</v>
      </c>
      <c r="B9">
        <f>+'Data figure 19'!E8*100</f>
        <v>33.327336586301989</v>
      </c>
      <c r="C9">
        <f>+'Data figure 19'!O8*100</f>
        <v>38.137597948186055</v>
      </c>
    </row>
    <row r="10" spans="1:3">
      <c r="A10" t="s">
        <v>162</v>
      </c>
      <c r="B10">
        <f>+'Data figure 19'!E9*100</f>
        <v>37.787206110269835</v>
      </c>
      <c r="C10">
        <f>+'Data figure 19'!O9*100</f>
        <v>45.179407518285302</v>
      </c>
    </row>
    <row r="11" spans="1:3">
      <c r="A11" t="s">
        <v>163</v>
      </c>
      <c r="B11">
        <f>+'Data figure 19'!E10*100</f>
        <v>46.228548749770958</v>
      </c>
      <c r="C11">
        <f>+'Data figure 19'!O10*100</f>
        <v>53.450401155262227</v>
      </c>
    </row>
    <row r="12" spans="1:3">
      <c r="A12" t="s">
        <v>164</v>
      </c>
      <c r="B12">
        <f>+'Data figure 19'!E11*100</f>
        <v>54.514474539191262</v>
      </c>
      <c r="C12">
        <f>+'Data figure 19'!O11*100</f>
        <v>56.735065302807783</v>
      </c>
    </row>
    <row r="13" spans="1:3">
      <c r="A13" t="s">
        <v>165</v>
      </c>
      <c r="B13">
        <f>+'Data figure 19'!E12*100</f>
        <v>42.223253896319711</v>
      </c>
      <c r="C13">
        <f>+'Data figure 19'!O12*100</f>
        <v>52.708000666674202</v>
      </c>
    </row>
    <row r="14" spans="1:3">
      <c r="A14" t="s">
        <v>166</v>
      </c>
      <c r="B14">
        <f>+'Data figure 19'!E13*100</f>
        <v>34.16529057136907</v>
      </c>
      <c r="C14">
        <f>+'Data figure 19'!O13*100</f>
        <v>52.769227136940003</v>
      </c>
    </row>
    <row r="15" spans="1:3">
      <c r="A15" t="s">
        <v>167</v>
      </c>
      <c r="B15">
        <f>+'Data figure 19'!E14*100</f>
        <v>31.03356345340908</v>
      </c>
      <c r="C15">
        <f>+'Data figure 19'!O14*100</f>
        <v>57.978472169585835</v>
      </c>
    </row>
    <row r="16" spans="1:3">
      <c r="A16" t="s">
        <v>168</v>
      </c>
      <c r="B16">
        <f>+'Data figure 19'!E15*100</f>
        <v>32.812022142334342</v>
      </c>
      <c r="C16">
        <f>+'Data figure 19'!O15*100</f>
        <v>65.954595104616686</v>
      </c>
    </row>
    <row r="17" spans="1:3">
      <c r="A17" t="s">
        <v>169</v>
      </c>
      <c r="B17">
        <f>+'Data figure 19'!E16*100</f>
        <v>47.032171539548422</v>
      </c>
      <c r="C17">
        <f>+'Data figure 19'!O16*100</f>
        <v>74.325309949391809</v>
      </c>
    </row>
    <row r="18" spans="1:3">
      <c r="A18" t="s">
        <v>170</v>
      </c>
      <c r="B18">
        <f>+'Data figure 19'!E17*100</f>
        <v>50.936711137349555</v>
      </c>
      <c r="C18">
        <f>+'Data figure 19'!O17*100</f>
        <v>79.354619054816993</v>
      </c>
    </row>
    <row r="19" spans="1:3">
      <c r="A19" t="s">
        <v>171</v>
      </c>
      <c r="B19">
        <f>+'Data figure 19'!E18*100</f>
        <v>66.489891300203467</v>
      </c>
      <c r="C19">
        <f>+'Data figure 19'!O18*100</f>
        <v>71.51058945627986</v>
      </c>
    </row>
    <row r="20" spans="1:3">
      <c r="A20" t="s">
        <v>172</v>
      </c>
      <c r="B20">
        <f>+'Data figure 19'!E19*100</f>
        <v>59.396495077487785</v>
      </c>
      <c r="C20">
        <f>+'Data figure 19'!O19*100</f>
        <v>74.15848904146354</v>
      </c>
    </row>
    <row r="21" spans="1:3">
      <c r="A21" t="s">
        <v>173</v>
      </c>
      <c r="B21">
        <f>+'Data figure 19'!E20*100</f>
        <v>65.197858417701411</v>
      </c>
      <c r="C21">
        <f>+'Data figure 19'!O20*100</f>
        <v>77.455248216941612</v>
      </c>
    </row>
    <row r="22" spans="1:3">
      <c r="A22" t="s">
        <v>174</v>
      </c>
      <c r="B22">
        <f>+'Data figure 19'!E21*100</f>
        <v>95.939609550760139</v>
      </c>
      <c r="C22">
        <f>+'Data figure 19'!O21*100</f>
        <v>79.819996806392652</v>
      </c>
    </row>
    <row r="23" spans="1:3">
      <c r="A23" t="s">
        <v>175</v>
      </c>
      <c r="B23">
        <f>+'Data figure 19'!E22*100</f>
        <v>64.457902068995139</v>
      </c>
      <c r="C23">
        <f>+'Data figure 19'!O22*100</f>
        <v>82.534535588696315</v>
      </c>
    </row>
    <row r="24" spans="1:3">
      <c r="A24" t="s">
        <v>176</v>
      </c>
      <c r="B24">
        <f>+'Data figure 19'!E23*100</f>
        <v>58.026483992585931</v>
      </c>
      <c r="C24">
        <f>+'Data figure 19'!O23*100</f>
        <v>83.643042527213609</v>
      </c>
    </row>
    <row r="25" spans="1:3">
      <c r="A25" t="s">
        <v>177</v>
      </c>
      <c r="B25">
        <f>+'Data figure 19'!E24*100</f>
        <v>46.103663540077783</v>
      </c>
      <c r="C25">
        <f>+'Data figure 19'!O24*100</f>
        <v>85.010093922291702</v>
      </c>
    </row>
    <row r="26" spans="1:3">
      <c r="A26" t="s">
        <v>178</v>
      </c>
      <c r="B26">
        <f>+'Data figure 19'!E25*100</f>
        <v>44.45085064176677</v>
      </c>
      <c r="C26">
        <f>+'Data figure 19'!O25*100</f>
        <v>87.822935205093913</v>
      </c>
    </row>
    <row r="27" spans="1:3">
      <c r="A27" t="s">
        <v>179</v>
      </c>
      <c r="B27">
        <f>+'Data figure 19'!E26*100</f>
        <v>45.923555477463459</v>
      </c>
      <c r="C27">
        <f>+'Data figure 19'!O26*100</f>
        <v>90.290992980161448</v>
      </c>
    </row>
    <row r="28" spans="1:3">
      <c r="A28" t="s">
        <v>180</v>
      </c>
      <c r="B28">
        <f>+'Data figure 19'!E27*100</f>
        <v>38.534665571259154</v>
      </c>
      <c r="C28">
        <f>+'Data figure 19'!O27*100</f>
        <v>92.260095137641983</v>
      </c>
    </row>
    <row r="29" spans="1:3">
      <c r="A29" t="s">
        <v>181</v>
      </c>
      <c r="B29">
        <f>+'Data figure 19'!E28*100</f>
        <v>33.987898599079507</v>
      </c>
      <c r="C29">
        <f>+'Data figure 19'!O28*100</f>
        <v>94.738349040172068</v>
      </c>
    </row>
    <row r="30" spans="1:3">
      <c r="A30" t="s">
        <v>182</v>
      </c>
      <c r="B30">
        <f>+'Data figure 19'!E29*100</f>
        <v>33.515377867180781</v>
      </c>
      <c r="C30">
        <f>+'Data figure 19'!O29*100</f>
        <v>95.604699788715735</v>
      </c>
    </row>
    <row r="31" spans="1:3">
      <c r="A31" t="s">
        <v>183</v>
      </c>
      <c r="B31">
        <f>+'Data figure 19'!E30*100</f>
        <v>27.037948967706694</v>
      </c>
      <c r="C31">
        <f>+'Data figure 19'!O30*100</f>
        <v>95.032708042843808</v>
      </c>
    </row>
    <row r="32" spans="1:3">
      <c r="A32" t="s">
        <v>184</v>
      </c>
      <c r="B32">
        <f>+'Data figure 19'!E31*100</f>
        <v>29.935096511932301</v>
      </c>
      <c r="C32">
        <f>+'Data figure 19'!O31*100</f>
        <v>95.893823312629706</v>
      </c>
    </row>
    <row r="33" spans="1:3">
      <c r="A33" t="s">
        <v>185</v>
      </c>
      <c r="B33">
        <f>+'Data figure 19'!E32*100</f>
        <v>35.710433017573365</v>
      </c>
      <c r="C33">
        <f>+'Data figure 19'!O32*100</f>
        <v>98.751008448597204</v>
      </c>
    </row>
    <row r="34" spans="1:3">
      <c r="A34" t="s">
        <v>186</v>
      </c>
      <c r="B34">
        <f>+'Data figure 19'!E33*100</f>
        <v>34.476415087187121</v>
      </c>
      <c r="C34">
        <f>+'Data figure 19'!O33*100</f>
        <v>102.27251555364047</v>
      </c>
    </row>
    <row r="35" spans="1:3">
      <c r="A35" t="s">
        <v>187</v>
      </c>
      <c r="B35">
        <f>+'Data figure 19'!E34*100</f>
        <v>34.840078008939443</v>
      </c>
      <c r="C35">
        <f>+'Data figure 19'!O34*100</f>
        <v>104.81630328834235</v>
      </c>
    </row>
    <row r="36" spans="1:3">
      <c r="A36" t="s">
        <v>188</v>
      </c>
      <c r="B36">
        <f>+'Data figure 19'!E35*100</f>
        <v>35.285561923870681</v>
      </c>
      <c r="C36">
        <f>+'Data figure 19'!O35*100</f>
        <v>106.75740564244745</v>
      </c>
    </row>
    <row r="37" spans="1:3">
      <c r="A37" t="s">
        <v>189</v>
      </c>
      <c r="B37">
        <f>+'Data figure 19'!E36*100</f>
        <v>35.339771623526836</v>
      </c>
      <c r="C37">
        <f>+'Data figure 19'!O36*100</f>
        <v>108.16371890973831</v>
      </c>
    </row>
    <row r="38" spans="1:3">
      <c r="A38" t="s">
        <v>190</v>
      </c>
      <c r="B38">
        <f>+'Data figure 19'!E37*100</f>
        <v>33.065164456480119</v>
      </c>
      <c r="C38">
        <f>+'Data figure 19'!O37*100</f>
        <v>108.45887599052327</v>
      </c>
    </row>
    <row r="39" spans="1:3">
      <c r="A39" t="s">
        <v>191</v>
      </c>
      <c r="B39">
        <f>+'Data figure 19'!E38*100</f>
        <v>30.003142966714236</v>
      </c>
      <c r="C39">
        <f>+'Data figure 19'!O38*100</f>
        <v>107.84075985806902</v>
      </c>
    </row>
    <row r="40" spans="1:3">
      <c r="A40" t="s">
        <v>192</v>
      </c>
      <c r="B40">
        <f>+'Data figure 19'!E39*100</f>
        <v>25.721712442538202</v>
      </c>
      <c r="C40">
        <f>+'Data figure 19'!O39*100</f>
        <v>104.64283052283334</v>
      </c>
    </row>
    <row r="41" spans="1:3">
      <c r="A41" t="s">
        <v>193</v>
      </c>
      <c r="B41">
        <f>+'Data figure 19'!E40*100</f>
        <v>23.849566896749874</v>
      </c>
      <c r="C41">
        <f>+'Data figure 19'!O40*100</f>
        <v>100.3529679911868</v>
      </c>
    </row>
    <row r="42" spans="1:3">
      <c r="A42" t="s">
        <v>194</v>
      </c>
      <c r="B42">
        <f>+'Data figure 19'!E41*100</f>
        <v>19.832723740401882</v>
      </c>
      <c r="C42">
        <f>+'Data figure 19'!O41*100</f>
        <v>96.583615125109418</v>
      </c>
    </row>
    <row r="43" spans="1:3">
      <c r="A43" t="s">
        <v>195</v>
      </c>
      <c r="B43">
        <f>+'Data figure 19'!E42*100</f>
        <v>21.537816013712412</v>
      </c>
      <c r="C43">
        <f>+'Data figure 19'!O42*100</f>
        <v>97.548143716821755</v>
      </c>
    </row>
    <row r="44" spans="1:3">
      <c r="A44" t="s">
        <v>196</v>
      </c>
      <c r="B44">
        <f>+'Data figure 19'!E43*100</f>
        <v>19.266187477861831</v>
      </c>
      <c r="C44">
        <f>+'Data figure 19'!O43*100</f>
        <v>95.198208031677751</v>
      </c>
    </row>
    <row r="45" spans="1:3">
      <c r="A45" t="s">
        <v>197</v>
      </c>
      <c r="B45">
        <f>+'Data figure 19'!E44*100</f>
        <v>17.832998042127702</v>
      </c>
      <c r="C45">
        <f>+'Data figure 19'!O44*100</f>
        <v>91.912730454490926</v>
      </c>
    </row>
    <row r="46" spans="1:3">
      <c r="A46" t="s">
        <v>198</v>
      </c>
      <c r="B46">
        <f>+'Data figure 19'!E45*100</f>
        <v>16.901204329836574</v>
      </c>
      <c r="C46">
        <f>+'Data figure 19'!O45*100</f>
        <v>87.138070321652407</v>
      </c>
    </row>
    <row r="47" spans="1:3">
      <c r="A47" t="s">
        <v>199</v>
      </c>
      <c r="B47">
        <f>+'Data figure 19'!E46*100</f>
        <v>16.381228305361397</v>
      </c>
      <c r="C47">
        <f>+'Data figure 19'!O46*100</f>
        <v>86.421130258970962</v>
      </c>
    </row>
    <row r="48" spans="1:3">
      <c r="A48" t="s">
        <v>200</v>
      </c>
      <c r="B48">
        <f>+'Data figure 19'!E47*100</f>
        <v>17.413395898989858</v>
      </c>
      <c r="C48">
        <f>+'Data figure 19'!O47*100</f>
        <v>86.377134465861303</v>
      </c>
    </row>
    <row r="49" spans="1:3">
      <c r="A49" t="s">
        <v>201</v>
      </c>
      <c r="B49">
        <f>+'Data figure 19'!E48*100</f>
        <v>20.08296339626613</v>
      </c>
      <c r="C49">
        <f>+'Data figure 19'!O48*100</f>
        <v>88.834566888851015</v>
      </c>
    </row>
    <row r="50" spans="1:3">
      <c r="A50" t="s">
        <v>202</v>
      </c>
      <c r="B50">
        <f>+'Data figure 19'!E49*100</f>
        <v>21.308820010324254</v>
      </c>
      <c r="C50">
        <f>+'Data figure 19'!O49*100</f>
        <v>91.004690265421971</v>
      </c>
    </row>
    <row r="51" spans="1:3">
      <c r="A51" t="s">
        <v>204</v>
      </c>
      <c r="B51">
        <f>+'Data figure 19'!E50*100</f>
        <v>22.91010432103257</v>
      </c>
      <c r="C51">
        <f>+'Data figure 19'!O50*100</f>
        <v>93.556588070971543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49"/>
  <sheetViews>
    <sheetView workbookViewId="0"/>
  </sheetViews>
  <sheetFormatPr defaultColWidth="9.109375" defaultRowHeight="14.4"/>
  <sheetData>
    <row r="1" spans="1:3">
      <c r="A1" t="s">
        <v>0</v>
      </c>
      <c r="B1" t="s">
        <v>131</v>
      </c>
      <c r="C1" t="s">
        <v>407</v>
      </c>
    </row>
    <row r="2" spans="1:3">
      <c r="A2">
        <v>1970</v>
      </c>
      <c r="B2">
        <v>2.3384420399999999</v>
      </c>
      <c r="C2">
        <v>2.2865183249999999</v>
      </c>
    </row>
    <row r="3" spans="1:3">
      <c r="A3">
        <v>1971</v>
      </c>
      <c r="B3">
        <v>2.3215104580000001</v>
      </c>
      <c r="C3">
        <v>2.2217380320000002</v>
      </c>
    </row>
    <row r="4" spans="1:3">
      <c r="A4">
        <v>1972</v>
      </c>
      <c r="B4">
        <v>2.212806209</v>
      </c>
      <c r="C4">
        <v>2.1795634750000001</v>
      </c>
    </row>
    <row r="5" spans="1:3">
      <c r="A5">
        <v>1973</v>
      </c>
      <c r="B5">
        <v>2.0465581799999999</v>
      </c>
      <c r="C5">
        <v>2.1598060750000001</v>
      </c>
    </row>
    <row r="6" spans="1:3">
      <c r="A6">
        <v>1974</v>
      </c>
      <c r="B6">
        <v>1.9971430210000001</v>
      </c>
      <c r="C6">
        <v>2.1614431440000001</v>
      </c>
    </row>
    <row r="7" spans="1:3">
      <c r="A7">
        <v>1975</v>
      </c>
      <c r="B7">
        <v>1.9004180180000001</v>
      </c>
      <c r="C7">
        <v>2.184361043</v>
      </c>
    </row>
    <row r="8" spans="1:3">
      <c r="A8">
        <v>1976</v>
      </c>
      <c r="B8">
        <v>2.1078253290000002</v>
      </c>
      <c r="C8">
        <v>2.2282222360000001</v>
      </c>
    </row>
    <row r="9" spans="1:3">
      <c r="A9">
        <v>1977</v>
      </c>
      <c r="B9">
        <v>2.455194944</v>
      </c>
      <c r="C9">
        <v>2.293632825</v>
      </c>
    </row>
    <row r="10" spans="1:3">
      <c r="A10">
        <v>1978</v>
      </c>
      <c r="B10">
        <v>3.003171633</v>
      </c>
      <c r="C10">
        <v>2.3818946350000001</v>
      </c>
    </row>
    <row r="11" spans="1:3">
      <c r="A11">
        <v>1979</v>
      </c>
      <c r="B11">
        <v>2.7004911539999998</v>
      </c>
      <c r="C11">
        <v>2.490164161</v>
      </c>
    </row>
    <row r="12" spans="1:3">
      <c r="A12">
        <v>1980</v>
      </c>
      <c r="B12">
        <v>2.5381069219999999</v>
      </c>
      <c r="C12">
        <v>2.617462352</v>
      </c>
    </row>
    <row r="13" spans="1:3">
      <c r="A13">
        <v>1981</v>
      </c>
      <c r="B13">
        <v>2.4220275149999999</v>
      </c>
      <c r="C13">
        <v>2.7678877119999998</v>
      </c>
    </row>
    <row r="14" spans="1:3">
      <c r="A14">
        <v>1982</v>
      </c>
      <c r="B14">
        <v>2.5592020099999999</v>
      </c>
      <c r="C14">
        <v>3.0112232329999999</v>
      </c>
    </row>
    <row r="15" spans="1:3">
      <c r="A15">
        <v>1983</v>
      </c>
      <c r="B15">
        <v>3.0237364119999999</v>
      </c>
      <c r="C15">
        <v>3.3156004600000002</v>
      </c>
    </row>
    <row r="16" spans="1:3">
      <c r="A16">
        <v>1984</v>
      </c>
      <c r="B16">
        <v>3.3286200080000001</v>
      </c>
      <c r="C16">
        <v>3.5326407259999999</v>
      </c>
    </row>
    <row r="17" spans="1:3">
      <c r="A17">
        <v>1985</v>
      </c>
      <c r="B17">
        <v>4.4485026769999996</v>
      </c>
      <c r="C17">
        <v>3.6956670319999998</v>
      </c>
    </row>
    <row r="18" spans="1:3">
      <c r="A18">
        <v>1986</v>
      </c>
      <c r="B18">
        <v>3.7762156509999998</v>
      </c>
      <c r="C18">
        <v>3.8528325520000002</v>
      </c>
    </row>
    <row r="19" spans="1:3">
      <c r="A19">
        <v>1987</v>
      </c>
      <c r="B19">
        <v>3.7513279370000001</v>
      </c>
      <c r="C19">
        <v>3.8780038769999998</v>
      </c>
    </row>
    <row r="20" spans="1:3">
      <c r="A20">
        <v>1988</v>
      </c>
      <c r="B20">
        <v>5.3147002390000004</v>
      </c>
      <c r="C20">
        <v>3.6527847699999998</v>
      </c>
    </row>
    <row r="21" spans="1:3">
      <c r="A21">
        <v>1989</v>
      </c>
      <c r="B21">
        <v>3.1025834400000001</v>
      </c>
      <c r="C21">
        <v>3.2749075300000001</v>
      </c>
    </row>
    <row r="22" spans="1:3">
      <c r="A22">
        <v>1990</v>
      </c>
      <c r="B22">
        <v>2.3877931289999998</v>
      </c>
      <c r="C22">
        <v>2.9424315499999998</v>
      </c>
    </row>
    <row r="23" spans="1:3">
      <c r="A23">
        <v>1991</v>
      </c>
      <c r="B23">
        <v>1.953454555</v>
      </c>
      <c r="C23">
        <v>2.6054785319999998</v>
      </c>
    </row>
    <row r="24" spans="1:3">
      <c r="A24">
        <v>1992</v>
      </c>
      <c r="B24">
        <v>1.9206052840000001</v>
      </c>
      <c r="C24">
        <v>2.203851405</v>
      </c>
    </row>
    <row r="25" spans="1:3">
      <c r="A25">
        <v>1993</v>
      </c>
      <c r="B25">
        <v>2.138974486</v>
      </c>
      <c r="C25">
        <v>1.920131407</v>
      </c>
    </row>
    <row r="26" spans="1:3">
      <c r="A26">
        <v>1994</v>
      </c>
      <c r="B26">
        <v>1.9308868429999999</v>
      </c>
      <c r="C26">
        <v>1.833498692</v>
      </c>
    </row>
    <row r="27" spans="1:3">
      <c r="A27">
        <v>1995</v>
      </c>
      <c r="B27">
        <v>1.7918722140000001</v>
      </c>
      <c r="C27">
        <v>1.847281258</v>
      </c>
    </row>
    <row r="28" spans="1:3">
      <c r="A28">
        <v>1996</v>
      </c>
      <c r="B28">
        <v>1.8262512129999999</v>
      </c>
      <c r="C28">
        <v>1.8802821030000001</v>
      </c>
    </row>
    <row r="29" spans="1:3">
      <c r="A29">
        <v>1997</v>
      </c>
      <c r="B29">
        <v>1.8899106320000001</v>
      </c>
      <c r="C29">
        <v>1.9524253170000001</v>
      </c>
    </row>
    <row r="30" spans="1:3">
      <c r="A30">
        <v>1998</v>
      </c>
      <c r="B30">
        <v>1.9923360370000001</v>
      </c>
      <c r="C30">
        <v>2.0798458420000001</v>
      </c>
    </row>
    <row r="31" spans="1:3">
      <c r="A31">
        <v>1999</v>
      </c>
      <c r="B31">
        <v>2.284246928</v>
      </c>
      <c r="C31">
        <v>2.1756629479999998</v>
      </c>
    </row>
    <row r="32" spans="1:3">
      <c r="A32">
        <v>2000</v>
      </c>
      <c r="B32">
        <v>2.3466203139999999</v>
      </c>
      <c r="C32">
        <v>2.248351429</v>
      </c>
    </row>
    <row r="33" spans="1:3">
      <c r="A33">
        <v>2001</v>
      </c>
      <c r="B33">
        <v>2.3990808010000002</v>
      </c>
      <c r="C33">
        <v>2.3311272280000002</v>
      </c>
    </row>
    <row r="34" spans="1:3">
      <c r="A34">
        <v>2002</v>
      </c>
      <c r="B34">
        <v>2.435723592</v>
      </c>
      <c r="C34">
        <v>2.374221334</v>
      </c>
    </row>
    <row r="35" spans="1:3">
      <c r="A35">
        <v>2003</v>
      </c>
      <c r="B35">
        <v>2.3928654549999999</v>
      </c>
      <c r="C35">
        <v>2.3544795619999999</v>
      </c>
    </row>
    <row r="36" spans="1:3">
      <c r="A36">
        <v>2004</v>
      </c>
      <c r="B36">
        <v>2.2824114679999998</v>
      </c>
      <c r="C36">
        <v>2.2997288789999999</v>
      </c>
    </row>
    <row r="37" spans="1:3">
      <c r="A37">
        <v>2005</v>
      </c>
      <c r="B37">
        <v>2.2319621590000001</v>
      </c>
      <c r="C37">
        <v>2.2366720130000002</v>
      </c>
    </row>
    <row r="38" spans="1:3">
      <c r="A38">
        <v>2006</v>
      </c>
      <c r="B38">
        <v>2.1132742530000002</v>
      </c>
      <c r="C38">
        <v>2.1480769749999999</v>
      </c>
    </row>
    <row r="39" spans="1:3">
      <c r="A39">
        <v>2007</v>
      </c>
      <c r="B39">
        <v>2.0283740689999998</v>
      </c>
      <c r="C39">
        <v>2.0310134450000001</v>
      </c>
    </row>
    <row r="40" spans="1:3">
      <c r="A40">
        <v>2008</v>
      </c>
      <c r="B40">
        <v>1.9239915089999999</v>
      </c>
      <c r="C40">
        <v>1.933636648</v>
      </c>
    </row>
    <row r="41" spans="1:3">
      <c r="A41">
        <v>2009</v>
      </c>
      <c r="B41">
        <v>1.9403437569999999</v>
      </c>
      <c r="C41">
        <v>1.8597070490000001</v>
      </c>
    </row>
    <row r="42" spans="1:3">
      <c r="A42">
        <v>2010</v>
      </c>
      <c r="B42">
        <v>1.745203759</v>
      </c>
      <c r="C42">
        <v>1.7925001599999999</v>
      </c>
    </row>
    <row r="43" spans="1:3">
      <c r="A43">
        <v>2011</v>
      </c>
      <c r="B43">
        <v>1.671698345</v>
      </c>
      <c r="C43">
        <v>1.7494437819999999</v>
      </c>
    </row>
    <row r="44" spans="1:3">
      <c r="A44">
        <v>2012</v>
      </c>
      <c r="B44">
        <v>1.601746278</v>
      </c>
      <c r="C44">
        <v>1.730354964</v>
      </c>
    </row>
    <row r="45" spans="1:3">
      <c r="A45">
        <v>2013</v>
      </c>
      <c r="B45">
        <v>1.6389559650000001</v>
      </c>
      <c r="C45">
        <v>1.7257525760000001</v>
      </c>
    </row>
    <row r="46" spans="1:3">
      <c r="A46">
        <v>2014</v>
      </c>
      <c r="B46">
        <v>1.704066815</v>
      </c>
      <c r="C46">
        <v>1.739117147</v>
      </c>
    </row>
    <row r="47" spans="1:3">
      <c r="A47">
        <v>2015</v>
      </c>
      <c r="B47">
        <v>1.860887368</v>
      </c>
      <c r="C47">
        <v>1.771887937</v>
      </c>
    </row>
    <row r="48" spans="1:3">
      <c r="A48">
        <v>2016</v>
      </c>
      <c r="B48">
        <v>1.9297064209999999</v>
      </c>
      <c r="C48">
        <v>1.822790774</v>
      </c>
    </row>
    <row r="49" spans="1:3">
      <c r="A49">
        <v>2017</v>
      </c>
      <c r="B49">
        <v>1.8337027770000001</v>
      </c>
      <c r="C49">
        <v>1.891236036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51"/>
  <sheetViews>
    <sheetView workbookViewId="0"/>
  </sheetViews>
  <sheetFormatPr defaultColWidth="9.109375" defaultRowHeight="14.4"/>
  <sheetData>
    <row r="1" spans="1:3">
      <c r="A1" t="s">
        <v>144</v>
      </c>
      <c r="B1" t="s">
        <v>415</v>
      </c>
    </row>
    <row r="3" spans="1:3">
      <c r="B3" t="s">
        <v>408</v>
      </c>
      <c r="C3" t="s">
        <v>409</v>
      </c>
    </row>
    <row r="4" spans="1:3">
      <c r="A4" t="s">
        <v>156</v>
      </c>
      <c r="B4">
        <f>+'csv Fig 20'!B2</f>
        <v>2.3384420399999999</v>
      </c>
      <c r="C4">
        <f>+'csv Fig 20'!C2</f>
        <v>2.2865183249999999</v>
      </c>
    </row>
    <row r="5" spans="1:3">
      <c r="A5" t="s">
        <v>157</v>
      </c>
      <c r="B5">
        <f>+'csv Fig 20'!B3</f>
        <v>2.3215104580000001</v>
      </c>
      <c r="C5">
        <f>+'csv Fig 20'!C3</f>
        <v>2.2217380320000002</v>
      </c>
    </row>
    <row r="6" spans="1:3">
      <c r="A6" t="s">
        <v>158</v>
      </c>
      <c r="B6">
        <f>+'csv Fig 20'!B4</f>
        <v>2.212806209</v>
      </c>
      <c r="C6">
        <f>+'csv Fig 20'!C4</f>
        <v>2.1795634750000001</v>
      </c>
    </row>
    <row r="7" spans="1:3">
      <c r="A7" t="s">
        <v>159</v>
      </c>
      <c r="B7">
        <f>+'csv Fig 20'!B5</f>
        <v>2.0465581799999999</v>
      </c>
      <c r="C7">
        <f>+'csv Fig 20'!C5</f>
        <v>2.1598060750000001</v>
      </c>
    </row>
    <row r="8" spans="1:3">
      <c r="A8" t="s">
        <v>160</v>
      </c>
      <c r="B8">
        <f>+'csv Fig 20'!B6</f>
        <v>1.9971430210000001</v>
      </c>
      <c r="C8">
        <f>+'csv Fig 20'!C6</f>
        <v>2.1614431440000001</v>
      </c>
    </row>
    <row r="9" spans="1:3">
      <c r="A9" t="s">
        <v>161</v>
      </c>
      <c r="B9">
        <f>+'csv Fig 20'!B7</f>
        <v>1.9004180180000001</v>
      </c>
      <c r="C9">
        <f>+'csv Fig 20'!C7</f>
        <v>2.184361043</v>
      </c>
    </row>
    <row r="10" spans="1:3">
      <c r="A10" t="s">
        <v>162</v>
      </c>
      <c r="B10">
        <f>+'csv Fig 20'!B8</f>
        <v>2.1078253290000002</v>
      </c>
      <c r="C10">
        <f>+'csv Fig 20'!C8</f>
        <v>2.2282222360000001</v>
      </c>
    </row>
    <row r="11" spans="1:3">
      <c r="A11" t="s">
        <v>163</v>
      </c>
      <c r="B11">
        <f>+'csv Fig 20'!B9</f>
        <v>2.455194944</v>
      </c>
      <c r="C11">
        <f>+'csv Fig 20'!C9</f>
        <v>2.293632825</v>
      </c>
    </row>
    <row r="12" spans="1:3">
      <c r="A12" t="s">
        <v>164</v>
      </c>
      <c r="B12">
        <f>+'csv Fig 20'!B10</f>
        <v>3.003171633</v>
      </c>
      <c r="C12">
        <f>+'csv Fig 20'!C10</f>
        <v>2.3818946350000001</v>
      </c>
    </row>
    <row r="13" spans="1:3">
      <c r="A13" t="s">
        <v>165</v>
      </c>
      <c r="B13">
        <f>+'csv Fig 20'!B11</f>
        <v>2.7004911539999998</v>
      </c>
      <c r="C13">
        <f>+'csv Fig 20'!C11</f>
        <v>2.490164161</v>
      </c>
    </row>
    <row r="14" spans="1:3">
      <c r="A14" t="s">
        <v>166</v>
      </c>
      <c r="B14">
        <f>+'csv Fig 20'!B12</f>
        <v>2.5381069219999999</v>
      </c>
      <c r="C14">
        <f>+'csv Fig 20'!C12</f>
        <v>2.617462352</v>
      </c>
    </row>
    <row r="15" spans="1:3">
      <c r="A15" t="s">
        <v>167</v>
      </c>
      <c r="B15">
        <f>+'csv Fig 20'!B13</f>
        <v>2.4220275149999999</v>
      </c>
      <c r="C15">
        <f>+'csv Fig 20'!C13</f>
        <v>2.7678877119999998</v>
      </c>
    </row>
    <row r="16" spans="1:3">
      <c r="A16" t="s">
        <v>168</v>
      </c>
      <c r="B16">
        <f>+'csv Fig 20'!B14</f>
        <v>2.5592020099999999</v>
      </c>
      <c r="C16">
        <f>+'csv Fig 20'!C14</f>
        <v>3.0112232329999999</v>
      </c>
    </row>
    <row r="17" spans="1:3">
      <c r="A17" t="s">
        <v>169</v>
      </c>
      <c r="B17">
        <f>+'csv Fig 20'!B15</f>
        <v>3.0237364119999999</v>
      </c>
      <c r="C17">
        <f>+'csv Fig 20'!C15</f>
        <v>3.3156004600000002</v>
      </c>
    </row>
    <row r="18" spans="1:3">
      <c r="A18" t="s">
        <v>170</v>
      </c>
      <c r="B18">
        <f>+'csv Fig 20'!B16</f>
        <v>3.3286200080000001</v>
      </c>
      <c r="C18">
        <f>+'csv Fig 20'!C16</f>
        <v>3.5326407259999999</v>
      </c>
    </row>
    <row r="19" spans="1:3">
      <c r="A19" t="s">
        <v>171</v>
      </c>
      <c r="B19">
        <f>+'csv Fig 20'!B17</f>
        <v>4.4485026769999996</v>
      </c>
      <c r="C19">
        <f>+'csv Fig 20'!C17</f>
        <v>3.6956670319999998</v>
      </c>
    </row>
    <row r="20" spans="1:3">
      <c r="A20" t="s">
        <v>172</v>
      </c>
      <c r="B20">
        <f>+'csv Fig 20'!B18</f>
        <v>3.7762156509999998</v>
      </c>
      <c r="C20">
        <f>+'csv Fig 20'!C18</f>
        <v>3.8528325520000002</v>
      </c>
    </row>
    <row r="21" spans="1:3">
      <c r="A21" t="s">
        <v>173</v>
      </c>
      <c r="B21">
        <f>+'csv Fig 20'!B19</f>
        <v>3.7513279370000001</v>
      </c>
      <c r="C21">
        <f>+'csv Fig 20'!C19</f>
        <v>3.8780038769999998</v>
      </c>
    </row>
    <row r="22" spans="1:3">
      <c r="A22" t="s">
        <v>174</v>
      </c>
      <c r="B22">
        <f>+'csv Fig 20'!B20</f>
        <v>5.3147002390000004</v>
      </c>
      <c r="C22">
        <f>+'csv Fig 20'!C20</f>
        <v>3.6527847699999998</v>
      </c>
    </row>
    <row r="23" spans="1:3">
      <c r="A23" t="s">
        <v>175</v>
      </c>
      <c r="B23">
        <f>+'csv Fig 20'!B21</f>
        <v>3.1025834400000001</v>
      </c>
      <c r="C23">
        <f>+'csv Fig 20'!C21</f>
        <v>3.2749075300000001</v>
      </c>
    </row>
    <row r="24" spans="1:3">
      <c r="A24" t="s">
        <v>176</v>
      </c>
      <c r="B24">
        <f>+'csv Fig 20'!B22</f>
        <v>2.3877931289999998</v>
      </c>
      <c r="C24">
        <f>+'csv Fig 20'!C22</f>
        <v>2.9424315499999998</v>
      </c>
    </row>
    <row r="25" spans="1:3">
      <c r="A25" t="s">
        <v>177</v>
      </c>
      <c r="B25">
        <f>+'csv Fig 20'!B23</f>
        <v>1.953454555</v>
      </c>
      <c r="C25">
        <f>+'csv Fig 20'!C23</f>
        <v>2.6054785319999998</v>
      </c>
    </row>
    <row r="26" spans="1:3">
      <c r="A26" t="s">
        <v>178</v>
      </c>
      <c r="B26">
        <f>+'csv Fig 20'!B24</f>
        <v>1.9206052840000001</v>
      </c>
      <c r="C26">
        <f>+'csv Fig 20'!C24</f>
        <v>2.203851405</v>
      </c>
    </row>
    <row r="27" spans="1:3">
      <c r="A27" t="s">
        <v>179</v>
      </c>
      <c r="B27">
        <f>+'csv Fig 20'!B25</f>
        <v>2.138974486</v>
      </c>
      <c r="C27">
        <f>+'csv Fig 20'!C25</f>
        <v>1.920131407</v>
      </c>
    </row>
    <row r="28" spans="1:3">
      <c r="A28" t="s">
        <v>180</v>
      </c>
      <c r="B28">
        <f>+'csv Fig 20'!B26</f>
        <v>1.9308868429999999</v>
      </c>
      <c r="C28">
        <f>+'csv Fig 20'!C26</f>
        <v>1.833498692</v>
      </c>
    </row>
    <row r="29" spans="1:3">
      <c r="A29" t="s">
        <v>181</v>
      </c>
      <c r="B29">
        <f>+'csv Fig 20'!B27</f>
        <v>1.7918722140000001</v>
      </c>
      <c r="C29">
        <f>+'csv Fig 20'!C27</f>
        <v>1.847281258</v>
      </c>
    </row>
    <row r="30" spans="1:3">
      <c r="A30" t="s">
        <v>182</v>
      </c>
      <c r="B30">
        <f>+'csv Fig 20'!B28</f>
        <v>1.8262512129999999</v>
      </c>
      <c r="C30">
        <f>+'csv Fig 20'!C28</f>
        <v>1.8802821030000001</v>
      </c>
    </row>
    <row r="31" spans="1:3">
      <c r="A31" t="s">
        <v>183</v>
      </c>
      <c r="B31">
        <f>+'csv Fig 20'!B29</f>
        <v>1.8899106320000001</v>
      </c>
      <c r="C31">
        <f>+'csv Fig 20'!C29</f>
        <v>1.9524253170000001</v>
      </c>
    </row>
    <row r="32" spans="1:3">
      <c r="A32" t="s">
        <v>184</v>
      </c>
      <c r="B32">
        <f>+'csv Fig 20'!B30</f>
        <v>1.9923360370000001</v>
      </c>
      <c r="C32">
        <f>+'csv Fig 20'!C30</f>
        <v>2.0798458420000001</v>
      </c>
    </row>
    <row r="33" spans="1:3">
      <c r="A33" t="s">
        <v>185</v>
      </c>
      <c r="B33">
        <f>+'csv Fig 20'!B31</f>
        <v>2.284246928</v>
      </c>
      <c r="C33">
        <f>+'csv Fig 20'!C31</f>
        <v>2.1756629479999998</v>
      </c>
    </row>
    <row r="34" spans="1:3">
      <c r="A34" t="s">
        <v>186</v>
      </c>
      <c r="B34">
        <f>+'csv Fig 20'!B32</f>
        <v>2.3466203139999999</v>
      </c>
      <c r="C34">
        <f>+'csv Fig 20'!C32</f>
        <v>2.248351429</v>
      </c>
    </row>
    <row r="35" spans="1:3">
      <c r="A35" t="s">
        <v>187</v>
      </c>
      <c r="B35">
        <f>+'csv Fig 20'!B33</f>
        <v>2.3990808010000002</v>
      </c>
      <c r="C35">
        <f>+'csv Fig 20'!C33</f>
        <v>2.3311272280000002</v>
      </c>
    </row>
    <row r="36" spans="1:3">
      <c r="A36" t="s">
        <v>188</v>
      </c>
      <c r="B36">
        <f>+'csv Fig 20'!B34</f>
        <v>2.435723592</v>
      </c>
      <c r="C36">
        <f>+'csv Fig 20'!C34</f>
        <v>2.374221334</v>
      </c>
    </row>
    <row r="37" spans="1:3">
      <c r="A37" t="s">
        <v>189</v>
      </c>
      <c r="B37">
        <f>+'csv Fig 20'!B35</f>
        <v>2.3928654549999999</v>
      </c>
      <c r="C37">
        <f>+'csv Fig 20'!C35</f>
        <v>2.3544795619999999</v>
      </c>
    </row>
    <row r="38" spans="1:3">
      <c r="A38" t="s">
        <v>190</v>
      </c>
      <c r="B38">
        <f>+'csv Fig 20'!B36</f>
        <v>2.2824114679999998</v>
      </c>
      <c r="C38">
        <f>+'csv Fig 20'!C36</f>
        <v>2.2997288789999999</v>
      </c>
    </row>
    <row r="39" spans="1:3">
      <c r="A39" t="s">
        <v>191</v>
      </c>
      <c r="B39">
        <f>+'csv Fig 20'!B37</f>
        <v>2.2319621590000001</v>
      </c>
      <c r="C39">
        <f>+'csv Fig 20'!C37</f>
        <v>2.2366720130000002</v>
      </c>
    </row>
    <row r="40" spans="1:3">
      <c r="A40" t="s">
        <v>192</v>
      </c>
      <c r="B40">
        <f>+'csv Fig 20'!B38</f>
        <v>2.1132742530000002</v>
      </c>
      <c r="C40">
        <f>+'csv Fig 20'!C38</f>
        <v>2.1480769749999999</v>
      </c>
    </row>
    <row r="41" spans="1:3">
      <c r="A41" t="s">
        <v>193</v>
      </c>
      <c r="B41">
        <f>+'csv Fig 20'!B39</f>
        <v>2.0283740689999998</v>
      </c>
      <c r="C41">
        <f>+'csv Fig 20'!C39</f>
        <v>2.0310134450000001</v>
      </c>
    </row>
    <row r="42" spans="1:3">
      <c r="A42" t="s">
        <v>194</v>
      </c>
      <c r="B42">
        <f>+'csv Fig 20'!B40</f>
        <v>1.9239915089999999</v>
      </c>
      <c r="C42">
        <f>+'csv Fig 20'!C40</f>
        <v>1.933636648</v>
      </c>
    </row>
    <row r="43" spans="1:3">
      <c r="A43" t="s">
        <v>195</v>
      </c>
      <c r="B43">
        <f>+'csv Fig 20'!B41</f>
        <v>1.9403437569999999</v>
      </c>
      <c r="C43">
        <f>+'csv Fig 20'!C41</f>
        <v>1.8597070490000001</v>
      </c>
    </row>
    <row r="44" spans="1:3">
      <c r="A44" t="s">
        <v>196</v>
      </c>
      <c r="B44">
        <f>+'csv Fig 20'!B42</f>
        <v>1.745203759</v>
      </c>
      <c r="C44">
        <f>+'csv Fig 20'!C42</f>
        <v>1.7925001599999999</v>
      </c>
    </row>
    <row r="45" spans="1:3">
      <c r="A45" t="s">
        <v>197</v>
      </c>
      <c r="B45">
        <f>+'csv Fig 20'!B43</f>
        <v>1.671698345</v>
      </c>
      <c r="C45">
        <f>+'csv Fig 20'!C43</f>
        <v>1.7494437819999999</v>
      </c>
    </row>
    <row r="46" spans="1:3">
      <c r="A46" t="s">
        <v>198</v>
      </c>
      <c r="B46">
        <f>+'csv Fig 20'!B44</f>
        <v>1.601746278</v>
      </c>
      <c r="C46">
        <f>+'csv Fig 20'!C44</f>
        <v>1.730354964</v>
      </c>
    </row>
    <row r="47" spans="1:3">
      <c r="A47" t="s">
        <v>199</v>
      </c>
      <c r="B47">
        <f>+'csv Fig 20'!B45</f>
        <v>1.6389559650000001</v>
      </c>
      <c r="C47">
        <f>+'csv Fig 20'!C45</f>
        <v>1.7257525760000001</v>
      </c>
    </row>
    <row r="48" spans="1:3">
      <c r="A48" t="s">
        <v>200</v>
      </c>
      <c r="B48">
        <f>+'csv Fig 20'!B46</f>
        <v>1.704066815</v>
      </c>
      <c r="C48">
        <f>+'csv Fig 20'!C46</f>
        <v>1.739117147</v>
      </c>
    </row>
    <row r="49" spans="1:3">
      <c r="A49" t="s">
        <v>201</v>
      </c>
      <c r="B49">
        <f>+'csv Fig 20'!B47</f>
        <v>1.860887368</v>
      </c>
      <c r="C49">
        <f>+'csv Fig 20'!C47</f>
        <v>1.771887937</v>
      </c>
    </row>
    <row r="50" spans="1:3">
      <c r="A50" t="s">
        <v>202</v>
      </c>
      <c r="B50">
        <f>+'csv Fig 20'!B48</f>
        <v>1.9297064209999999</v>
      </c>
      <c r="C50">
        <f>+'csv Fig 20'!C48</f>
        <v>1.822790774</v>
      </c>
    </row>
    <row r="51" spans="1:3">
      <c r="A51" t="s">
        <v>204</v>
      </c>
      <c r="B51">
        <f>+'csv Fig 20'!B49</f>
        <v>1.8337027770000001</v>
      </c>
      <c r="C51">
        <f>+'csv Fig 20'!C49</f>
        <v>1.891236036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49"/>
  <sheetViews>
    <sheetView workbookViewId="0"/>
  </sheetViews>
  <sheetFormatPr defaultColWidth="9.109375" defaultRowHeight="14.4"/>
  <sheetData>
    <row r="1" spans="1:5">
      <c r="A1" t="s">
        <v>410</v>
      </c>
      <c r="B1" t="s">
        <v>411</v>
      </c>
      <c r="C1" t="s">
        <v>412</v>
      </c>
      <c r="D1" t="s">
        <v>413</v>
      </c>
      <c r="E1" t="s">
        <v>414</v>
      </c>
    </row>
    <row r="2" spans="1:5">
      <c r="A2">
        <v>1970</v>
      </c>
      <c r="B2">
        <v>0.20098157999999999</v>
      </c>
      <c r="C2">
        <v>0.198738044</v>
      </c>
      <c r="D2">
        <v>0.198738044</v>
      </c>
      <c r="E2">
        <v>0.198738044</v>
      </c>
    </row>
    <row r="3" spans="1:5">
      <c r="A3">
        <v>1971</v>
      </c>
      <c r="B3">
        <v>0.20805399499999999</v>
      </c>
      <c r="C3">
        <v>0.20388657600000001</v>
      </c>
      <c r="D3">
        <v>0.20531791399999999</v>
      </c>
      <c r="E3">
        <v>0.20531791399999999</v>
      </c>
    </row>
    <row r="4" spans="1:5">
      <c r="A4">
        <v>1972</v>
      </c>
      <c r="B4">
        <v>0.22330628399999999</v>
      </c>
      <c r="C4">
        <v>0.22184519799999999</v>
      </c>
      <c r="D4">
        <v>0.20388387499999999</v>
      </c>
      <c r="E4">
        <v>0.20388387499999999</v>
      </c>
    </row>
    <row r="5" spans="1:5">
      <c r="A5">
        <v>1973</v>
      </c>
      <c r="B5">
        <v>0.25765916300000002</v>
      </c>
      <c r="C5">
        <v>0.26352490699999997</v>
      </c>
      <c r="D5">
        <v>0.24196836399999999</v>
      </c>
      <c r="E5">
        <v>0.24196836399999999</v>
      </c>
    </row>
    <row r="6" spans="1:5">
      <c r="A6">
        <v>1974</v>
      </c>
      <c r="B6">
        <v>0.28677165100000002</v>
      </c>
      <c r="C6">
        <v>0.29702705099999999</v>
      </c>
      <c r="D6">
        <v>0.278016451</v>
      </c>
      <c r="E6">
        <v>0.278016451</v>
      </c>
    </row>
    <row r="7" spans="1:5">
      <c r="A7">
        <v>1975</v>
      </c>
      <c r="B7">
        <v>0.33327336600000002</v>
      </c>
      <c r="C7">
        <v>0.35514620200000002</v>
      </c>
      <c r="D7">
        <v>0.373714879</v>
      </c>
      <c r="E7">
        <v>0.373714879</v>
      </c>
    </row>
    <row r="8" spans="1:5">
      <c r="A8">
        <v>1976</v>
      </c>
      <c r="B8">
        <v>0.37787206099999998</v>
      </c>
      <c r="C8">
        <v>0.38789508499999997</v>
      </c>
      <c r="D8">
        <v>0.45189923500000001</v>
      </c>
      <c r="E8">
        <v>0.45189923500000001</v>
      </c>
    </row>
    <row r="9" spans="1:5">
      <c r="A9">
        <v>1977</v>
      </c>
      <c r="B9">
        <v>0.46228548699999999</v>
      </c>
      <c r="C9">
        <v>0.44702019199999998</v>
      </c>
      <c r="D9">
        <v>0.54874487199999999</v>
      </c>
      <c r="E9">
        <v>0.54874487199999999</v>
      </c>
    </row>
    <row r="10" spans="1:5">
      <c r="A10">
        <v>1978</v>
      </c>
      <c r="B10">
        <v>0.54514474499999999</v>
      </c>
      <c r="C10">
        <v>0.47842834499999998</v>
      </c>
      <c r="D10">
        <v>0.60507192600000004</v>
      </c>
      <c r="E10">
        <v>0.60507192600000004</v>
      </c>
    </row>
    <row r="11" spans="1:5">
      <c r="A11">
        <v>1979</v>
      </c>
      <c r="B11">
        <v>0.42223253900000002</v>
      </c>
      <c r="C11">
        <v>0.400339785</v>
      </c>
      <c r="D11">
        <v>0.59982531800000005</v>
      </c>
      <c r="E11">
        <v>0.59982531800000005</v>
      </c>
    </row>
    <row r="12" spans="1:5">
      <c r="A12">
        <v>1980</v>
      </c>
      <c r="B12">
        <v>0.34165290599999998</v>
      </c>
      <c r="C12">
        <v>0.34885326999999999</v>
      </c>
      <c r="D12">
        <v>0.64987452899999998</v>
      </c>
      <c r="E12">
        <v>0.64987452899999998</v>
      </c>
    </row>
    <row r="13" spans="1:5">
      <c r="A13">
        <v>1981</v>
      </c>
      <c r="B13">
        <v>0.310335635</v>
      </c>
      <c r="C13">
        <v>0.33735552600000002</v>
      </c>
      <c r="D13">
        <v>0.76851973699999998</v>
      </c>
      <c r="E13">
        <v>0.76851973699999998</v>
      </c>
    </row>
    <row r="14" spans="1:5">
      <c r="A14">
        <v>1982</v>
      </c>
      <c r="B14">
        <v>0.32812022099999999</v>
      </c>
      <c r="C14">
        <v>0.366132389</v>
      </c>
      <c r="D14">
        <v>0.96814922299999995</v>
      </c>
      <c r="E14">
        <v>0.96814922299999995</v>
      </c>
    </row>
    <row r="15" spans="1:5">
      <c r="A15">
        <v>1983</v>
      </c>
      <c r="B15">
        <v>0.47032171499999997</v>
      </c>
      <c r="C15">
        <v>0.50379332499999996</v>
      </c>
      <c r="D15">
        <v>1.2556652370000001</v>
      </c>
      <c r="E15">
        <v>1.2556652370000001</v>
      </c>
    </row>
    <row r="16" spans="1:5">
      <c r="A16">
        <v>1984</v>
      </c>
      <c r="B16">
        <v>0.50936711099999998</v>
      </c>
      <c r="C16">
        <v>0.53236226499999995</v>
      </c>
      <c r="D16">
        <v>1.5116515399999999</v>
      </c>
      <c r="E16">
        <v>1.5116515399999999</v>
      </c>
    </row>
    <row r="17" spans="1:5">
      <c r="A17">
        <v>1985</v>
      </c>
      <c r="B17">
        <v>0.66489891300000004</v>
      </c>
      <c r="C17">
        <v>0.57028932300000001</v>
      </c>
      <c r="D17">
        <v>1.6175274989999999</v>
      </c>
      <c r="E17">
        <v>1.6175274989999999</v>
      </c>
    </row>
    <row r="18" spans="1:5">
      <c r="A18">
        <v>1986</v>
      </c>
      <c r="B18">
        <v>0.59396495100000002</v>
      </c>
      <c r="C18">
        <v>0.60413591200000005</v>
      </c>
      <c r="D18">
        <v>1.8510404250000001</v>
      </c>
      <c r="E18">
        <v>1.8510404250000001</v>
      </c>
    </row>
    <row r="19" spans="1:5">
      <c r="A19">
        <v>1987</v>
      </c>
      <c r="B19">
        <v>0.65197858399999997</v>
      </c>
      <c r="C19">
        <v>0.66968803399999999</v>
      </c>
      <c r="D19">
        <v>1.923454191</v>
      </c>
      <c r="E19">
        <v>1.923454191</v>
      </c>
    </row>
    <row r="20" spans="1:5">
      <c r="A20">
        <v>1988</v>
      </c>
      <c r="B20">
        <v>0.95939609599999998</v>
      </c>
      <c r="C20">
        <v>0.69865681999999996</v>
      </c>
      <c r="D20">
        <v>1.596403327</v>
      </c>
      <c r="E20">
        <v>1.596403327</v>
      </c>
    </row>
    <row r="21" spans="1:5">
      <c r="A21">
        <v>1989</v>
      </c>
      <c r="B21">
        <v>0.64457902099999997</v>
      </c>
      <c r="C21">
        <v>0.67617339200000004</v>
      </c>
      <c r="D21">
        <v>1.128724364</v>
      </c>
      <c r="E21">
        <v>1.128724364</v>
      </c>
    </row>
    <row r="22" spans="1:5">
      <c r="A22">
        <v>1990</v>
      </c>
      <c r="B22">
        <v>0.58026484</v>
      </c>
      <c r="C22">
        <v>0.69027015400000002</v>
      </c>
      <c r="D22">
        <v>0.806572701</v>
      </c>
      <c r="E22">
        <v>0.806572701</v>
      </c>
    </row>
    <row r="23" spans="1:5">
      <c r="A23">
        <v>1991</v>
      </c>
      <c r="B23">
        <v>0.46103663499999997</v>
      </c>
      <c r="C23">
        <v>0.59590947299999997</v>
      </c>
      <c r="D23">
        <v>0.59046764100000004</v>
      </c>
      <c r="E23">
        <v>0.590413521</v>
      </c>
    </row>
    <row r="24" spans="1:5">
      <c r="A24">
        <v>1992</v>
      </c>
      <c r="B24">
        <v>0.44450850600000003</v>
      </c>
      <c r="C24">
        <v>0.50297071100000001</v>
      </c>
      <c r="D24">
        <v>0.40411581800000002</v>
      </c>
      <c r="E24">
        <v>0.40249512199999998</v>
      </c>
    </row>
    <row r="25" spans="1:5">
      <c r="A25">
        <v>1993</v>
      </c>
      <c r="B25">
        <v>0.45923555500000002</v>
      </c>
      <c r="C25">
        <v>0.41627401800000002</v>
      </c>
      <c r="D25">
        <v>0.325104067</v>
      </c>
      <c r="E25">
        <v>0.31907687499999998</v>
      </c>
    </row>
    <row r="26" spans="1:5">
      <c r="A26">
        <v>1994</v>
      </c>
      <c r="B26">
        <v>0.38534665600000001</v>
      </c>
      <c r="C26">
        <v>0.36740153399999997</v>
      </c>
      <c r="D26">
        <v>0.319291402</v>
      </c>
      <c r="E26">
        <v>0.260826216</v>
      </c>
    </row>
    <row r="27" spans="1:5">
      <c r="A27">
        <v>1995</v>
      </c>
      <c r="B27">
        <v>0.33987898599999999</v>
      </c>
      <c r="C27">
        <v>0.34976965999999998</v>
      </c>
      <c r="D27">
        <v>0.348120606</v>
      </c>
      <c r="E27">
        <v>0.27131873299999998</v>
      </c>
    </row>
    <row r="28" spans="1:5">
      <c r="A28">
        <v>1996</v>
      </c>
      <c r="B28">
        <v>0.33515377899999999</v>
      </c>
      <c r="C28">
        <v>0.344106627</v>
      </c>
      <c r="D28">
        <v>0.367614673</v>
      </c>
      <c r="E28">
        <v>0.25096673600000002</v>
      </c>
    </row>
    <row r="29" spans="1:5">
      <c r="A29">
        <v>1997</v>
      </c>
      <c r="B29">
        <v>0.27037949</v>
      </c>
      <c r="C29">
        <v>0.27746769599999999</v>
      </c>
      <c r="D29">
        <v>0.385907257</v>
      </c>
      <c r="E29">
        <v>0.25940322399999999</v>
      </c>
    </row>
    <row r="30" spans="1:5">
      <c r="A30">
        <v>1998</v>
      </c>
      <c r="B30">
        <v>0.29935096500000002</v>
      </c>
      <c r="C30">
        <v>0.30956462800000001</v>
      </c>
      <c r="D30">
        <v>0.43375024400000001</v>
      </c>
      <c r="E30">
        <v>0.30246447399999998</v>
      </c>
    </row>
    <row r="31" spans="1:5">
      <c r="A31">
        <v>1999</v>
      </c>
      <c r="B31">
        <v>0.35710433000000003</v>
      </c>
      <c r="C31">
        <v>0.34492374599999998</v>
      </c>
      <c r="D31">
        <v>0.49491232200000002</v>
      </c>
      <c r="E31">
        <v>0.35572979599999999</v>
      </c>
    </row>
    <row r="32" spans="1:5">
      <c r="A32">
        <v>2000</v>
      </c>
      <c r="B32">
        <v>0.34476415100000002</v>
      </c>
      <c r="C32">
        <v>0.33453762399999998</v>
      </c>
      <c r="D32">
        <v>0.55558190399999996</v>
      </c>
      <c r="E32">
        <v>0.38679583000000001</v>
      </c>
    </row>
    <row r="33" spans="1:5">
      <c r="A33">
        <v>2001</v>
      </c>
      <c r="B33">
        <v>0.34840078000000002</v>
      </c>
      <c r="C33">
        <v>0.341650491</v>
      </c>
      <c r="D33">
        <v>0.61318472999999996</v>
      </c>
      <c r="E33">
        <v>0.40742774199999998</v>
      </c>
    </row>
    <row r="34" spans="1:5">
      <c r="A34">
        <v>2002</v>
      </c>
      <c r="B34">
        <v>0.35285561900000001</v>
      </c>
      <c r="C34">
        <v>0.34662691000000001</v>
      </c>
      <c r="D34">
        <v>0.65050606799999999</v>
      </c>
      <c r="E34">
        <v>0.44474669300000003</v>
      </c>
    </row>
    <row r="35" spans="1:5">
      <c r="A35">
        <v>2003</v>
      </c>
      <c r="B35">
        <v>0.35339771599999997</v>
      </c>
      <c r="C35">
        <v>0.34938674199999997</v>
      </c>
      <c r="D35">
        <v>0.65566072500000006</v>
      </c>
      <c r="E35">
        <v>0.44150570099999997</v>
      </c>
    </row>
    <row r="36" spans="1:5">
      <c r="A36">
        <v>2004</v>
      </c>
      <c r="B36">
        <v>0.33065164499999999</v>
      </c>
      <c r="C36">
        <v>0.33245592699999998</v>
      </c>
      <c r="D36">
        <v>0.63333471600000002</v>
      </c>
      <c r="E36">
        <v>0.41318339900000001</v>
      </c>
    </row>
    <row r="37" spans="1:5">
      <c r="A37">
        <v>2005</v>
      </c>
      <c r="B37">
        <v>0.30003142999999999</v>
      </c>
      <c r="C37">
        <v>0.30043806200000001</v>
      </c>
      <c r="D37">
        <v>0.59837096899999997</v>
      </c>
      <c r="E37">
        <v>0.37901340300000003</v>
      </c>
    </row>
    <row r="38" spans="1:5">
      <c r="A38">
        <v>2006</v>
      </c>
      <c r="B38">
        <v>0.25721712400000002</v>
      </c>
      <c r="C38">
        <v>0.25988681899999999</v>
      </c>
      <c r="D38">
        <v>0.53231775000000003</v>
      </c>
      <c r="E38">
        <v>0.31615627800000001</v>
      </c>
    </row>
    <row r="39" spans="1:5">
      <c r="A39">
        <v>2007</v>
      </c>
      <c r="B39">
        <v>0.23849566899999999</v>
      </c>
      <c r="C39">
        <v>0.23866145999999999</v>
      </c>
      <c r="D39">
        <v>0.44990917600000002</v>
      </c>
      <c r="E39">
        <v>0.26346256000000001</v>
      </c>
    </row>
    <row r="40" spans="1:5">
      <c r="A40">
        <v>2008</v>
      </c>
      <c r="B40">
        <v>0.19832723699999999</v>
      </c>
      <c r="C40">
        <v>0.198839344</v>
      </c>
      <c r="D40">
        <v>0.388796478</v>
      </c>
      <c r="E40">
        <v>0.210283939</v>
      </c>
    </row>
    <row r="41" spans="1:5">
      <c r="A41">
        <v>2009</v>
      </c>
      <c r="B41">
        <v>0.21537816000000001</v>
      </c>
      <c r="C41">
        <v>0.21082483499999999</v>
      </c>
      <c r="D41">
        <v>0.38360070099999999</v>
      </c>
      <c r="E41">
        <v>0.21089582400000001</v>
      </c>
    </row>
    <row r="42" spans="1:5">
      <c r="A42">
        <v>2010</v>
      </c>
      <c r="B42">
        <v>0.19266187500000001</v>
      </c>
      <c r="C42">
        <v>0.195002962</v>
      </c>
      <c r="D42">
        <v>0.34725996199999998</v>
      </c>
      <c r="E42">
        <v>0.164518</v>
      </c>
    </row>
    <row r="43" spans="1:5">
      <c r="A43">
        <v>2011</v>
      </c>
      <c r="B43">
        <v>0.17832998</v>
      </c>
      <c r="C43">
        <v>0.18188697000000001</v>
      </c>
      <c r="D43">
        <v>0.30760219900000002</v>
      </c>
      <c r="E43">
        <v>0.139177256</v>
      </c>
    </row>
    <row r="44" spans="1:5">
      <c r="A44">
        <v>2012</v>
      </c>
      <c r="B44">
        <v>0.169012043</v>
      </c>
      <c r="C44">
        <v>0.174506352</v>
      </c>
      <c r="D44">
        <v>0.25727170399999999</v>
      </c>
      <c r="E44">
        <v>0.108369215</v>
      </c>
    </row>
    <row r="45" spans="1:5">
      <c r="A45">
        <v>2013</v>
      </c>
      <c r="B45">
        <v>0.163812283</v>
      </c>
      <c r="C45">
        <v>0.16699038199999999</v>
      </c>
      <c r="D45">
        <v>0.249600722</v>
      </c>
      <c r="E45">
        <v>0.10447937</v>
      </c>
    </row>
    <row r="46" spans="1:5">
      <c r="A46">
        <v>2014</v>
      </c>
      <c r="B46">
        <v>0.174133959</v>
      </c>
      <c r="C46">
        <v>0.17543197699999999</v>
      </c>
      <c r="D46">
        <v>0.25042303500000002</v>
      </c>
      <c r="E46">
        <v>0.109259708</v>
      </c>
    </row>
    <row r="47" spans="1:5">
      <c r="A47">
        <v>2015</v>
      </c>
      <c r="B47">
        <v>0.20082963400000001</v>
      </c>
      <c r="C47">
        <v>0.19701975299999999</v>
      </c>
      <c r="D47">
        <v>0.27801015699999998</v>
      </c>
      <c r="E47">
        <v>0.14640361099999999</v>
      </c>
    </row>
    <row r="48" spans="1:5">
      <c r="A48">
        <v>2016</v>
      </c>
      <c r="B48">
        <v>0.21308820000000001</v>
      </c>
      <c r="C48">
        <v>0.20871921199999999</v>
      </c>
      <c r="D48">
        <v>0.30515959300000001</v>
      </c>
      <c r="E48">
        <v>0.160306369</v>
      </c>
    </row>
    <row r="49" spans="1:5">
      <c r="A49">
        <v>2017</v>
      </c>
      <c r="B49">
        <v>0.229101043</v>
      </c>
      <c r="C49">
        <v>0.23124826100000001</v>
      </c>
      <c r="D49">
        <v>0.33813248600000001</v>
      </c>
      <c r="E49">
        <v>0.17702498999999999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51"/>
  <sheetViews>
    <sheetView workbookViewId="0"/>
  </sheetViews>
  <sheetFormatPr defaultColWidth="9.109375" defaultRowHeight="14.4"/>
  <sheetData>
    <row r="1" spans="1:5">
      <c r="A1" t="s">
        <v>144</v>
      </c>
      <c r="B1" t="s">
        <v>416</v>
      </c>
    </row>
    <row r="3" spans="1:5">
      <c r="B3" t="s">
        <v>417</v>
      </c>
      <c r="C3" t="s">
        <v>426</v>
      </c>
      <c r="D3" t="s">
        <v>418</v>
      </c>
      <c r="E3" t="s">
        <v>419</v>
      </c>
    </row>
    <row r="4" spans="1:5">
      <c r="A4" t="s">
        <v>156</v>
      </c>
      <c r="B4">
        <f>+'csv Fig 21'!B2*100</f>
        <v>20.098157999999998</v>
      </c>
      <c r="C4">
        <f>+'csv Fig 21'!C2*100</f>
        <v>19.873804400000001</v>
      </c>
      <c r="D4">
        <f>+'csv Fig 21'!D2*100</f>
        <v>19.873804400000001</v>
      </c>
      <c r="E4">
        <f>+'csv Fig 21'!E2*100</f>
        <v>19.873804400000001</v>
      </c>
    </row>
    <row r="5" spans="1:5">
      <c r="A5" t="s">
        <v>157</v>
      </c>
      <c r="B5">
        <f>+'csv Fig 21'!B3*100</f>
        <v>20.8053995</v>
      </c>
      <c r="C5">
        <f>+'csv Fig 21'!C3*100</f>
        <v>20.388657600000002</v>
      </c>
      <c r="D5">
        <f>+'csv Fig 21'!D3*100</f>
        <v>20.531791399999999</v>
      </c>
      <c r="E5">
        <f>+'csv Fig 21'!E3*100</f>
        <v>20.531791399999999</v>
      </c>
    </row>
    <row r="6" spans="1:5">
      <c r="A6" t="s">
        <v>158</v>
      </c>
      <c r="B6">
        <f>+'csv Fig 21'!B4*100</f>
        <v>22.330628399999998</v>
      </c>
      <c r="C6">
        <f>+'csv Fig 21'!C4*100</f>
        <v>22.1845198</v>
      </c>
      <c r="D6">
        <f>+'csv Fig 21'!D4*100</f>
        <v>20.3883875</v>
      </c>
      <c r="E6">
        <f>+'csv Fig 21'!E4*100</f>
        <v>20.3883875</v>
      </c>
    </row>
    <row r="7" spans="1:5">
      <c r="A7" t="s">
        <v>159</v>
      </c>
      <c r="B7">
        <f>+'csv Fig 21'!B5*100</f>
        <v>25.765916300000001</v>
      </c>
      <c r="C7">
        <f>+'csv Fig 21'!C5*100</f>
        <v>26.352490699999997</v>
      </c>
      <c r="D7">
        <f>+'csv Fig 21'!D5*100</f>
        <v>24.196836399999999</v>
      </c>
      <c r="E7">
        <f>+'csv Fig 21'!E5*100</f>
        <v>24.196836399999999</v>
      </c>
    </row>
    <row r="8" spans="1:5">
      <c r="A8" t="s">
        <v>160</v>
      </c>
      <c r="B8">
        <f>+'csv Fig 21'!B6*100</f>
        <v>28.677165100000003</v>
      </c>
      <c r="C8">
        <f>+'csv Fig 21'!C6*100</f>
        <v>29.702705099999999</v>
      </c>
      <c r="D8">
        <f>+'csv Fig 21'!D6*100</f>
        <v>27.801645099999998</v>
      </c>
      <c r="E8">
        <f>+'csv Fig 21'!E6*100</f>
        <v>27.801645099999998</v>
      </c>
    </row>
    <row r="9" spans="1:5">
      <c r="A9" t="s">
        <v>161</v>
      </c>
      <c r="B9">
        <f>+'csv Fig 21'!B7*100</f>
        <v>33.327336600000002</v>
      </c>
      <c r="C9">
        <f>+'csv Fig 21'!C7*100</f>
        <v>35.514620200000003</v>
      </c>
      <c r="D9">
        <f>+'csv Fig 21'!D7*100</f>
        <v>37.371487899999998</v>
      </c>
      <c r="E9">
        <f>+'csv Fig 21'!E7*100</f>
        <v>37.371487899999998</v>
      </c>
    </row>
    <row r="10" spans="1:5">
      <c r="A10" t="s">
        <v>162</v>
      </c>
      <c r="B10">
        <f>+'csv Fig 21'!B8*100</f>
        <v>37.787206099999999</v>
      </c>
      <c r="C10">
        <f>+'csv Fig 21'!C8*100</f>
        <v>38.789508499999997</v>
      </c>
      <c r="D10">
        <f>+'csv Fig 21'!D8*100</f>
        <v>45.189923499999999</v>
      </c>
      <c r="E10">
        <f>+'csv Fig 21'!E8*100</f>
        <v>45.189923499999999</v>
      </c>
    </row>
    <row r="11" spans="1:5">
      <c r="A11" t="s">
        <v>163</v>
      </c>
      <c r="B11">
        <f>+'csv Fig 21'!B9*100</f>
        <v>46.228548699999997</v>
      </c>
      <c r="C11">
        <f>+'csv Fig 21'!C9*100</f>
        <v>44.702019199999995</v>
      </c>
      <c r="D11">
        <f>+'csv Fig 21'!D9*100</f>
        <v>54.874487199999997</v>
      </c>
      <c r="E11">
        <f>+'csv Fig 21'!E9*100</f>
        <v>54.874487199999997</v>
      </c>
    </row>
    <row r="12" spans="1:5">
      <c r="A12" t="s">
        <v>164</v>
      </c>
      <c r="B12">
        <f>+'csv Fig 21'!B10*100</f>
        <v>54.514474499999999</v>
      </c>
      <c r="C12">
        <f>+'csv Fig 21'!C10*100</f>
        <v>47.842834499999995</v>
      </c>
      <c r="D12">
        <f>+'csv Fig 21'!D10*100</f>
        <v>60.507192600000003</v>
      </c>
      <c r="E12">
        <f>+'csv Fig 21'!E10*100</f>
        <v>60.507192600000003</v>
      </c>
    </row>
    <row r="13" spans="1:5">
      <c r="A13" t="s">
        <v>165</v>
      </c>
      <c r="B13">
        <f>+'csv Fig 21'!B11*100</f>
        <v>42.223253900000003</v>
      </c>
      <c r="C13">
        <f>+'csv Fig 21'!C11*100</f>
        <v>40.033978500000003</v>
      </c>
      <c r="D13">
        <f>+'csv Fig 21'!D11*100</f>
        <v>59.982531800000004</v>
      </c>
      <c r="E13">
        <f>+'csv Fig 21'!E11*100</f>
        <v>59.982531800000004</v>
      </c>
    </row>
    <row r="14" spans="1:5">
      <c r="A14" t="s">
        <v>166</v>
      </c>
      <c r="B14">
        <f>+'csv Fig 21'!B12*100</f>
        <v>34.165290599999999</v>
      </c>
      <c r="C14">
        <f>+'csv Fig 21'!C12*100</f>
        <v>34.885326999999997</v>
      </c>
      <c r="D14">
        <f>+'csv Fig 21'!D12*100</f>
        <v>64.987452899999994</v>
      </c>
      <c r="E14">
        <f>+'csv Fig 21'!E12*100</f>
        <v>64.987452899999994</v>
      </c>
    </row>
    <row r="15" spans="1:5">
      <c r="A15" t="s">
        <v>167</v>
      </c>
      <c r="B15">
        <f>+'csv Fig 21'!B13*100</f>
        <v>31.0335635</v>
      </c>
      <c r="C15">
        <f>+'csv Fig 21'!C13*100</f>
        <v>33.735552599999998</v>
      </c>
      <c r="D15">
        <f>+'csv Fig 21'!D13*100</f>
        <v>76.851973700000002</v>
      </c>
      <c r="E15">
        <f>+'csv Fig 21'!E13*100</f>
        <v>76.851973700000002</v>
      </c>
    </row>
    <row r="16" spans="1:5">
      <c r="A16" t="s">
        <v>168</v>
      </c>
      <c r="B16">
        <f>+'csv Fig 21'!B14*100</f>
        <v>32.8120221</v>
      </c>
      <c r="C16">
        <f>+'csv Fig 21'!C14*100</f>
        <v>36.613238899999999</v>
      </c>
      <c r="D16">
        <f>+'csv Fig 21'!D14*100</f>
        <v>96.814922299999992</v>
      </c>
      <c r="E16">
        <f>+'csv Fig 21'!E14*100</f>
        <v>96.814922299999992</v>
      </c>
    </row>
    <row r="17" spans="1:5">
      <c r="A17" t="s">
        <v>169</v>
      </c>
      <c r="B17">
        <f>+'csv Fig 21'!B15*100</f>
        <v>47.032171499999997</v>
      </c>
      <c r="C17">
        <f>+'csv Fig 21'!C15*100</f>
        <v>50.379332499999997</v>
      </c>
      <c r="D17">
        <f>+'csv Fig 21'!D15*100</f>
        <v>125.5665237</v>
      </c>
      <c r="E17">
        <f>+'csv Fig 21'!E15*100</f>
        <v>125.5665237</v>
      </c>
    </row>
    <row r="18" spans="1:5">
      <c r="A18" t="s">
        <v>170</v>
      </c>
      <c r="B18">
        <f>+'csv Fig 21'!B16*100</f>
        <v>50.936711099999997</v>
      </c>
      <c r="C18">
        <f>+'csv Fig 21'!C16*100</f>
        <v>53.236226499999994</v>
      </c>
      <c r="D18">
        <f>+'csv Fig 21'!D16*100</f>
        <v>151.165154</v>
      </c>
      <c r="E18">
        <f>+'csv Fig 21'!E16*100</f>
        <v>151.165154</v>
      </c>
    </row>
    <row r="19" spans="1:5">
      <c r="A19" t="s">
        <v>171</v>
      </c>
      <c r="B19">
        <f>+'csv Fig 21'!B17*100</f>
        <v>66.489891300000011</v>
      </c>
      <c r="C19">
        <f>+'csv Fig 21'!C17*100</f>
        <v>57.028932300000001</v>
      </c>
      <c r="D19">
        <f>+'csv Fig 21'!D17*100</f>
        <v>161.7527499</v>
      </c>
      <c r="E19">
        <f>+'csv Fig 21'!E17*100</f>
        <v>161.7527499</v>
      </c>
    </row>
    <row r="20" spans="1:5">
      <c r="A20" t="s">
        <v>172</v>
      </c>
      <c r="B20">
        <f>+'csv Fig 21'!B18*100</f>
        <v>59.396495100000003</v>
      </c>
      <c r="C20">
        <f>+'csv Fig 21'!C18*100</f>
        <v>60.413591200000006</v>
      </c>
      <c r="D20">
        <f>+'csv Fig 21'!D18*100</f>
        <v>185.10404250000002</v>
      </c>
      <c r="E20">
        <f>+'csv Fig 21'!E18*100</f>
        <v>185.10404250000002</v>
      </c>
    </row>
    <row r="21" spans="1:5">
      <c r="A21" t="s">
        <v>173</v>
      </c>
      <c r="B21">
        <f>+'csv Fig 21'!B19*100</f>
        <v>65.197858400000001</v>
      </c>
      <c r="C21">
        <f>+'csv Fig 21'!C19*100</f>
        <v>66.968803399999999</v>
      </c>
      <c r="D21">
        <f>+'csv Fig 21'!D19*100</f>
        <v>192.34541910000002</v>
      </c>
      <c r="E21">
        <f>+'csv Fig 21'!E19*100</f>
        <v>192.34541910000002</v>
      </c>
    </row>
    <row r="22" spans="1:5">
      <c r="A22" t="s">
        <v>174</v>
      </c>
      <c r="B22">
        <f>+'csv Fig 21'!B20*100</f>
        <v>95.939609599999997</v>
      </c>
      <c r="C22">
        <f>+'csv Fig 21'!C20*100</f>
        <v>69.865681999999993</v>
      </c>
      <c r="D22">
        <f>+'csv Fig 21'!D20*100</f>
        <v>159.64033269999999</v>
      </c>
      <c r="E22">
        <f>+'csv Fig 21'!E20*100</f>
        <v>159.64033269999999</v>
      </c>
    </row>
    <row r="23" spans="1:5">
      <c r="A23" t="s">
        <v>175</v>
      </c>
      <c r="B23">
        <f>+'csv Fig 21'!B21*100</f>
        <v>64.457902099999998</v>
      </c>
      <c r="C23">
        <f>+'csv Fig 21'!C21*100</f>
        <v>67.617339200000004</v>
      </c>
      <c r="D23">
        <f>+'csv Fig 21'!D21*100</f>
        <v>112.8724364</v>
      </c>
      <c r="E23">
        <f>+'csv Fig 21'!E21*100</f>
        <v>112.8724364</v>
      </c>
    </row>
    <row r="24" spans="1:5">
      <c r="A24" t="s">
        <v>176</v>
      </c>
      <c r="B24">
        <f>+'csv Fig 21'!B22*100</f>
        <v>58.026484000000004</v>
      </c>
      <c r="C24">
        <f>+'csv Fig 21'!C22*100</f>
        <v>69.027015399999996</v>
      </c>
      <c r="D24">
        <f>+'csv Fig 21'!D22*100</f>
        <v>80.657270100000005</v>
      </c>
      <c r="E24">
        <f>+'csv Fig 21'!E22*100</f>
        <v>80.657270100000005</v>
      </c>
    </row>
    <row r="25" spans="1:5">
      <c r="A25" t="s">
        <v>177</v>
      </c>
      <c r="B25">
        <f>+'csv Fig 21'!B23*100</f>
        <v>46.103663499999996</v>
      </c>
      <c r="C25">
        <f>+'csv Fig 21'!C23*100</f>
        <v>59.590947299999996</v>
      </c>
      <c r="D25">
        <f>+'csv Fig 21'!D23*100</f>
        <v>59.046764100000004</v>
      </c>
      <c r="E25">
        <f>+'csv Fig 21'!E23*100</f>
        <v>59.041352099999997</v>
      </c>
    </row>
    <row r="26" spans="1:5">
      <c r="A26" t="s">
        <v>178</v>
      </c>
      <c r="B26">
        <f>+'csv Fig 21'!B24*100</f>
        <v>44.450850600000003</v>
      </c>
      <c r="C26">
        <f>+'csv Fig 21'!C24*100</f>
        <v>50.297071100000004</v>
      </c>
      <c r="D26">
        <f>+'csv Fig 21'!D24*100</f>
        <v>40.4115818</v>
      </c>
      <c r="E26">
        <f>+'csv Fig 21'!E24*100</f>
        <v>40.249512199999998</v>
      </c>
    </row>
    <row r="27" spans="1:5">
      <c r="A27" t="s">
        <v>179</v>
      </c>
      <c r="B27">
        <f>+'csv Fig 21'!B25*100</f>
        <v>45.923555499999999</v>
      </c>
      <c r="C27">
        <f>+'csv Fig 21'!C25*100</f>
        <v>41.627401800000001</v>
      </c>
      <c r="D27">
        <f>+'csv Fig 21'!D25*100</f>
        <v>32.510406699999997</v>
      </c>
      <c r="E27">
        <f>+'csv Fig 21'!E25*100</f>
        <v>31.907687499999998</v>
      </c>
    </row>
    <row r="28" spans="1:5">
      <c r="A28" t="s">
        <v>180</v>
      </c>
      <c r="B28">
        <f>+'csv Fig 21'!B26*100</f>
        <v>38.534665600000004</v>
      </c>
      <c r="C28">
        <f>+'csv Fig 21'!C26*100</f>
        <v>36.740153399999997</v>
      </c>
      <c r="D28">
        <f>+'csv Fig 21'!D26*100</f>
        <v>31.929140199999999</v>
      </c>
      <c r="E28">
        <f>+'csv Fig 21'!E26*100</f>
        <v>26.0826216</v>
      </c>
    </row>
    <row r="29" spans="1:5">
      <c r="A29" t="s">
        <v>181</v>
      </c>
      <c r="B29">
        <f>+'csv Fig 21'!B27*100</f>
        <v>33.987898600000001</v>
      </c>
      <c r="C29">
        <f>+'csv Fig 21'!C27*100</f>
        <v>34.976965999999997</v>
      </c>
      <c r="D29">
        <f>+'csv Fig 21'!D27*100</f>
        <v>34.812060600000002</v>
      </c>
      <c r="E29">
        <f>+'csv Fig 21'!E27*100</f>
        <v>27.131873299999999</v>
      </c>
    </row>
    <row r="30" spans="1:5">
      <c r="A30" t="s">
        <v>182</v>
      </c>
      <c r="B30">
        <f>+'csv Fig 21'!B28*100</f>
        <v>33.515377899999997</v>
      </c>
      <c r="C30">
        <f>+'csv Fig 21'!C28*100</f>
        <v>34.410662700000003</v>
      </c>
      <c r="D30">
        <f>+'csv Fig 21'!D28*100</f>
        <v>36.7614673</v>
      </c>
      <c r="E30">
        <f>+'csv Fig 21'!E28*100</f>
        <v>25.096673600000003</v>
      </c>
    </row>
    <row r="31" spans="1:5">
      <c r="A31" t="s">
        <v>183</v>
      </c>
      <c r="B31">
        <f>+'csv Fig 21'!B29*100</f>
        <v>27.037949000000001</v>
      </c>
      <c r="C31">
        <f>+'csv Fig 21'!C29*100</f>
        <v>27.7467696</v>
      </c>
      <c r="D31">
        <f>+'csv Fig 21'!D29*100</f>
        <v>38.5907257</v>
      </c>
      <c r="E31">
        <f>+'csv Fig 21'!E29*100</f>
        <v>25.940322399999999</v>
      </c>
    </row>
    <row r="32" spans="1:5">
      <c r="A32" t="s">
        <v>184</v>
      </c>
      <c r="B32">
        <f>+'csv Fig 21'!B30*100</f>
        <v>29.935096500000004</v>
      </c>
      <c r="C32">
        <f>+'csv Fig 21'!C30*100</f>
        <v>30.956462800000001</v>
      </c>
      <c r="D32">
        <f>+'csv Fig 21'!D30*100</f>
        <v>43.375024400000001</v>
      </c>
      <c r="E32">
        <f>+'csv Fig 21'!E30*100</f>
        <v>30.246447399999997</v>
      </c>
    </row>
    <row r="33" spans="1:5">
      <c r="A33" t="s">
        <v>185</v>
      </c>
      <c r="B33">
        <f>+'csv Fig 21'!B31*100</f>
        <v>35.710433000000002</v>
      </c>
      <c r="C33">
        <f>+'csv Fig 21'!C31*100</f>
        <v>34.492374599999998</v>
      </c>
      <c r="D33">
        <f>+'csv Fig 21'!D31*100</f>
        <v>49.491232199999999</v>
      </c>
      <c r="E33">
        <f>+'csv Fig 21'!E31*100</f>
        <v>35.572979599999996</v>
      </c>
    </row>
    <row r="34" spans="1:5">
      <c r="A34" t="s">
        <v>186</v>
      </c>
      <c r="B34">
        <f>+'csv Fig 21'!B32*100</f>
        <v>34.476415100000004</v>
      </c>
      <c r="C34">
        <f>+'csv Fig 21'!C32*100</f>
        <v>33.453762399999995</v>
      </c>
      <c r="D34">
        <f>+'csv Fig 21'!D32*100</f>
        <v>55.558190399999994</v>
      </c>
      <c r="E34">
        <f>+'csv Fig 21'!E32*100</f>
        <v>38.679583000000001</v>
      </c>
    </row>
    <row r="35" spans="1:5">
      <c r="A35" t="s">
        <v>187</v>
      </c>
      <c r="B35">
        <f>+'csv Fig 21'!B33*100</f>
        <v>34.840078000000005</v>
      </c>
      <c r="C35">
        <f>+'csv Fig 21'!C33*100</f>
        <v>34.165049099999997</v>
      </c>
      <c r="D35">
        <f>+'csv Fig 21'!D33*100</f>
        <v>61.318472999999997</v>
      </c>
      <c r="E35">
        <f>+'csv Fig 21'!E33*100</f>
        <v>40.742774199999999</v>
      </c>
    </row>
    <row r="36" spans="1:5">
      <c r="A36" t="s">
        <v>188</v>
      </c>
      <c r="B36">
        <f>+'csv Fig 21'!B34*100</f>
        <v>35.285561899999998</v>
      </c>
      <c r="C36">
        <f>+'csv Fig 21'!C34*100</f>
        <v>34.662691000000002</v>
      </c>
      <c r="D36">
        <f>+'csv Fig 21'!D34*100</f>
        <v>65.050606799999997</v>
      </c>
      <c r="E36">
        <f>+'csv Fig 21'!E34*100</f>
        <v>44.474669300000002</v>
      </c>
    </row>
    <row r="37" spans="1:5">
      <c r="A37" t="s">
        <v>189</v>
      </c>
      <c r="B37">
        <f>+'csv Fig 21'!B35*100</f>
        <v>35.339771599999999</v>
      </c>
      <c r="C37">
        <f>+'csv Fig 21'!C35*100</f>
        <v>34.938674199999994</v>
      </c>
      <c r="D37">
        <f>+'csv Fig 21'!D35*100</f>
        <v>65.566072500000004</v>
      </c>
      <c r="E37">
        <f>+'csv Fig 21'!E35*100</f>
        <v>44.150570099999996</v>
      </c>
    </row>
    <row r="38" spans="1:5">
      <c r="A38" t="s">
        <v>190</v>
      </c>
      <c r="B38">
        <f>+'csv Fig 21'!B36*100</f>
        <v>33.065164500000002</v>
      </c>
      <c r="C38">
        <f>+'csv Fig 21'!C36*100</f>
        <v>33.245592699999996</v>
      </c>
      <c r="D38">
        <f>+'csv Fig 21'!D36*100</f>
        <v>63.333471600000003</v>
      </c>
      <c r="E38">
        <f>+'csv Fig 21'!E36*100</f>
        <v>41.318339899999998</v>
      </c>
    </row>
    <row r="39" spans="1:5">
      <c r="A39" t="s">
        <v>191</v>
      </c>
      <c r="B39">
        <f>+'csv Fig 21'!B37*100</f>
        <v>30.003142999999998</v>
      </c>
      <c r="C39">
        <f>+'csv Fig 21'!C37*100</f>
        <v>30.043806199999999</v>
      </c>
      <c r="D39">
        <f>+'csv Fig 21'!D37*100</f>
        <v>59.837096899999999</v>
      </c>
      <c r="E39">
        <f>+'csv Fig 21'!E37*100</f>
        <v>37.901340300000001</v>
      </c>
    </row>
    <row r="40" spans="1:5">
      <c r="A40" t="s">
        <v>192</v>
      </c>
      <c r="B40">
        <f>+'csv Fig 21'!B38*100</f>
        <v>25.721712400000001</v>
      </c>
      <c r="C40">
        <f>+'csv Fig 21'!C38*100</f>
        <v>25.9886819</v>
      </c>
      <c r="D40">
        <f>+'csv Fig 21'!D38*100</f>
        <v>53.231775000000006</v>
      </c>
      <c r="E40">
        <f>+'csv Fig 21'!E38*100</f>
        <v>31.615627800000002</v>
      </c>
    </row>
    <row r="41" spans="1:5">
      <c r="A41" t="s">
        <v>193</v>
      </c>
      <c r="B41">
        <f>+'csv Fig 21'!B39*100</f>
        <v>23.849566899999999</v>
      </c>
      <c r="C41">
        <f>+'csv Fig 21'!C39*100</f>
        <v>23.866146000000001</v>
      </c>
      <c r="D41">
        <f>+'csv Fig 21'!D39*100</f>
        <v>44.990917600000003</v>
      </c>
      <c r="E41">
        <f>+'csv Fig 21'!E39*100</f>
        <v>26.346256</v>
      </c>
    </row>
    <row r="42" spans="1:5">
      <c r="A42" t="s">
        <v>194</v>
      </c>
      <c r="B42">
        <f>+'csv Fig 21'!B40*100</f>
        <v>19.832723699999999</v>
      </c>
      <c r="C42">
        <f>+'csv Fig 21'!C40*100</f>
        <v>19.883934400000001</v>
      </c>
      <c r="D42">
        <f>+'csv Fig 21'!D40*100</f>
        <v>38.879647800000001</v>
      </c>
      <c r="E42">
        <f>+'csv Fig 21'!E40*100</f>
        <v>21.028393900000001</v>
      </c>
    </row>
    <row r="43" spans="1:5">
      <c r="A43" t="s">
        <v>195</v>
      </c>
      <c r="B43">
        <f>+'csv Fig 21'!B41*100</f>
        <v>21.537816000000003</v>
      </c>
      <c r="C43">
        <f>+'csv Fig 21'!C41*100</f>
        <v>21.082483499999999</v>
      </c>
      <c r="D43">
        <f>+'csv Fig 21'!D41*100</f>
        <v>38.360070100000002</v>
      </c>
      <c r="E43">
        <f>+'csv Fig 21'!E41*100</f>
        <v>21.089582400000001</v>
      </c>
    </row>
    <row r="44" spans="1:5">
      <c r="A44" t="s">
        <v>196</v>
      </c>
      <c r="B44">
        <f>+'csv Fig 21'!B42*100</f>
        <v>19.266187500000001</v>
      </c>
      <c r="C44">
        <f>+'csv Fig 21'!C42*100</f>
        <v>19.500296200000001</v>
      </c>
      <c r="D44">
        <f>+'csv Fig 21'!D42*100</f>
        <v>34.725996199999997</v>
      </c>
      <c r="E44">
        <f>+'csv Fig 21'!E42*100</f>
        <v>16.451799999999999</v>
      </c>
    </row>
    <row r="45" spans="1:5">
      <c r="A45" t="s">
        <v>197</v>
      </c>
      <c r="B45">
        <f>+'csv Fig 21'!B43*100</f>
        <v>17.832998</v>
      </c>
      <c r="C45">
        <f>+'csv Fig 21'!C43*100</f>
        <v>18.188697000000001</v>
      </c>
      <c r="D45">
        <f>+'csv Fig 21'!D43*100</f>
        <v>30.760219900000003</v>
      </c>
      <c r="E45">
        <f>+'csv Fig 21'!E43*100</f>
        <v>13.917725600000001</v>
      </c>
    </row>
    <row r="46" spans="1:5">
      <c r="A46" t="s">
        <v>198</v>
      </c>
      <c r="B46">
        <f>+'csv Fig 21'!B44*100</f>
        <v>16.9012043</v>
      </c>
      <c r="C46">
        <f>+'csv Fig 21'!C44*100</f>
        <v>17.450635200000001</v>
      </c>
      <c r="D46">
        <f>+'csv Fig 21'!D44*100</f>
        <v>25.727170399999999</v>
      </c>
      <c r="E46">
        <f>+'csv Fig 21'!E44*100</f>
        <v>10.836921500000001</v>
      </c>
    </row>
    <row r="47" spans="1:5">
      <c r="A47" t="s">
        <v>199</v>
      </c>
      <c r="B47">
        <f>+'csv Fig 21'!B45*100</f>
        <v>16.3812283</v>
      </c>
      <c r="C47">
        <f>+'csv Fig 21'!C45*100</f>
        <v>16.6990382</v>
      </c>
      <c r="D47">
        <f>+'csv Fig 21'!D45*100</f>
        <v>24.960072199999999</v>
      </c>
      <c r="E47">
        <f>+'csv Fig 21'!E45*100</f>
        <v>10.447937</v>
      </c>
    </row>
    <row r="48" spans="1:5">
      <c r="A48" t="s">
        <v>200</v>
      </c>
      <c r="B48">
        <f>+'csv Fig 21'!B46*100</f>
        <v>17.413395900000001</v>
      </c>
      <c r="C48">
        <f>+'csv Fig 21'!C46*100</f>
        <v>17.5431977</v>
      </c>
      <c r="D48">
        <f>+'csv Fig 21'!D46*100</f>
        <v>25.042303500000003</v>
      </c>
      <c r="E48">
        <f>+'csv Fig 21'!E46*100</f>
        <v>10.9259708</v>
      </c>
    </row>
    <row r="49" spans="1:5">
      <c r="A49" t="s">
        <v>201</v>
      </c>
      <c r="B49">
        <f>+'csv Fig 21'!B47*100</f>
        <v>20.082963400000001</v>
      </c>
      <c r="C49">
        <f>+'csv Fig 21'!C47*100</f>
        <v>19.701975300000001</v>
      </c>
      <c r="D49">
        <f>+'csv Fig 21'!D47*100</f>
        <v>27.801015699999997</v>
      </c>
      <c r="E49">
        <f>+'csv Fig 21'!E47*100</f>
        <v>14.6403611</v>
      </c>
    </row>
    <row r="50" spans="1:5">
      <c r="A50" t="s">
        <v>202</v>
      </c>
      <c r="B50">
        <f>+'csv Fig 21'!B48*100</f>
        <v>21.308820000000001</v>
      </c>
      <c r="C50">
        <f>+'csv Fig 21'!C48*100</f>
        <v>20.871921199999999</v>
      </c>
      <c r="D50">
        <f>+'csv Fig 21'!D48*100</f>
        <v>30.515959300000002</v>
      </c>
      <c r="E50">
        <f>+'csv Fig 21'!E48*100</f>
        <v>16.030636900000001</v>
      </c>
    </row>
    <row r="51" spans="1:5">
      <c r="A51" t="s">
        <v>204</v>
      </c>
      <c r="B51">
        <f>+'csv Fig 21'!B49*100</f>
        <v>22.9101043</v>
      </c>
      <c r="C51">
        <f>+'csv Fig 21'!C49*100</f>
        <v>23.1248261</v>
      </c>
      <c r="D51">
        <f>+'csv Fig 21'!D49*100</f>
        <v>33.813248600000001</v>
      </c>
      <c r="E51">
        <f>+'csv Fig 21'!E49*100</f>
        <v>17.702499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49"/>
  <sheetViews>
    <sheetView workbookViewId="0">
      <selection activeCell="B1" sqref="B1"/>
    </sheetView>
  </sheetViews>
  <sheetFormatPr defaultColWidth="9.109375" defaultRowHeight="14.4"/>
  <sheetData>
    <row r="1" spans="1:3">
      <c r="A1" t="s">
        <v>420</v>
      </c>
      <c r="B1" t="s">
        <v>421</v>
      </c>
      <c r="C1" t="s">
        <v>422</v>
      </c>
    </row>
    <row r="2" spans="1:3">
      <c r="A2">
        <v>1970</v>
      </c>
      <c r="B2">
        <v>0.20098157999999999</v>
      </c>
      <c r="C2">
        <v>0.20311395700000001</v>
      </c>
    </row>
    <row r="3" spans="1:3">
      <c r="A3">
        <v>1971</v>
      </c>
      <c r="B3">
        <v>0.20805399499999999</v>
      </c>
      <c r="C3">
        <v>0.21082257300000001</v>
      </c>
    </row>
    <row r="4" spans="1:3">
      <c r="A4">
        <v>1972</v>
      </c>
      <c r="B4">
        <v>0.22330628399999999</v>
      </c>
      <c r="C4">
        <v>0.23099731400000001</v>
      </c>
    </row>
    <row r="5" spans="1:3">
      <c r="A5">
        <v>1973</v>
      </c>
      <c r="B5">
        <v>0.25765916300000002</v>
      </c>
      <c r="C5">
        <v>0.27533363500000002</v>
      </c>
    </row>
    <row r="6" spans="1:3">
      <c r="A6">
        <v>1974</v>
      </c>
      <c r="B6">
        <v>0.28677165100000002</v>
      </c>
      <c r="C6">
        <v>0.31115552299999999</v>
      </c>
    </row>
    <row r="7" spans="1:3">
      <c r="A7">
        <v>1975</v>
      </c>
      <c r="B7">
        <v>0.33327336600000002</v>
      </c>
      <c r="C7">
        <v>0.37081708000000002</v>
      </c>
    </row>
    <row r="8" spans="1:3">
      <c r="A8">
        <v>1976</v>
      </c>
      <c r="B8">
        <v>0.37787206099999998</v>
      </c>
      <c r="C8">
        <v>0.401179338</v>
      </c>
    </row>
    <row r="9" spans="1:3">
      <c r="A9">
        <v>1977</v>
      </c>
      <c r="B9">
        <v>0.46228548699999999</v>
      </c>
      <c r="C9">
        <v>0.45591698600000002</v>
      </c>
    </row>
    <row r="10" spans="1:3">
      <c r="A10">
        <v>1978</v>
      </c>
      <c r="B10">
        <v>0.54514474499999999</v>
      </c>
      <c r="C10">
        <v>0.47906176</v>
      </c>
    </row>
    <row r="11" spans="1:3">
      <c r="A11">
        <v>1979</v>
      </c>
      <c r="B11">
        <v>0.42223253900000002</v>
      </c>
      <c r="C11">
        <v>0.38968407300000002</v>
      </c>
    </row>
    <row r="12" spans="1:3">
      <c r="A12">
        <v>1980</v>
      </c>
      <c r="B12">
        <v>0.34165290599999998</v>
      </c>
      <c r="C12">
        <v>0.32801408999999998</v>
      </c>
    </row>
    <row r="13" spans="1:3">
      <c r="A13">
        <v>1981</v>
      </c>
      <c r="B13">
        <v>0.310335635</v>
      </c>
      <c r="C13">
        <v>0.30766111600000001</v>
      </c>
    </row>
    <row r="14" spans="1:3">
      <c r="A14">
        <v>1982</v>
      </c>
      <c r="B14">
        <v>0.32812022099999999</v>
      </c>
      <c r="C14">
        <v>0.31370580300000001</v>
      </c>
    </row>
    <row r="15" spans="1:3">
      <c r="A15">
        <v>1983</v>
      </c>
      <c r="B15">
        <v>0.47032171499999997</v>
      </c>
      <c r="C15">
        <v>0.39739034400000001</v>
      </c>
    </row>
    <row r="16" spans="1:3">
      <c r="A16">
        <v>1984</v>
      </c>
      <c r="B16">
        <v>0.50936711099999998</v>
      </c>
      <c r="C16">
        <v>0.403326611</v>
      </c>
    </row>
    <row r="17" spans="1:3">
      <c r="A17">
        <v>1985</v>
      </c>
      <c r="B17">
        <v>0.66489891300000004</v>
      </c>
      <c r="C17">
        <v>0.40592753500000001</v>
      </c>
    </row>
    <row r="18" spans="1:3">
      <c r="A18">
        <v>1986</v>
      </c>
      <c r="B18">
        <v>0.59396495100000002</v>
      </c>
      <c r="C18">
        <v>0.40965063000000002</v>
      </c>
    </row>
    <row r="19" spans="1:3">
      <c r="A19">
        <v>1987</v>
      </c>
      <c r="B19">
        <v>0.65197858399999997</v>
      </c>
      <c r="C19">
        <v>0.46135476199999997</v>
      </c>
    </row>
    <row r="20" spans="1:3">
      <c r="A20">
        <v>1988</v>
      </c>
      <c r="B20">
        <v>0.95939609599999998</v>
      </c>
      <c r="C20">
        <v>0.50019124800000003</v>
      </c>
    </row>
    <row r="21" spans="1:3">
      <c r="A21">
        <v>1989</v>
      </c>
      <c r="B21">
        <v>0.64457902099999997</v>
      </c>
      <c r="C21">
        <v>0.51352740299999999</v>
      </c>
    </row>
    <row r="22" spans="1:3">
      <c r="A22">
        <v>1990</v>
      </c>
      <c r="B22">
        <v>0.58026484</v>
      </c>
      <c r="C22">
        <v>0.58026484</v>
      </c>
    </row>
    <row r="23" spans="1:3">
      <c r="A23">
        <v>1991</v>
      </c>
      <c r="B23">
        <v>0.46103663499999997</v>
      </c>
      <c r="C23">
        <v>0.55088068700000004</v>
      </c>
    </row>
    <row r="24" spans="1:3">
      <c r="A24">
        <v>1992</v>
      </c>
      <c r="B24">
        <v>0.44450850600000003</v>
      </c>
      <c r="C24">
        <v>0.540936415</v>
      </c>
    </row>
    <row r="25" spans="1:3">
      <c r="A25">
        <v>1993</v>
      </c>
      <c r="B25">
        <v>0.45923555500000002</v>
      </c>
      <c r="C25">
        <v>0.50808165599999999</v>
      </c>
    </row>
    <row r="26" spans="1:3">
      <c r="A26">
        <v>1994</v>
      </c>
      <c r="B26">
        <v>0.38534665600000001</v>
      </c>
      <c r="C26">
        <v>0.46953799600000001</v>
      </c>
    </row>
    <row r="27" spans="1:3">
      <c r="A27">
        <v>1995</v>
      </c>
      <c r="B27">
        <v>0.33987898599999999</v>
      </c>
      <c r="C27">
        <v>0.44625258099999998</v>
      </c>
    </row>
    <row r="28" spans="1:3">
      <c r="A28">
        <v>1996</v>
      </c>
      <c r="B28">
        <v>0.33515377899999999</v>
      </c>
      <c r="C28">
        <v>0.42820054499999999</v>
      </c>
    </row>
    <row r="29" spans="1:3">
      <c r="A29">
        <v>1997</v>
      </c>
      <c r="B29">
        <v>0.27037949</v>
      </c>
      <c r="C29">
        <v>0.32683172399999999</v>
      </c>
    </row>
    <row r="30" spans="1:3">
      <c r="A30">
        <v>1998</v>
      </c>
      <c r="B30">
        <v>0.29935096500000002</v>
      </c>
      <c r="C30">
        <v>0.345506539</v>
      </c>
    </row>
    <row r="31" spans="1:3">
      <c r="A31">
        <v>1999</v>
      </c>
      <c r="B31">
        <v>0.35710433000000003</v>
      </c>
      <c r="C31">
        <v>0.36871979300000002</v>
      </c>
    </row>
    <row r="32" spans="1:3">
      <c r="A32">
        <v>2000</v>
      </c>
      <c r="B32">
        <v>0.34476415100000002</v>
      </c>
      <c r="C32">
        <v>0.34904887400000001</v>
      </c>
    </row>
    <row r="33" spans="1:3">
      <c r="A33">
        <v>2001</v>
      </c>
      <c r="B33">
        <v>0.34840078000000002</v>
      </c>
      <c r="C33">
        <v>0.34727949899999999</v>
      </c>
    </row>
    <row r="34" spans="1:3">
      <c r="A34">
        <v>2002</v>
      </c>
      <c r="B34">
        <v>0.35285561900000001</v>
      </c>
      <c r="C34">
        <v>0.34800140899999998</v>
      </c>
    </row>
    <row r="35" spans="1:3">
      <c r="A35">
        <v>2003</v>
      </c>
      <c r="B35">
        <v>0.35339771599999997</v>
      </c>
      <c r="C35">
        <v>0.35286770499999998</v>
      </c>
    </row>
    <row r="36" spans="1:3">
      <c r="A36">
        <v>2004</v>
      </c>
      <c r="B36">
        <v>0.33065164499999999</v>
      </c>
      <c r="C36">
        <v>0.34163124700000003</v>
      </c>
    </row>
    <row r="37" spans="1:3">
      <c r="A37">
        <v>2005</v>
      </c>
      <c r="B37">
        <v>0.30003142999999999</v>
      </c>
      <c r="C37">
        <v>0.31348534500000003</v>
      </c>
    </row>
    <row r="38" spans="1:3">
      <c r="A38">
        <v>2006</v>
      </c>
      <c r="B38">
        <v>0.25721712400000002</v>
      </c>
      <c r="C38">
        <v>0.27827528899999998</v>
      </c>
    </row>
    <row r="39" spans="1:3">
      <c r="A39">
        <v>2007</v>
      </c>
      <c r="B39">
        <v>0.23849566899999999</v>
      </c>
      <c r="C39">
        <v>0.26107243600000002</v>
      </c>
    </row>
    <row r="40" spans="1:3">
      <c r="A40">
        <v>2008</v>
      </c>
      <c r="B40">
        <v>0.19832723699999999</v>
      </c>
      <c r="C40">
        <v>0.22295268100000001</v>
      </c>
    </row>
    <row r="41" spans="1:3">
      <c r="A41">
        <v>2009</v>
      </c>
      <c r="B41">
        <v>0.21537816000000001</v>
      </c>
      <c r="C41">
        <v>0.24064434800000001</v>
      </c>
    </row>
    <row r="42" spans="1:3">
      <c r="A42">
        <v>2010</v>
      </c>
      <c r="B42">
        <v>0.19266187500000001</v>
      </c>
      <c r="C42">
        <v>0.224468894</v>
      </c>
    </row>
    <row r="43" spans="1:3">
      <c r="A43">
        <v>2011</v>
      </c>
      <c r="B43">
        <v>0.17832998</v>
      </c>
      <c r="C43">
        <v>0.21109257100000001</v>
      </c>
    </row>
    <row r="44" spans="1:3">
      <c r="A44">
        <v>2012</v>
      </c>
      <c r="B44">
        <v>0.169012043</v>
      </c>
      <c r="C44">
        <v>0.20259285499999999</v>
      </c>
    </row>
    <row r="45" spans="1:3">
      <c r="A45">
        <v>2013</v>
      </c>
      <c r="B45">
        <v>0.163812283</v>
      </c>
      <c r="C45">
        <v>0.19123131300000001</v>
      </c>
    </row>
    <row r="46" spans="1:3">
      <c r="A46">
        <v>2014</v>
      </c>
      <c r="B46">
        <v>0.174133959</v>
      </c>
      <c r="C46">
        <v>0.19945438500000001</v>
      </c>
    </row>
    <row r="47" spans="1:3">
      <c r="A47">
        <v>2015</v>
      </c>
      <c r="B47">
        <v>0.20082963400000001</v>
      </c>
      <c r="C47">
        <v>0.223385374</v>
      </c>
    </row>
    <row r="48" spans="1:3">
      <c r="A48">
        <v>2016</v>
      </c>
      <c r="B48">
        <v>0.21308820000000001</v>
      </c>
      <c r="C48">
        <v>0.231807401</v>
      </c>
    </row>
    <row r="49" spans="1:3">
      <c r="A49">
        <v>2017</v>
      </c>
      <c r="B49">
        <v>0.229101043</v>
      </c>
      <c r="C49">
        <v>0.249780433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49"/>
  <sheetViews>
    <sheetView workbookViewId="0"/>
  </sheetViews>
  <sheetFormatPr defaultColWidth="11.5546875" defaultRowHeight="14.4"/>
  <cols>
    <col min="1" max="1" width="5" bestFit="1" customWidth="1"/>
    <col min="2" max="2" width="12.6640625" bestFit="1" customWidth="1"/>
  </cols>
  <sheetData>
    <row r="1" spans="1:4">
      <c r="A1" t="s">
        <v>0</v>
      </c>
      <c r="B1" t="s">
        <v>427</v>
      </c>
      <c r="C1" t="s">
        <v>428</v>
      </c>
      <c r="D1" t="s">
        <v>429</v>
      </c>
    </row>
    <row r="2" spans="1:4">
      <c r="A2">
        <v>1970</v>
      </c>
      <c r="B2">
        <v>3.3228747372095697E-2</v>
      </c>
      <c r="C2">
        <v>8.0555033199274997E-3</v>
      </c>
      <c r="D2">
        <v>0.102242299606448</v>
      </c>
    </row>
    <row r="3" spans="1:4">
      <c r="A3">
        <v>1971</v>
      </c>
      <c r="B3">
        <v>5.4280625521945297E-3</v>
      </c>
      <c r="C3">
        <v>9.1897987116849808E-3</v>
      </c>
      <c r="D3">
        <v>9.8480563446957894E-2</v>
      </c>
    </row>
    <row r="4" spans="1:4">
      <c r="A4">
        <v>1972</v>
      </c>
      <c r="B4">
        <v>2.6974556607922001E-2</v>
      </c>
      <c r="C4">
        <v>1.0640340646801499E-2</v>
      </c>
      <c r="D4">
        <v>0.11481477940807799</v>
      </c>
    </row>
    <row r="5" spans="1:4">
      <c r="A5">
        <v>1973</v>
      </c>
      <c r="B5">
        <v>6.5192206861824599E-3</v>
      </c>
      <c r="C5">
        <v>2.0711246024922799E-2</v>
      </c>
      <c r="D5">
        <v>0.100622754069338</v>
      </c>
    </row>
    <row r="6" spans="1:4">
      <c r="A6">
        <v>1974</v>
      </c>
      <c r="B6">
        <v>3.3926321824767201E-2</v>
      </c>
      <c r="C6">
        <v>1.9791584621067299E-2</v>
      </c>
      <c r="D6">
        <v>0.114757491273038</v>
      </c>
    </row>
    <row r="7" spans="1:4">
      <c r="A7">
        <v>1975</v>
      </c>
      <c r="B7">
        <v>5.1086645856911498E-3</v>
      </c>
      <c r="C7">
        <v>2.2801528730597601E-2</v>
      </c>
      <c r="D7">
        <v>9.7064627128131506E-2</v>
      </c>
    </row>
    <row r="8" spans="1:4">
      <c r="A8">
        <v>1976</v>
      </c>
      <c r="B8">
        <v>3.4966603626135503E-2</v>
      </c>
      <c r="C8">
        <v>2.4399653967568598E-2</v>
      </c>
      <c r="D8">
        <v>0.107631576786698</v>
      </c>
    </row>
    <row r="9" spans="1:4">
      <c r="A9">
        <v>1977</v>
      </c>
      <c r="B9">
        <v>1.8958392367837699E-2</v>
      </c>
      <c r="C9">
        <v>2.9823174777031301E-2</v>
      </c>
      <c r="D9">
        <v>9.6766794377504795E-2</v>
      </c>
    </row>
    <row r="10" spans="1:4">
      <c r="A10">
        <v>1978</v>
      </c>
      <c r="B10">
        <v>3.0723794205784302E-2</v>
      </c>
      <c r="C10">
        <v>3.61846649576485E-2</v>
      </c>
      <c r="D10">
        <v>9.1305923625640606E-2</v>
      </c>
    </row>
    <row r="11" spans="1:4">
      <c r="A11">
        <v>1979</v>
      </c>
      <c r="B11">
        <v>5.1220502508136E-2</v>
      </c>
      <c r="C11">
        <v>4.2934643443724503E-2</v>
      </c>
      <c r="D11">
        <v>9.9591782690052102E-2</v>
      </c>
    </row>
    <row r="12" spans="1:4">
      <c r="A12">
        <v>1980</v>
      </c>
      <c r="B12">
        <v>4.58013498536795E-2</v>
      </c>
      <c r="C12">
        <v>3.9530590406723402E-2</v>
      </c>
      <c r="D12">
        <v>0.10586254213700801</v>
      </c>
    </row>
    <row r="13" spans="1:4">
      <c r="A13">
        <v>1981</v>
      </c>
      <c r="B13">
        <v>2.8403857613349098E-2</v>
      </c>
      <c r="C13">
        <v>4.5686780552995999E-2</v>
      </c>
      <c r="D13">
        <v>8.8579619197361403E-2</v>
      </c>
    </row>
    <row r="14" spans="1:4">
      <c r="A14">
        <v>1982</v>
      </c>
      <c r="B14">
        <v>9.1252253917725699E-3</v>
      </c>
      <c r="C14">
        <v>3.5247746352112801E-2</v>
      </c>
      <c r="D14">
        <v>6.24570982370211E-2</v>
      </c>
    </row>
    <row r="15" spans="1:4">
      <c r="A15">
        <v>1983</v>
      </c>
      <c r="B15">
        <v>3.2579293934531801E-2</v>
      </c>
      <c r="C15">
        <v>2.87995986892714E-2</v>
      </c>
      <c r="D15">
        <v>6.6236793482281495E-2</v>
      </c>
    </row>
    <row r="16" spans="1:4">
      <c r="A16">
        <v>1984</v>
      </c>
      <c r="B16">
        <v>2.8379296307890298E-2</v>
      </c>
      <c r="C16">
        <v>3.56143674163737E-2</v>
      </c>
      <c r="D16">
        <v>5.9001722373798103E-2</v>
      </c>
    </row>
    <row r="17" spans="1:4">
      <c r="A17">
        <v>1985</v>
      </c>
      <c r="B17">
        <v>0.11540442628118</v>
      </c>
      <c r="C17">
        <v>3.7252156852061298E-2</v>
      </c>
      <c r="D17">
        <v>0.13715399180291701</v>
      </c>
    </row>
    <row r="18" spans="1:4">
      <c r="A18">
        <v>1986</v>
      </c>
      <c r="B18">
        <v>5.1280327999879097E-2</v>
      </c>
      <c r="C18">
        <v>6.2712643112623395E-2</v>
      </c>
      <c r="D18">
        <v>0.12572167669017301</v>
      </c>
    </row>
    <row r="19" spans="1:4">
      <c r="A19">
        <v>1987</v>
      </c>
      <c r="B19">
        <v>6.8525830689651193E-2</v>
      </c>
      <c r="C19">
        <v>6.4007097136629498E-2</v>
      </c>
      <c r="D19">
        <v>0.13024041024319399</v>
      </c>
    </row>
    <row r="20" spans="1:4">
      <c r="A20">
        <v>1988</v>
      </c>
      <c r="B20">
        <v>9.1839767649202805E-2</v>
      </c>
      <c r="C20">
        <v>0.109283769043918</v>
      </c>
      <c r="D20">
        <v>0.112796408848479</v>
      </c>
    </row>
    <row r="21" spans="1:4">
      <c r="A21">
        <v>1989</v>
      </c>
      <c r="B21">
        <v>8.5842838964271001E-2</v>
      </c>
      <c r="C21">
        <v>0.107982792771717</v>
      </c>
      <c r="D21">
        <v>9.0656455041033104E-2</v>
      </c>
    </row>
    <row r="22" spans="1:4">
      <c r="A22">
        <v>1990</v>
      </c>
      <c r="B22">
        <v>7.8203490997638597E-2</v>
      </c>
      <c r="C22">
        <v>8.9156584628672805E-2</v>
      </c>
      <c r="D22">
        <v>7.9703361409998896E-2</v>
      </c>
    </row>
    <row r="23" spans="1:4">
      <c r="A23">
        <v>1991</v>
      </c>
      <c r="B23">
        <v>1.5543395446383199E-2</v>
      </c>
      <c r="C23">
        <v>6.3547967427528607E-2</v>
      </c>
      <c r="D23">
        <v>3.1698789428853603E-2</v>
      </c>
    </row>
    <row r="24" spans="1:4">
      <c r="A24">
        <v>1992</v>
      </c>
      <c r="B24">
        <v>1.17572384903998E-2</v>
      </c>
      <c r="C24">
        <v>1.27788792186301E-2</v>
      </c>
      <c r="D24">
        <v>3.06771487006232E-2</v>
      </c>
    </row>
    <row r="25" spans="1:4">
      <c r="A25">
        <v>1993</v>
      </c>
      <c r="B25">
        <v>6.6581078547685597E-3</v>
      </c>
      <c r="C25">
        <v>1.0854546876746101E-2</v>
      </c>
      <c r="D25">
        <v>2.64807096786457E-2</v>
      </c>
    </row>
    <row r="26" spans="1:4">
      <c r="A26">
        <v>1994</v>
      </c>
      <c r="B26">
        <v>9.0559503062262407E-3</v>
      </c>
      <c r="C26">
        <v>7.6950111172154499E-3</v>
      </c>
      <c r="D26">
        <v>2.7841648867656499E-2</v>
      </c>
    </row>
    <row r="27" spans="1:4">
      <c r="A27">
        <v>1995</v>
      </c>
      <c r="B27">
        <v>8.4118229362419895E-3</v>
      </c>
      <c r="C27">
        <v>5.0598902552232696E-3</v>
      </c>
      <c r="D27">
        <v>3.11935815486752E-2</v>
      </c>
    </row>
    <row r="28" spans="1:4">
      <c r="A28">
        <v>1996</v>
      </c>
      <c r="B28">
        <v>2.5487845225817402E-3</v>
      </c>
      <c r="C28">
        <v>3.5776539082656299E-3</v>
      </c>
      <c r="D28">
        <v>3.0164712162991301E-2</v>
      </c>
    </row>
    <row r="29" spans="1:4">
      <c r="A29">
        <v>1997</v>
      </c>
      <c r="B29">
        <v>5.0507783687363302E-3</v>
      </c>
      <c r="C29">
        <v>3.77205717950378E-3</v>
      </c>
      <c r="D29">
        <v>3.1443433352223903E-2</v>
      </c>
    </row>
    <row r="30" spans="1:4">
      <c r="A30">
        <v>1998</v>
      </c>
      <c r="B30">
        <v>1.64004629569987E-3</v>
      </c>
      <c r="C30">
        <v>1.6430201940597999E-3</v>
      </c>
      <c r="D30">
        <v>3.1440459453863902E-2</v>
      </c>
    </row>
    <row r="31" spans="1:4">
      <c r="A31">
        <v>1999</v>
      </c>
      <c r="B31">
        <v>5.1088386359180301E-3</v>
      </c>
      <c r="C31">
        <v>1.3583949922611001E-3</v>
      </c>
      <c r="D31">
        <v>3.5190903097520897E-2</v>
      </c>
    </row>
    <row r="32" spans="1:4">
      <c r="A32">
        <v>2000</v>
      </c>
      <c r="B32">
        <v>-1.31131676322801E-3</v>
      </c>
      <c r="C32">
        <v>2.1660170803292E-3</v>
      </c>
      <c r="D32">
        <v>3.1713569253963701E-2</v>
      </c>
    </row>
    <row r="33" spans="1:4">
      <c r="A33">
        <v>2001</v>
      </c>
      <c r="B33">
        <v>2.4581441175513699E-3</v>
      </c>
      <c r="C33">
        <v>5.38468034214939E-4</v>
      </c>
      <c r="D33">
        <v>3.3633245337300097E-2</v>
      </c>
    </row>
    <row r="34" spans="1:4">
      <c r="A34">
        <v>2002</v>
      </c>
      <c r="B34">
        <v>3.5076305759436802E-3</v>
      </c>
      <c r="C34">
        <v>1.8442995620505001E-3</v>
      </c>
      <c r="D34">
        <v>3.52965763511933E-2</v>
      </c>
    </row>
    <row r="35" spans="1:4">
      <c r="A35">
        <v>2003</v>
      </c>
      <c r="B35">
        <v>3.3215388712368398E-3</v>
      </c>
      <c r="C35">
        <v>2.3867102547813902E-3</v>
      </c>
      <c r="D35">
        <v>3.6231404967648699E-2</v>
      </c>
    </row>
    <row r="36" spans="1:4">
      <c r="A36">
        <v>2004</v>
      </c>
      <c r="B36">
        <v>8.2821836403113198E-3</v>
      </c>
      <c r="C36">
        <v>3.5493350217788099E-3</v>
      </c>
      <c r="D36">
        <v>4.09642535861812E-2</v>
      </c>
    </row>
    <row r="37" spans="1:4">
      <c r="A37">
        <v>2005</v>
      </c>
      <c r="B37">
        <v>9.7007758771375397E-3</v>
      </c>
      <c r="C37">
        <v>3.2159355898213398E-3</v>
      </c>
      <c r="D37">
        <v>4.7449093873497397E-2</v>
      </c>
    </row>
    <row r="38" spans="1:4">
      <c r="A38">
        <v>2006</v>
      </c>
      <c r="B38">
        <v>7.4370165139828904E-3</v>
      </c>
      <c r="C38">
        <v>6.70099041025828E-3</v>
      </c>
      <c r="D38">
        <v>4.8185119977222003E-2</v>
      </c>
    </row>
    <row r="39" spans="1:4">
      <c r="A39">
        <v>2007</v>
      </c>
      <c r="B39">
        <v>1.2248498128668701E-2</v>
      </c>
      <c r="C39">
        <v>4.8200624271190996E-3</v>
      </c>
      <c r="D39">
        <v>5.5613555678771701E-2</v>
      </c>
    </row>
    <row r="40" spans="1:4">
      <c r="A40">
        <v>2008</v>
      </c>
      <c r="B40">
        <v>1.2685889154522E-2</v>
      </c>
      <c r="C40">
        <v>5.8379841665346802E-3</v>
      </c>
      <c r="D40">
        <v>6.2461460666758999E-2</v>
      </c>
    </row>
    <row r="41" spans="1:4">
      <c r="A41">
        <v>2009</v>
      </c>
      <c r="B41">
        <v>3.3707782242654101E-3</v>
      </c>
      <c r="C41">
        <v>1.6928551894385901E-3</v>
      </c>
      <c r="D41">
        <v>6.4139383701585798E-2</v>
      </c>
    </row>
    <row r="42" spans="1:4">
      <c r="A42">
        <v>2010</v>
      </c>
      <c r="B42">
        <v>2.5254468231608599E-2</v>
      </c>
      <c r="C42">
        <v>8.3514720926953293E-3</v>
      </c>
      <c r="D42">
        <v>8.1042379840499099E-2</v>
      </c>
    </row>
    <row r="43" spans="1:4">
      <c r="A43">
        <v>2011</v>
      </c>
      <c r="B43">
        <v>1.2208711464260801E-2</v>
      </c>
      <c r="C43">
        <v>8.5262326992515802E-3</v>
      </c>
      <c r="D43">
        <v>8.4724858605508296E-2</v>
      </c>
    </row>
    <row r="44" spans="1:4">
      <c r="A44">
        <v>2012</v>
      </c>
      <c r="B44">
        <v>2.50397656677693E-2</v>
      </c>
      <c r="C44">
        <v>6.3425238870776996E-3</v>
      </c>
      <c r="D44">
        <v>0.10342210038620001</v>
      </c>
    </row>
    <row r="45" spans="1:4">
      <c r="A45">
        <v>2013</v>
      </c>
      <c r="B45">
        <v>-1.45632835824818E-3</v>
      </c>
      <c r="C45">
        <v>7.23272674124053E-3</v>
      </c>
      <c r="D45">
        <v>9.4733045286711198E-2</v>
      </c>
    </row>
    <row r="46" spans="1:4">
      <c r="A46">
        <v>2014</v>
      </c>
      <c r="B46">
        <v>3.3451820983097301E-3</v>
      </c>
      <c r="C46">
        <v>4.6397921192097404E-3</v>
      </c>
      <c r="D46">
        <v>9.3438435265811207E-2</v>
      </c>
    </row>
    <row r="47" spans="1:4">
      <c r="A47">
        <v>2015</v>
      </c>
      <c r="B47">
        <v>-4.2005356404827797E-3</v>
      </c>
      <c r="C47">
        <v>5.5197782915003997E-3</v>
      </c>
      <c r="D47">
        <v>8.3718121333827999E-2</v>
      </c>
    </row>
    <row r="48" spans="1:4">
      <c r="A48">
        <v>2016</v>
      </c>
      <c r="B48">
        <v>3.15809444964441E-3</v>
      </c>
      <c r="C48">
        <v>5.9671559608522103E-3</v>
      </c>
      <c r="D48">
        <v>8.09090598226202E-2</v>
      </c>
    </row>
    <row r="49" spans="1:4">
      <c r="A49">
        <v>2017</v>
      </c>
      <c r="B49">
        <v>5.4613795968379104E-3</v>
      </c>
      <c r="C49">
        <v>4.8510855548322598E-3</v>
      </c>
      <c r="D49">
        <v>8.1519353864625804E-2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tabSelected="1" workbookViewId="0">
      <selection activeCell="B1" sqref="B1"/>
    </sheetView>
  </sheetViews>
  <sheetFormatPr defaultColWidth="9.109375" defaultRowHeight="14.4"/>
  <sheetData>
    <row r="1" spans="1:3">
      <c r="A1" t="s">
        <v>144</v>
      </c>
      <c r="B1" t="s">
        <v>395</v>
      </c>
    </row>
    <row r="3" spans="1:3">
      <c r="B3" s="2" t="s">
        <v>145</v>
      </c>
      <c r="C3" s="2"/>
    </row>
    <row r="4" spans="1:3">
      <c r="A4" t="s">
        <v>146</v>
      </c>
      <c r="B4" s="2">
        <f>+Peru!L3/Peru!O3</f>
        <v>7043.2228892157</v>
      </c>
      <c r="C4" s="2"/>
    </row>
    <row r="5" spans="1:3">
      <c r="A5" t="s">
        <v>147</v>
      </c>
      <c r="B5" s="2">
        <f>+Peru!L4/Peru!O4</f>
        <v>7348.6844726726567</v>
      </c>
      <c r="C5" s="2"/>
    </row>
    <row r="6" spans="1:3">
      <c r="A6" t="s">
        <v>148</v>
      </c>
      <c r="B6" s="2">
        <f>+Peru!L5/Peru!O5</f>
        <v>7856.2602945821855</v>
      </c>
      <c r="C6" s="2"/>
    </row>
    <row r="7" spans="1:3">
      <c r="A7" t="s">
        <v>149</v>
      </c>
      <c r="B7" s="2">
        <f>+Peru!L6/Peru!O6</f>
        <v>7962.0824712347185</v>
      </c>
      <c r="C7" s="2"/>
    </row>
    <row r="8" spans="1:3">
      <c r="A8" t="s">
        <v>150</v>
      </c>
      <c r="B8" s="2">
        <f>+Peru!L7/Peru!O7</f>
        <v>8241.6294534781737</v>
      </c>
      <c r="C8" s="2"/>
    </row>
    <row r="9" spans="1:3">
      <c r="A9" t="s">
        <v>151</v>
      </c>
      <c r="B9" s="2">
        <f>+Peru!L8/Peru!O8</f>
        <v>8459.1520616365342</v>
      </c>
      <c r="C9" s="2"/>
    </row>
    <row r="10" spans="1:3">
      <c r="A10" t="s">
        <v>152</v>
      </c>
      <c r="B10" s="2">
        <f>+Peru!L9/Peru!O9</f>
        <v>8900.6620796589159</v>
      </c>
      <c r="C10" s="2"/>
    </row>
    <row r="11" spans="1:3">
      <c r="A11" t="s">
        <v>153</v>
      </c>
      <c r="B11" s="2">
        <f>+Peru!L10/Peru!O10</f>
        <v>8987.7112942346994</v>
      </c>
      <c r="C11" s="2"/>
    </row>
    <row r="12" spans="1:3">
      <c r="A12" t="s">
        <v>154</v>
      </c>
      <c r="B12" s="2">
        <f>+Peru!L11/Peru!O11</f>
        <v>8753.3417372553104</v>
      </c>
      <c r="C12" s="2"/>
    </row>
    <row r="13" spans="1:3">
      <c r="A13" t="s">
        <v>155</v>
      </c>
      <c r="B13" s="2">
        <f>+Peru!L12/Peru!O12</f>
        <v>8811.5959742471041</v>
      </c>
      <c r="C13" s="2"/>
    </row>
    <row r="14" spans="1:3">
      <c r="A14" t="s">
        <v>156</v>
      </c>
      <c r="B14" s="2">
        <f>+Peru!L13/Peru!O13</f>
        <v>8857.1106531297628</v>
      </c>
      <c r="C14" s="2"/>
    </row>
    <row r="15" spans="1:3">
      <c r="A15" t="s">
        <v>157</v>
      </c>
      <c r="B15" s="2">
        <f>+Peru!L14/Peru!O14</f>
        <v>9007.6338578481227</v>
      </c>
      <c r="C15" s="2"/>
    </row>
    <row r="16" spans="1:3">
      <c r="A16" t="s">
        <v>158</v>
      </c>
      <c r="B16" s="2">
        <f>+Peru!L15/Peru!O15</f>
        <v>9063.3462419288426</v>
      </c>
      <c r="C16" s="2"/>
    </row>
    <row r="17" spans="1:3">
      <c r="A17" t="s">
        <v>159</v>
      </c>
      <c r="B17" s="2">
        <f>+Peru!L16/Peru!O16</f>
        <v>9367.1740421926715</v>
      </c>
      <c r="C17" s="2"/>
    </row>
    <row r="18" spans="1:3">
      <c r="A18" t="s">
        <v>160</v>
      </c>
      <c r="B18" s="2">
        <f>+Peru!L17/Peru!O17</f>
        <v>9966.5069181931176</v>
      </c>
      <c r="C18" s="2"/>
    </row>
    <row r="19" spans="1:3">
      <c r="A19" t="s">
        <v>161</v>
      </c>
      <c r="B19" s="2">
        <f>+Peru!L18/Peru!O18</f>
        <v>10114.011170395694</v>
      </c>
      <c r="C19" s="2"/>
    </row>
    <row r="20" spans="1:3">
      <c r="A20" t="s">
        <v>162</v>
      </c>
      <c r="B20" s="2">
        <f>+Peru!L19/Peru!O19</f>
        <v>9984.0143068327598</v>
      </c>
      <c r="C20" s="2"/>
    </row>
    <row r="21" spans="1:3">
      <c r="A21" t="s">
        <v>163</v>
      </c>
      <c r="B21" s="2">
        <f>+Peru!L20/Peru!O20</f>
        <v>9749.7677042988926</v>
      </c>
      <c r="C21" s="2"/>
    </row>
    <row r="22" spans="1:3">
      <c r="A22" t="s">
        <v>164</v>
      </c>
      <c r="B22" s="2">
        <f>+Peru!L21/Peru!O21</f>
        <v>9240.200712940732</v>
      </c>
      <c r="C22" s="2"/>
    </row>
    <row r="23" spans="1:3">
      <c r="A23" t="s">
        <v>165</v>
      </c>
      <c r="B23" s="2">
        <f>+Peru!L22/Peru!O22</f>
        <v>9368.0994993857803</v>
      </c>
      <c r="C23" s="2"/>
    </row>
    <row r="24" spans="1:3">
      <c r="A24" t="s">
        <v>166</v>
      </c>
      <c r="B24" s="2">
        <f>+Peru!L23/Peru!O23</f>
        <v>9674.1092319584095</v>
      </c>
      <c r="C24" s="2"/>
    </row>
    <row r="25" spans="1:3">
      <c r="A25" t="s">
        <v>167</v>
      </c>
      <c r="B25" s="2">
        <f>+Peru!L24/Peru!O24</f>
        <v>9960.5190679236566</v>
      </c>
      <c r="C25" s="2"/>
    </row>
    <row r="26" spans="1:3">
      <c r="A26" t="s">
        <v>168</v>
      </c>
      <c r="B26" s="2">
        <f>+Peru!L25/Peru!O25</f>
        <v>9699.6801375684317</v>
      </c>
      <c r="C26" s="2"/>
    </row>
    <row r="27" spans="1:3">
      <c r="A27" t="s">
        <v>169</v>
      </c>
      <c r="B27" s="2">
        <f>+Peru!L26/Peru!O26</f>
        <v>8485.699512137744</v>
      </c>
      <c r="C27" s="2"/>
    </row>
    <row r="28" spans="1:3">
      <c r="A28" t="s">
        <v>170</v>
      </c>
      <c r="B28" s="2">
        <f>+Peru!L27/Peru!O27</f>
        <v>8588.9642592522887</v>
      </c>
      <c r="C28" s="2"/>
    </row>
    <row r="29" spans="1:3">
      <c r="A29" t="s">
        <v>171</v>
      </c>
      <c r="B29" s="2">
        <f>+Peru!L28/Peru!O28</f>
        <v>8567.181330790112</v>
      </c>
      <c r="C29" s="2"/>
    </row>
    <row r="30" spans="1:3">
      <c r="A30" t="s">
        <v>172</v>
      </c>
      <c r="B30" s="2">
        <f>+Peru!L29/Peru!O29</f>
        <v>9164.723051125884</v>
      </c>
      <c r="C30" s="2"/>
    </row>
    <row r="31" spans="1:3">
      <c r="A31" t="s">
        <v>173</v>
      </c>
      <c r="B31" s="2">
        <f>+Peru!L30/Peru!O30</f>
        <v>9833.7377460307853</v>
      </c>
      <c r="C31" s="2"/>
    </row>
    <row r="32" spans="1:3">
      <c r="A32" t="s">
        <v>174</v>
      </c>
      <c r="B32" s="2">
        <f>+Peru!L31/Peru!O31</f>
        <v>8712.2408032653238</v>
      </c>
      <c r="C32" s="2"/>
    </row>
    <row r="33" spans="1:3">
      <c r="A33" t="s">
        <v>175</v>
      </c>
      <c r="B33" s="2">
        <f>+Peru!L32/Peru!O32</f>
        <v>7478.2774370759907</v>
      </c>
      <c r="C33" s="2"/>
    </row>
    <row r="34" spans="1:3">
      <c r="A34" t="s">
        <v>176</v>
      </c>
      <c r="B34" s="2">
        <f>+Peru!L33/Peru!O33</f>
        <v>6960.5042887470727</v>
      </c>
      <c r="C34" s="2"/>
    </row>
    <row r="35" spans="1:3">
      <c r="A35" t="s">
        <v>177</v>
      </c>
      <c r="B35" s="2">
        <f>+Peru!L34/Peru!O34</f>
        <v>6974.1704745884863</v>
      </c>
      <c r="C35" s="2"/>
    </row>
    <row r="36" spans="1:3">
      <c r="A36" t="s">
        <v>178</v>
      </c>
      <c r="B36" s="2">
        <f>+Peru!L35/Peru!O35</f>
        <v>6802.779379518076</v>
      </c>
      <c r="C36" s="2"/>
    </row>
    <row r="37" spans="1:3">
      <c r="A37" t="s">
        <v>179</v>
      </c>
      <c r="B37" s="2">
        <f>+Peru!L36/Peru!O36</f>
        <v>7025.1786167038317</v>
      </c>
      <c r="C37" s="2"/>
    </row>
    <row r="38" spans="1:3">
      <c r="A38" t="s">
        <v>180</v>
      </c>
      <c r="B38" s="2">
        <f>+Peru!L37/Peru!O37</f>
        <v>7745.8885504769514</v>
      </c>
      <c r="C38" s="2"/>
    </row>
    <row r="39" spans="1:3">
      <c r="A39" t="s">
        <v>181</v>
      </c>
      <c r="B39" s="2">
        <f>+Peru!L38/Peru!O38</f>
        <v>8172.4291443700031</v>
      </c>
      <c r="C39" s="2"/>
    </row>
    <row r="40" spans="1:3">
      <c r="A40" t="s">
        <v>182</v>
      </c>
      <c r="B40" s="2">
        <f>+Peru!L39/Peru!O39</f>
        <v>8255.6349589371384</v>
      </c>
      <c r="C40" s="2"/>
    </row>
    <row r="41" spans="1:3">
      <c r="A41" t="s">
        <v>183</v>
      </c>
      <c r="B41" s="2">
        <f>+Peru!L40/Peru!O40</f>
        <v>8641.3950063157426</v>
      </c>
      <c r="C41" s="2"/>
    </row>
    <row r="42" spans="1:3">
      <c r="A42" t="s">
        <v>184</v>
      </c>
      <c r="B42" s="2">
        <f>+Peru!L41/Peru!O41</f>
        <v>8465.8770578850144</v>
      </c>
      <c r="C42" s="2"/>
    </row>
    <row r="43" spans="1:3">
      <c r="A43" t="s">
        <v>185</v>
      </c>
      <c r="B43" s="2">
        <f>+Peru!L42/Peru!O42</f>
        <v>8455.9998301784708</v>
      </c>
      <c r="C43" s="2"/>
    </row>
    <row r="44" spans="1:3">
      <c r="A44" t="s">
        <v>186</v>
      </c>
      <c r="B44" s="2">
        <f>+Peru!L43/Peru!O43</f>
        <v>8551.8099866998346</v>
      </c>
      <c r="C44" s="2"/>
    </row>
    <row r="45" spans="1:3">
      <c r="A45" t="s">
        <v>187</v>
      </c>
      <c r="B45" s="2">
        <f>+Peru!L44/Peru!O44</f>
        <v>8479.6729153058532</v>
      </c>
      <c r="C45" s="2"/>
    </row>
    <row r="46" spans="1:3">
      <c r="A46" t="s">
        <v>188</v>
      </c>
      <c r="B46" s="2">
        <f>+Peru!L45/Peru!O45</f>
        <v>8817.4428856025042</v>
      </c>
      <c r="C46" s="2"/>
    </row>
    <row r="47" spans="1:3">
      <c r="A47" t="s">
        <v>189</v>
      </c>
      <c r="B47" s="2">
        <f>+Peru!L46/Peru!O46</f>
        <v>9061.302170899824</v>
      </c>
      <c r="C47" s="2"/>
    </row>
    <row r="48" spans="1:3">
      <c r="A48" t="s">
        <v>190</v>
      </c>
      <c r="B48" s="2">
        <f>+Peru!L47/Peru!O47</f>
        <v>9387.0757821027273</v>
      </c>
      <c r="C48" s="2"/>
    </row>
    <row r="49" spans="1:3">
      <c r="A49" t="s">
        <v>191</v>
      </c>
      <c r="B49" s="2">
        <f>+Peru!L48/Peru!O48</f>
        <v>9851.3424725586428</v>
      </c>
      <c r="C49" s="2"/>
    </row>
    <row r="50" spans="1:3">
      <c r="A50" t="s">
        <v>192</v>
      </c>
      <c r="B50" s="2">
        <f>+Peru!L49/Peru!O49</f>
        <v>10464.750627896019</v>
      </c>
      <c r="C50" s="2"/>
    </row>
    <row r="51" spans="1:3">
      <c r="A51" t="s">
        <v>193</v>
      </c>
      <c r="B51" s="2">
        <f>+Peru!L50/Peru!O50</f>
        <v>11224.426311993711</v>
      </c>
      <c r="C51" s="2"/>
    </row>
    <row r="52" spans="1:3">
      <c r="A52" t="s">
        <v>194</v>
      </c>
      <c r="B52" s="2">
        <f>+Peru!L51/Peru!O51</f>
        <v>12112.423780791942</v>
      </c>
      <c r="C52" s="2"/>
    </row>
    <row r="53" spans="1:3">
      <c r="A53" t="s">
        <v>195</v>
      </c>
      <c r="B53" s="2">
        <f>+Peru!L52/Peru!O52</f>
        <v>12102.974717800585</v>
      </c>
      <c r="C53" s="2"/>
    </row>
    <row r="54" spans="1:3">
      <c r="A54" t="s">
        <v>196</v>
      </c>
      <c r="B54" s="2">
        <f>+Peru!L53/Peru!O53</f>
        <v>12978.781792814309</v>
      </c>
      <c r="C54" s="2"/>
    </row>
    <row r="55" spans="1:3">
      <c r="A55" t="s">
        <v>197</v>
      </c>
      <c r="B55" s="2">
        <f>+Peru!L54/Peru!O54</f>
        <v>13660.519606837463</v>
      </c>
      <c r="C55" s="2"/>
    </row>
    <row r="56" spans="1:3">
      <c r="A56" t="s">
        <v>198</v>
      </c>
      <c r="B56" s="2">
        <f>+Peru!L55/Peru!O55</f>
        <v>14310.949521365483</v>
      </c>
      <c r="C56" s="2"/>
    </row>
    <row r="57" spans="1:3">
      <c r="A57" t="s">
        <v>199</v>
      </c>
      <c r="B57" s="2">
        <f>+Peru!L56/Peru!O56</f>
        <v>14977.737855281603</v>
      </c>
      <c r="C57" s="2"/>
    </row>
    <row r="58" spans="1:3">
      <c r="A58" t="s">
        <v>200</v>
      </c>
      <c r="B58" s="2">
        <f>+Peru!L57/Peru!O57</f>
        <v>15169.408370317331</v>
      </c>
      <c r="C58" s="2"/>
    </row>
    <row r="59" spans="1:3">
      <c r="A59" t="s">
        <v>201</v>
      </c>
      <c r="B59" s="2">
        <f>+Peru!L58/Peru!O58</f>
        <v>15501.255737838868</v>
      </c>
      <c r="C59" s="2"/>
    </row>
    <row r="60" spans="1:3">
      <c r="A60" t="s">
        <v>202</v>
      </c>
      <c r="B60" s="2">
        <f>+Peru!L59/Peru!O59</f>
        <v>15953.103976710734</v>
      </c>
      <c r="C60" s="2"/>
    </row>
    <row r="61" spans="1:3">
      <c r="A61" t="s">
        <v>204</v>
      </c>
      <c r="B61" s="2">
        <f>+Peru!L60/Peru!O60</f>
        <v>16173.134581240136</v>
      </c>
      <c r="C6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"/>
  <sheetViews>
    <sheetView workbookViewId="0"/>
  </sheetViews>
  <sheetFormatPr defaultColWidth="9.109375" defaultRowHeight="14.4"/>
  <sheetData>
    <row r="1" spans="1:3">
      <c r="A1" t="s">
        <v>144</v>
      </c>
      <c r="B1" t="s">
        <v>203</v>
      </c>
    </row>
    <row r="4" spans="1:3">
      <c r="A4" t="s">
        <v>146</v>
      </c>
      <c r="B4" s="2">
        <f>+Peru!DP3*100</f>
        <v>8.7276264645894397</v>
      </c>
      <c r="C4" s="2"/>
    </row>
    <row r="5" spans="1:3">
      <c r="A5" t="s">
        <v>147</v>
      </c>
      <c r="B5" s="2">
        <f>+Peru!DP4*100</f>
        <v>6.0196505460486005</v>
      </c>
      <c r="C5" s="2"/>
    </row>
    <row r="6" spans="1:3">
      <c r="A6" t="s">
        <v>148</v>
      </c>
      <c r="B6" s="2">
        <f>+Peru!DP5*100</f>
        <v>6.61845535124999</v>
      </c>
      <c r="C6" s="2"/>
    </row>
    <row r="7" spans="1:3">
      <c r="A7" t="s">
        <v>149</v>
      </c>
      <c r="B7" s="2">
        <f>+Peru!DP6*100</f>
        <v>6.02329817188643</v>
      </c>
      <c r="C7" s="2"/>
    </row>
    <row r="8" spans="1:3">
      <c r="A8" t="s">
        <v>150</v>
      </c>
      <c r="B8" s="2">
        <f>+Peru!DP7*100</f>
        <v>9.8532790452087404</v>
      </c>
      <c r="C8" s="2"/>
    </row>
    <row r="9" spans="1:3">
      <c r="A9" t="s">
        <v>151</v>
      </c>
      <c r="B9" s="2">
        <f>+Peru!DP8*100</f>
        <v>16.362830478809801</v>
      </c>
      <c r="C9" s="2"/>
    </row>
    <row r="10" spans="1:3">
      <c r="A10" t="s">
        <v>152</v>
      </c>
      <c r="B10" s="2">
        <f>+Peru!DP9*100</f>
        <v>8.8886468621837995</v>
      </c>
      <c r="C10" s="2"/>
    </row>
    <row r="11" spans="1:3">
      <c r="A11" t="s">
        <v>153</v>
      </c>
      <c r="B11" s="2">
        <f>+Peru!DP10*100</f>
        <v>11.455410156528099</v>
      </c>
      <c r="C11" s="2"/>
    </row>
    <row r="12" spans="1:3">
      <c r="A12" t="s">
        <v>154</v>
      </c>
      <c r="B12" s="2">
        <f>+Peru!DP11*100</f>
        <v>19.116674209208799</v>
      </c>
      <c r="C12" s="2"/>
    </row>
    <row r="13" spans="1:3">
      <c r="A13" t="s">
        <v>155</v>
      </c>
      <c r="B13" s="2">
        <f>+Peru!DP12*100</f>
        <v>6.2306781796362998</v>
      </c>
      <c r="C13" s="2"/>
    </row>
    <row r="14" spans="1:3">
      <c r="A14" t="s">
        <v>156</v>
      </c>
      <c r="B14" s="2">
        <f>+Peru!DP13*100</f>
        <v>5.0174015288193097</v>
      </c>
      <c r="C14" s="2"/>
    </row>
    <row r="15" spans="1:3">
      <c r="A15" t="s">
        <v>157</v>
      </c>
      <c r="B15" s="2">
        <f>+Peru!DP14*100</f>
        <v>6.8065718773359301</v>
      </c>
      <c r="C15" s="2"/>
    </row>
    <row r="16" spans="1:3">
      <c r="A16" t="s">
        <v>158</v>
      </c>
      <c r="B16" s="2">
        <f>+Peru!DP15*100</f>
        <v>7.1918037733340201</v>
      </c>
      <c r="C16" s="2"/>
    </row>
    <row r="17" spans="1:3">
      <c r="A17" t="s">
        <v>159</v>
      </c>
      <c r="B17" s="2">
        <f>+Peru!DP16*100</f>
        <v>9.5134722820955098</v>
      </c>
      <c r="C17" s="2"/>
    </row>
    <row r="18" spans="1:3">
      <c r="A18" t="s">
        <v>160</v>
      </c>
      <c r="B18" s="2">
        <f>+Peru!DP17*100</f>
        <v>16.877104822007098</v>
      </c>
      <c r="C18" s="2"/>
    </row>
    <row r="19" spans="1:3">
      <c r="A19" t="s">
        <v>161</v>
      </c>
      <c r="B19" s="2">
        <f>+Peru!DP18*100</f>
        <v>23.633681467077899</v>
      </c>
      <c r="C19" s="2"/>
    </row>
    <row r="20" spans="1:3">
      <c r="A20" t="s">
        <v>162</v>
      </c>
      <c r="B20" s="2">
        <f>+Peru!DP19*100</f>
        <v>33.4946214796406</v>
      </c>
      <c r="C20" s="2"/>
    </row>
    <row r="21" spans="1:3">
      <c r="A21" t="s">
        <v>163</v>
      </c>
      <c r="B21" s="2">
        <f>+Peru!DP20*100</f>
        <v>38.042016991478697</v>
      </c>
      <c r="C21" s="2"/>
    </row>
    <row r="22" spans="1:3">
      <c r="A22" t="s">
        <v>164</v>
      </c>
      <c r="B22" s="2">
        <f>+Peru!DP21*100</f>
        <v>57.850278671974898</v>
      </c>
      <c r="C22" s="2"/>
    </row>
    <row r="23" spans="1:3">
      <c r="A23" t="s">
        <v>165</v>
      </c>
      <c r="B23" s="2">
        <f>+Peru!DP22*100</f>
        <v>67.697525627072295</v>
      </c>
      <c r="C23" s="2"/>
    </row>
    <row r="24" spans="1:3">
      <c r="A24" t="s">
        <v>166</v>
      </c>
      <c r="B24" s="2">
        <f>+Peru!DP23*100</f>
        <v>59.160564624096402</v>
      </c>
      <c r="C24" s="2"/>
    </row>
    <row r="25" spans="1:3">
      <c r="A25" t="s">
        <v>167</v>
      </c>
      <c r="B25" s="2">
        <f>+Peru!DP24*100</f>
        <v>75.417682049487993</v>
      </c>
      <c r="C25" s="2"/>
    </row>
    <row r="26" spans="1:3">
      <c r="A26" t="s">
        <v>168</v>
      </c>
      <c r="B26" s="2">
        <f>+Peru!DP25*100</f>
        <v>64.459661110174409</v>
      </c>
      <c r="C26" s="2"/>
    </row>
    <row r="27" spans="1:3">
      <c r="A27" t="s">
        <v>169</v>
      </c>
      <c r="B27" s="2">
        <f>+Peru!DP26*100</f>
        <v>111.14928139546001</v>
      </c>
      <c r="C27" s="2"/>
    </row>
    <row r="28" spans="1:3">
      <c r="A28" t="s">
        <v>170</v>
      </c>
      <c r="B28" s="2">
        <f>+Peru!DP27*100</f>
        <v>110.209023300716</v>
      </c>
      <c r="C28" s="2"/>
    </row>
    <row r="29" spans="1:3">
      <c r="A29" t="s">
        <v>171</v>
      </c>
      <c r="B29" s="2">
        <f>+Peru!DP28*100</f>
        <v>163.39806898348598</v>
      </c>
      <c r="C29" s="2"/>
    </row>
    <row r="30" spans="1:3">
      <c r="A30" t="s">
        <v>172</v>
      </c>
      <c r="B30" s="2">
        <f>+Peru!DP29*100</f>
        <v>77.921333073599797</v>
      </c>
      <c r="C30" s="2"/>
    </row>
    <row r="31" spans="1:3">
      <c r="A31" t="s">
        <v>173</v>
      </c>
      <c r="B31" s="2">
        <f>+Peru!DP30*100</f>
        <v>85.846328999725998</v>
      </c>
      <c r="C31" s="2"/>
    </row>
    <row r="32" spans="1:3">
      <c r="A32" t="s">
        <v>174</v>
      </c>
      <c r="B32" s="2">
        <f>+Peru!DP31*100</f>
        <v>666.95535725769105</v>
      </c>
      <c r="C32" s="2"/>
    </row>
    <row r="33" spans="1:3">
      <c r="A33" t="s">
        <v>175</v>
      </c>
      <c r="B33" s="2">
        <f>+Peru!DP32*100</f>
        <v>3398.2718065600602</v>
      </c>
      <c r="C33" s="2"/>
    </row>
    <row r="34" spans="1:3">
      <c r="A34" t="s">
        <v>176</v>
      </c>
      <c r="B34" s="2">
        <f>+Peru!DP33*100</f>
        <v>7481.6909926222497</v>
      </c>
      <c r="C34" s="2"/>
    </row>
    <row r="35" spans="1:3">
      <c r="A35" t="s">
        <v>177</v>
      </c>
      <c r="B35" s="2">
        <f>+Peru!DP34*100</f>
        <v>409.52795321444302</v>
      </c>
      <c r="C35" s="2"/>
    </row>
    <row r="36" spans="1:3">
      <c r="A36" t="s">
        <v>178</v>
      </c>
      <c r="B36" s="2">
        <f>+Peru!DP35*100</f>
        <v>73.528624690568094</v>
      </c>
      <c r="C36" s="2"/>
    </row>
    <row r="37" spans="1:3">
      <c r="A37" t="s">
        <v>179</v>
      </c>
      <c r="B37" s="2">
        <f>+Peru!DP36*100</f>
        <v>48.579808599863298</v>
      </c>
      <c r="C37" s="2"/>
    </row>
    <row r="38" spans="1:3">
      <c r="A38" t="s">
        <v>180</v>
      </c>
      <c r="B38" s="2">
        <f>+Peru!DP37*100</f>
        <v>23.734526950170203</v>
      </c>
      <c r="C38" s="2"/>
    </row>
    <row r="39" spans="1:3">
      <c r="A39" t="s">
        <v>181</v>
      </c>
      <c r="B39" s="2">
        <f>+Peru!DP38*100</f>
        <v>11.130504038444</v>
      </c>
      <c r="C39" s="2"/>
    </row>
    <row r="40" spans="1:3">
      <c r="A40" t="s">
        <v>182</v>
      </c>
      <c r="B40" s="2">
        <f>+Peru!DP39*100</f>
        <v>11.5490450880136</v>
      </c>
      <c r="C40" s="2"/>
    </row>
    <row r="41" spans="1:3">
      <c r="A41" t="s">
        <v>183</v>
      </c>
      <c r="B41" s="2">
        <f>+Peru!DP40*100</f>
        <v>8.5467011023166801</v>
      </c>
      <c r="C41" s="2"/>
    </row>
    <row r="42" spans="1:3">
      <c r="A42" t="s">
        <v>184</v>
      </c>
      <c r="B42" s="2">
        <f>+Peru!DP41*100</f>
        <v>7.2500000000000204</v>
      </c>
      <c r="C42" s="2"/>
    </row>
    <row r="43" spans="1:3">
      <c r="A43" t="s">
        <v>185</v>
      </c>
      <c r="B43" s="2">
        <f>+Peru!DP42*100</f>
        <v>3.47</v>
      </c>
      <c r="C43" s="2"/>
    </row>
    <row r="44" spans="1:3">
      <c r="A44" t="s">
        <v>186</v>
      </c>
      <c r="B44" s="2">
        <f>+Peru!DP43*100</f>
        <v>3.76000000000001</v>
      </c>
      <c r="C44" s="2"/>
    </row>
    <row r="45" spans="1:3">
      <c r="A45" t="s">
        <v>187</v>
      </c>
      <c r="B45" s="2">
        <f>+Peru!DP44*100</f>
        <v>1.9800000000000002</v>
      </c>
      <c r="C45" s="2"/>
    </row>
    <row r="46" spans="1:3">
      <c r="A46" t="s">
        <v>188</v>
      </c>
      <c r="B46" s="2">
        <f>+Peru!DP45*100</f>
        <v>0.190000000000001</v>
      </c>
      <c r="C46" s="2"/>
    </row>
    <row r="47" spans="1:3">
      <c r="A47" t="s">
        <v>189</v>
      </c>
      <c r="B47" s="2">
        <f>+Peru!DP46*100</f>
        <v>2.25999999999997</v>
      </c>
      <c r="C47" s="2"/>
    </row>
    <row r="48" spans="1:3">
      <c r="A48" t="s">
        <v>190</v>
      </c>
      <c r="B48" s="2">
        <f>+Peru!DP47*100</f>
        <v>3.66</v>
      </c>
      <c r="C48" s="2"/>
    </row>
    <row r="49" spans="1:3">
      <c r="A49" t="s">
        <v>191</v>
      </c>
      <c r="B49" s="2">
        <f>+Peru!DP48*100</f>
        <v>1.6199999999999999</v>
      </c>
      <c r="C49" s="2"/>
    </row>
    <row r="50" spans="1:3">
      <c r="A50" t="s">
        <v>192</v>
      </c>
      <c r="B50" s="2">
        <f>+Peru!DP49*100</f>
        <v>2.0013766079399997</v>
      </c>
      <c r="C50" s="2"/>
    </row>
    <row r="51" spans="1:3">
      <c r="A51" t="s">
        <v>193</v>
      </c>
      <c r="B51" s="2">
        <f>+Peru!DP50*100</f>
        <v>1.77868870638653</v>
      </c>
      <c r="C51" s="2"/>
    </row>
    <row r="52" spans="1:3">
      <c r="A52" t="s">
        <v>194</v>
      </c>
      <c r="B52" s="2">
        <f>+Peru!DP51*100</f>
        <v>5.7878810203489106</v>
      </c>
      <c r="C52" s="2"/>
    </row>
    <row r="53" spans="1:3">
      <c r="A53" t="s">
        <v>195</v>
      </c>
      <c r="B53" s="2">
        <f>+Peru!DP52*100</f>
        <v>2.93534442261427</v>
      </c>
      <c r="C53" s="2"/>
    </row>
    <row r="54" spans="1:3">
      <c r="A54" t="s">
        <v>196</v>
      </c>
      <c r="B54" s="2">
        <f>+Peru!DP53*100</f>
        <v>1.52999999999999</v>
      </c>
      <c r="C54" s="2"/>
    </row>
    <row r="55" spans="1:3">
      <c r="A55" t="s">
        <v>197</v>
      </c>
      <c r="B55" s="2">
        <f>+Peru!DP54*100</f>
        <v>3.3696654715679002</v>
      </c>
      <c r="C55" s="2"/>
    </row>
    <row r="56" spans="1:3">
      <c r="A56" t="s">
        <v>198</v>
      </c>
      <c r="B56" s="2">
        <f>+Peru!DP55*100</f>
        <v>3.6554139094222302</v>
      </c>
      <c r="C56" s="2"/>
    </row>
    <row r="57" spans="1:3">
      <c r="A57" t="s">
        <v>199</v>
      </c>
      <c r="B57" s="2">
        <f>+Peru!DP56*100</f>
        <v>2.8058274546628699</v>
      </c>
      <c r="C57" s="2"/>
    </row>
    <row r="58" spans="1:3">
      <c r="A58" t="s">
        <v>200</v>
      </c>
      <c r="B58" s="2">
        <f>+Peru!DP57*100</f>
        <v>3.2459610352057098</v>
      </c>
      <c r="C58" s="2"/>
    </row>
    <row r="59" spans="1:3">
      <c r="A59" t="s">
        <v>201</v>
      </c>
      <c r="B59" s="2">
        <f>+Peru!DP58*100</f>
        <v>3.5478487642526901</v>
      </c>
      <c r="C59" s="2"/>
    </row>
    <row r="60" spans="1:3">
      <c r="A60" t="s">
        <v>202</v>
      </c>
      <c r="B60" s="2">
        <f>+Peru!DP59*100</f>
        <v>3.5930838949935997</v>
      </c>
      <c r="C60" s="2"/>
    </row>
    <row r="61" spans="1:3">
      <c r="A61" t="s">
        <v>204</v>
      </c>
      <c r="B61" s="2">
        <f>+Peru!DP60*100</f>
        <v>2.8038318234279402</v>
      </c>
      <c r="C6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1"/>
  <sheetViews>
    <sheetView workbookViewId="0"/>
  </sheetViews>
  <sheetFormatPr defaultColWidth="9.109375" defaultRowHeight="14.4"/>
  <sheetData>
    <row r="1" spans="1:2">
      <c r="A1" t="s">
        <v>144</v>
      </c>
      <c r="B1" t="s">
        <v>205</v>
      </c>
    </row>
    <row r="4" spans="1:2">
      <c r="A4" t="s">
        <v>146</v>
      </c>
      <c r="B4" s="2">
        <f>-Peru!V3</f>
        <v>0.297988314878181</v>
      </c>
    </row>
    <row r="5" spans="1:2">
      <c r="A5" t="s">
        <v>147</v>
      </c>
      <c r="B5" s="2">
        <f>-Peru!V4</f>
        <v>1.1144330736094199</v>
      </c>
    </row>
    <row r="6" spans="1:2">
      <c r="A6" t="s">
        <v>148</v>
      </c>
      <c r="B6" s="2">
        <f>-Peru!V5</f>
        <v>1.10534374230094</v>
      </c>
    </row>
    <row r="7" spans="1:2">
      <c r="A7" t="s">
        <v>149</v>
      </c>
      <c r="B7" s="2">
        <f>-Peru!V6</f>
        <v>1.95650281156534</v>
      </c>
    </row>
    <row r="8" spans="1:2">
      <c r="A8" t="s">
        <v>150</v>
      </c>
      <c r="B8" s="2">
        <f>-Peru!V7</f>
        <v>3.0436849133903698</v>
      </c>
    </row>
    <row r="9" spans="1:2">
      <c r="A9" t="s">
        <v>151</v>
      </c>
      <c r="B9" s="2">
        <f>-Peru!V8</f>
        <v>7.1198473820187802</v>
      </c>
    </row>
    <row r="10" spans="1:2">
      <c r="A10" t="s">
        <v>152</v>
      </c>
      <c r="B10" s="2">
        <f>-Peru!V9</f>
        <v>8.3450643621165099</v>
      </c>
    </row>
    <row r="11" spans="1:2">
      <c r="A11" t="s">
        <v>153</v>
      </c>
      <c r="B11" s="2">
        <f>-Peru!V10</f>
        <v>10.5658094710915</v>
      </c>
    </row>
    <row r="12" spans="1:2">
      <c r="A12" t="s">
        <v>154</v>
      </c>
      <c r="B12" s="2">
        <f>-Peru!V11</f>
        <v>5.8674345645322301</v>
      </c>
    </row>
    <row r="13" spans="1:2">
      <c r="A13" t="s">
        <v>155</v>
      </c>
      <c r="B13" s="2">
        <f>-Peru!V12</f>
        <v>1.4043048983059601</v>
      </c>
    </row>
    <row r="14" spans="1:2">
      <c r="A14" t="s">
        <v>156</v>
      </c>
      <c r="B14" s="2">
        <f>-Peru!V13</f>
        <v>0.85840930711247099</v>
      </c>
    </row>
    <row r="15" spans="1:2">
      <c r="A15" t="s">
        <v>157</v>
      </c>
      <c r="B15" s="2">
        <f>-Peru!V14</f>
        <v>1.48069792048792</v>
      </c>
    </row>
    <row r="16" spans="1:2">
      <c r="A16" t="s">
        <v>158</v>
      </c>
      <c r="B16" s="2">
        <f>-Peru!V15</f>
        <v>2.9481807061863501</v>
      </c>
    </row>
    <row r="17" spans="1:2">
      <c r="A17" t="s">
        <v>159</v>
      </c>
      <c r="B17" s="2">
        <f>-Peru!V16</f>
        <v>4.6343155747427502</v>
      </c>
    </row>
    <row r="18" spans="1:2">
      <c r="A18" t="s">
        <v>160</v>
      </c>
      <c r="B18" s="2">
        <f>-Peru!V17</f>
        <v>6.9806253322396801</v>
      </c>
    </row>
    <row r="19" spans="1:2">
      <c r="A19" t="s">
        <v>161</v>
      </c>
      <c r="B19" s="2">
        <f>-Peru!V18</f>
        <v>9.7913030353969503</v>
      </c>
    </row>
    <row r="20" spans="1:2">
      <c r="A20" t="s">
        <v>162</v>
      </c>
      <c r="B20" s="2">
        <f>-Peru!V19</f>
        <v>10.5384699327128</v>
      </c>
    </row>
    <row r="21" spans="1:2">
      <c r="A21" t="s">
        <v>163</v>
      </c>
      <c r="B21" s="2">
        <f>-Peru!V20</f>
        <v>10.166832873760701</v>
      </c>
    </row>
    <row r="22" spans="1:2">
      <c r="A22" t="s">
        <v>164</v>
      </c>
      <c r="B22" s="2">
        <f>-Peru!V21</f>
        <v>6.3570435681239896</v>
      </c>
    </row>
    <row r="23" spans="1:2">
      <c r="A23" t="s">
        <v>165</v>
      </c>
      <c r="B23" s="2">
        <f>-Peru!V22</f>
        <v>1.0949856146800101</v>
      </c>
    </row>
    <row r="24" spans="1:2">
      <c r="A24" t="s">
        <v>166</v>
      </c>
      <c r="B24" s="2">
        <f>-Peru!V23</f>
        <v>4.6413614556337501</v>
      </c>
    </row>
    <row r="25" spans="1:2">
      <c r="A25" t="s">
        <v>167</v>
      </c>
      <c r="B25" s="2">
        <f>-Peru!V24</f>
        <v>8.0496307939807501</v>
      </c>
    </row>
    <row r="26" spans="1:2">
      <c r="A26" t="s">
        <v>168</v>
      </c>
      <c r="B26" s="2">
        <f>-Peru!V25</f>
        <v>8.8886454742081007</v>
      </c>
    </row>
    <row r="27" spans="1:2">
      <c r="A27" t="s">
        <v>169</v>
      </c>
      <c r="B27" s="2">
        <f>-Peru!V26</f>
        <v>11.628644238228301</v>
      </c>
    </row>
    <row r="28" spans="1:2">
      <c r="A28" t="s">
        <v>170</v>
      </c>
      <c r="B28" s="2">
        <f>-Peru!V27</f>
        <v>7.8672387362142198</v>
      </c>
    </row>
    <row r="29" spans="1:2">
      <c r="A29" t="s">
        <v>171</v>
      </c>
      <c r="B29" s="2">
        <f>-Peru!V28</f>
        <v>3.6964130295808699</v>
      </c>
    </row>
    <row r="30" spans="1:2">
      <c r="A30" t="s">
        <v>172</v>
      </c>
      <c r="B30" s="2">
        <f>-Peru!V29</f>
        <v>7.7759323851715898</v>
      </c>
    </row>
    <row r="31" spans="1:2">
      <c r="A31" t="s">
        <v>173</v>
      </c>
      <c r="B31" s="2">
        <f>-Peru!V30</f>
        <v>10.149342244443201</v>
      </c>
    </row>
    <row r="32" spans="1:2">
      <c r="A32" t="s">
        <v>174</v>
      </c>
      <c r="B32" s="2">
        <f>-Peru!V31</f>
        <v>11.5487253543713</v>
      </c>
    </row>
    <row r="33" spans="1:2">
      <c r="A33" t="s">
        <v>175</v>
      </c>
      <c r="B33" s="2">
        <f>-Peru!V32</f>
        <v>11.298822678730801</v>
      </c>
    </row>
    <row r="34" spans="1:2">
      <c r="A34" t="s">
        <v>176</v>
      </c>
      <c r="B34" s="2">
        <f>-Peru!V33</f>
        <v>8.9288560382811593</v>
      </c>
    </row>
    <row r="35" spans="1:2">
      <c r="A35" t="s">
        <v>177</v>
      </c>
      <c r="B35" s="2">
        <f>-Peru!V34</f>
        <v>2.9213909397164199</v>
      </c>
    </row>
    <row r="36" spans="1:2">
      <c r="A36" t="s">
        <v>178</v>
      </c>
      <c r="B36" s="2">
        <f>-Peru!V35</f>
        <v>3.9885651318421802</v>
      </c>
    </row>
    <row r="37" spans="1:2">
      <c r="A37" t="s">
        <v>179</v>
      </c>
      <c r="B37" s="2">
        <f>-Peru!V36</f>
        <v>3.1338685605443901</v>
      </c>
    </row>
    <row r="38" spans="1:2">
      <c r="A38" t="s">
        <v>180</v>
      </c>
      <c r="B38" s="2">
        <f>-Peru!V37</f>
        <v>2.8746971881031702</v>
      </c>
    </row>
    <row r="39" spans="1:2">
      <c r="A39" t="s">
        <v>181</v>
      </c>
      <c r="B39" s="2">
        <f>-Peru!V38</f>
        <v>3.31943619615428</v>
      </c>
    </row>
    <row r="40" spans="1:2">
      <c r="A40" t="s">
        <v>182</v>
      </c>
      <c r="B40" s="2">
        <f>-Peru!V39</f>
        <v>1.1212292008018501</v>
      </c>
    </row>
    <row r="41" spans="1:2">
      <c r="A41" t="s">
        <v>183</v>
      </c>
      <c r="B41" s="2">
        <f>-Peru!V40</f>
        <v>-6.6913908998297605E-2</v>
      </c>
    </row>
    <row r="42" spans="1:2">
      <c r="A42" t="s">
        <v>184</v>
      </c>
      <c r="B42" s="2">
        <f>-Peru!V41</f>
        <v>1.0251198993558801</v>
      </c>
    </row>
    <row r="43" spans="1:2">
      <c r="A43" t="s">
        <v>185</v>
      </c>
      <c r="B43" s="2">
        <f>-Peru!V42</f>
        <v>3.3680689995593101</v>
      </c>
    </row>
    <row r="44" spans="1:2">
      <c r="A44" t="s">
        <v>186</v>
      </c>
      <c r="B44" s="2">
        <f>-Peru!V43</f>
        <v>3.3903754287204602</v>
      </c>
    </row>
    <row r="45" spans="1:2">
      <c r="A45" t="s">
        <v>187</v>
      </c>
      <c r="B45" s="2">
        <f>-Peru!V44</f>
        <v>2.78960214645701</v>
      </c>
    </row>
    <row r="46" spans="1:2">
      <c r="A46" t="s">
        <v>188</v>
      </c>
      <c r="B46" s="2">
        <f>-Peru!V45</f>
        <v>2.2918654116994701</v>
      </c>
    </row>
    <row r="47" spans="1:2">
      <c r="A47" t="s">
        <v>189</v>
      </c>
      <c r="B47" s="2">
        <f>-Peru!V46</f>
        <v>1.73846715441455</v>
      </c>
    </row>
    <row r="48" spans="1:2">
      <c r="A48" t="s">
        <v>190</v>
      </c>
      <c r="B48" s="2">
        <f>-Peru!V47</f>
        <v>1.12337544481609</v>
      </c>
    </row>
    <row r="49" spans="1:2">
      <c r="A49" t="s">
        <v>191</v>
      </c>
      <c r="B49" s="2">
        <f>-Peru!V48</f>
        <v>0.35196145525950701</v>
      </c>
    </row>
    <row r="50" spans="1:2">
      <c r="A50" t="s">
        <v>192</v>
      </c>
      <c r="B50" s="2">
        <f>-Peru!V49</f>
        <v>-2.4542276838373902</v>
      </c>
    </row>
    <row r="51" spans="1:2">
      <c r="A51" t="s">
        <v>193</v>
      </c>
      <c r="B51" s="2">
        <f>-Peru!V50</f>
        <v>-3.0650127187796699</v>
      </c>
    </row>
    <row r="52" spans="1:2">
      <c r="A52" t="s">
        <v>194</v>
      </c>
      <c r="B52" s="2">
        <f>-Peru!V51</f>
        <v>-2.5007639506251902</v>
      </c>
    </row>
    <row r="53" spans="1:2">
      <c r="A53" t="s">
        <v>195</v>
      </c>
      <c r="B53" s="2">
        <f>-Peru!V52</f>
        <v>1.3016064141388799</v>
      </c>
    </row>
    <row r="54" spans="1:2">
      <c r="A54" t="s">
        <v>196</v>
      </c>
      <c r="B54" s="2">
        <f>-Peru!V53</f>
        <v>0.17551113801686299</v>
      </c>
    </row>
    <row r="55" spans="1:2">
      <c r="A55" t="s">
        <v>197</v>
      </c>
      <c r="B55" s="2">
        <f>-Peru!V54</f>
        <v>-2.0646064307607501</v>
      </c>
    </row>
    <row r="56" spans="1:2">
      <c r="A56" t="s">
        <v>198</v>
      </c>
      <c r="B56" s="2">
        <f>-Peru!V55</f>
        <v>-2.2706835660615798</v>
      </c>
    </row>
    <row r="57" spans="1:2">
      <c r="A57" t="s">
        <v>199</v>
      </c>
      <c r="B57" s="2">
        <f>-Peru!V56</f>
        <v>-0.86257289850626895</v>
      </c>
    </row>
    <row r="58" spans="1:2">
      <c r="A58" t="s">
        <v>200</v>
      </c>
      <c r="B58" s="2">
        <f>-Peru!V57</f>
        <v>0.29052241672131601</v>
      </c>
    </row>
    <row r="59" spans="1:2">
      <c r="A59" t="s">
        <v>201</v>
      </c>
      <c r="B59" s="2">
        <f>-Peru!V58</f>
        <v>2.0373788589414299</v>
      </c>
    </row>
    <row r="60" spans="1:2">
      <c r="A60" t="s">
        <v>202</v>
      </c>
      <c r="B60" s="2">
        <f>-Peru!V59</f>
        <v>2.4859328215354002</v>
      </c>
    </row>
    <row r="61" spans="1:2">
      <c r="A61" t="s">
        <v>204</v>
      </c>
      <c r="B61" s="2">
        <f>-Peru!V60</f>
        <v>3.0980357652333499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6"/>
  <sheetViews>
    <sheetView workbookViewId="0"/>
  </sheetViews>
  <sheetFormatPr defaultColWidth="9.109375" defaultRowHeight="14.4"/>
  <sheetData>
    <row r="1" spans="1:5">
      <c r="A1" t="s">
        <v>144</v>
      </c>
      <c r="B1" t="s">
        <v>228</v>
      </c>
    </row>
    <row r="3" spans="1:5">
      <c r="B3" t="s">
        <v>213</v>
      </c>
      <c r="C3" t="s">
        <v>222</v>
      </c>
      <c r="D3" t="s">
        <v>227</v>
      </c>
      <c r="E3" t="s">
        <v>215</v>
      </c>
    </row>
    <row r="4" spans="1:5">
      <c r="A4" t="s">
        <v>146</v>
      </c>
      <c r="B4" s="2">
        <f>+'Peru Extra'!Y66</f>
        <v>0</v>
      </c>
      <c r="C4" s="2">
        <f>+'Peru Extra'!Z66</f>
        <v>0</v>
      </c>
      <c r="D4" s="2">
        <f>+'Peru Extra'!AA66</f>
        <v>0</v>
      </c>
      <c r="E4" s="2">
        <f>+'Peru Extra'!AB66</f>
        <v>0</v>
      </c>
    </row>
    <row r="5" spans="1:5">
      <c r="A5" t="s">
        <v>147</v>
      </c>
      <c r="B5" s="2">
        <f>+'Peru Extra'!Y67</f>
        <v>4.4260957331376867E-2</v>
      </c>
      <c r="C5" s="2">
        <f>+'Peru Extra'!Z67</f>
        <v>6.0807697492766245E-2</v>
      </c>
      <c r="D5" s="2">
        <f>+'Peru Extra'!AA67</f>
        <v>-2.799528083367538E-2</v>
      </c>
      <c r="E5" s="2">
        <f>+'Peru Extra'!AB67</f>
        <v>-2.9089924322893496E-2</v>
      </c>
    </row>
    <row r="6" spans="1:5">
      <c r="A6" t="s">
        <v>148</v>
      </c>
      <c r="B6" s="2">
        <f>+'Peru Extra'!Y68</f>
        <v>7.2053959578407573E-2</v>
      </c>
      <c r="C6" s="2">
        <f>+'Peru Extra'!Z68</f>
        <v>0.10126317530682451</v>
      </c>
      <c r="D6" s="2">
        <f>+'Peru Extra'!AA68</f>
        <v>-3.6332723620418804E-2</v>
      </c>
      <c r="E6" s="2">
        <f>+'Peru Extra'!AB68</f>
        <v>-6.038527564588303E-2</v>
      </c>
    </row>
    <row r="7" spans="1:5">
      <c r="A7" t="s">
        <v>149</v>
      </c>
      <c r="B7" s="2">
        <f>+'Peru Extra'!Y69</f>
        <v>0.10040799643590673</v>
      </c>
      <c r="C7" s="2">
        <f>+'Peru Extra'!Z69</f>
        <v>0.1101373694764175</v>
      </c>
      <c r="D7" s="2">
        <f>+'Peru Extra'!AA69</f>
        <v>-2.1680502151825716E-2</v>
      </c>
      <c r="E7" s="2">
        <f>+'Peru Extra'!AB69</f>
        <v>-6.1473783872966634E-2</v>
      </c>
    </row>
    <row r="8" spans="1:5">
      <c r="A8" t="s">
        <v>150</v>
      </c>
      <c r="B8" s="2">
        <f>+'Peru Extra'!Y70</f>
        <v>0.14015730051097133</v>
      </c>
      <c r="C8" s="2">
        <f>+'Peru Extra'!Z70</f>
        <v>0.14492685195652291</v>
      </c>
      <c r="D8" s="2">
        <f>+'Peru Extra'!AA70</f>
        <v>-2.7779099393097875E-2</v>
      </c>
      <c r="E8" s="2">
        <f>+'Peru Extra'!AB70</f>
        <v>-7.3608353356804115E-2</v>
      </c>
    </row>
    <row r="9" spans="1:5">
      <c r="A9" t="s">
        <v>151</v>
      </c>
      <c r="B9" s="2">
        <f>+'Peru Extra'!Y71</f>
        <v>0.17822732774664934</v>
      </c>
      <c r="C9" s="2">
        <f>+'Peru Extra'!Z71</f>
        <v>0.17634986923203941</v>
      </c>
      <c r="D9" s="2">
        <f>+'Peru Extra'!AA71</f>
        <v>-3.4159772450147084E-2</v>
      </c>
      <c r="E9" s="2">
        <f>+'Peru Extra'!AB71</f>
        <v>-8.1529348523271428E-2</v>
      </c>
    </row>
    <row r="10" spans="1:5">
      <c r="A10" t="s">
        <v>152</v>
      </c>
      <c r="B10" s="2">
        <f>+'Peru Extra'!Y72</f>
        <v>0.23413961113892315</v>
      </c>
      <c r="C10" s="2">
        <f>+'Peru Extra'!Z72</f>
        <v>0.22517130494281104</v>
      </c>
      <c r="D10" s="2">
        <f>+'Peru Extra'!AA72</f>
        <v>-5.0801708859246363E-2</v>
      </c>
      <c r="E10" s="2">
        <f>+'Peru Extra'!AB72</f>
        <v>-9.0344188239852227E-2</v>
      </c>
    </row>
    <row r="11" spans="1:5">
      <c r="A11" t="s">
        <v>153</v>
      </c>
      <c r="B11" s="2">
        <f>+'Peru Extra'!Y73</f>
        <v>0.25704112437748644</v>
      </c>
      <c r="C11" s="2">
        <f>+'Peru Extra'!Z73</f>
        <v>0.22872300778852406</v>
      </c>
      <c r="D11" s="2">
        <f>+'Peru Extra'!AA73</f>
        <v>-3.4101891553166813E-2</v>
      </c>
      <c r="E11" s="2">
        <f>+'Peru Extra'!AB73</f>
        <v>-9.0061997050221318E-2</v>
      </c>
    </row>
    <row r="12" spans="1:5">
      <c r="A12" t="s">
        <v>154</v>
      </c>
      <c r="B12" s="2">
        <f>+'Peru Extra'!Y74</f>
        <v>0.25445250337826325</v>
      </c>
      <c r="C12" s="2">
        <f>+'Peru Extra'!Z74</f>
        <v>0.19072184702368575</v>
      </c>
      <c r="D12" s="2">
        <f>+'Peru Extra'!AA74</f>
        <v>6.8880510499171911E-3</v>
      </c>
      <c r="E12" s="2">
        <f>+'Peru Extra'!AB74</f>
        <v>-7.0305292711130868E-2</v>
      </c>
    </row>
    <row r="13" spans="1:5">
      <c r="A13" t="s">
        <v>155</v>
      </c>
      <c r="B13" s="2">
        <f>+'Peru Extra'!Y75</f>
        <v>0.27560368653721062</v>
      </c>
      <c r="C13" s="2">
        <f>+'Peru Extra'!Z75</f>
        <v>0.18670524260331589</v>
      </c>
      <c r="D13" s="2">
        <f>+'Peru Extra'!AA75</f>
        <v>2.0317133916993278E-2</v>
      </c>
      <c r="E13" s="2">
        <f>+'Peru Extra'!AB75</f>
        <v>-5.5888851718645084E-2</v>
      </c>
    </row>
    <row r="14" spans="1:5">
      <c r="A14" t="s">
        <v>156</v>
      </c>
      <c r="B14" s="2">
        <f>+'Peru Extra'!Y76</f>
        <v>0.32053068402457918</v>
      </c>
      <c r="C14" s="2">
        <f>+'Peru Extra'!Z76</f>
        <v>0.22231832583423833</v>
      </c>
      <c r="D14" s="2">
        <f>+'Peru Extra'!AA76</f>
        <v>-3.6458177990467255E-3</v>
      </c>
      <c r="E14" s="2">
        <f>+'Peru Extra'!AB76</f>
        <v>-4.6354041233439308E-2</v>
      </c>
    </row>
    <row r="15" spans="1:5">
      <c r="A15" t="s">
        <v>157</v>
      </c>
      <c r="B15" s="2">
        <f>+'Peru Extra'!Y77</f>
        <v>0.35563839369546185</v>
      </c>
      <c r="C15" s="2">
        <f>+'Peru Extra'!Z77</f>
        <v>0.22564361712753564</v>
      </c>
      <c r="D15" s="2">
        <f>+'Peru Extra'!AA77</f>
        <v>-4.4113465580648365E-3</v>
      </c>
      <c r="E15" s="2">
        <f>+'Peru Extra'!AB77</f>
        <v>-1.602295495903449E-2</v>
      </c>
    </row>
    <row r="16" spans="1:5">
      <c r="A16" t="s">
        <v>158</v>
      </c>
      <c r="B16" s="2">
        <f>+'Peru Extra'!Y78</f>
        <v>0.35244750594996083</v>
      </c>
      <c r="C16" s="2">
        <f>+'Peru Extra'!Z78</f>
        <v>0.2165175853503358</v>
      </c>
      <c r="D16" s="2">
        <f>+'Peru Extra'!AA78</f>
        <v>5.7591983830489754E-3</v>
      </c>
      <c r="E16" s="2">
        <f>+'Peru Extra'!AB78</f>
        <v>-1.4174334683648123E-2</v>
      </c>
    </row>
    <row r="17" spans="1:5">
      <c r="A17" t="s">
        <v>159</v>
      </c>
      <c r="B17" s="2">
        <f>+'Peru Extra'!Y79</f>
        <v>0.38200863560723919</v>
      </c>
      <c r="C17" s="2">
        <f>+'Peru Extra'!Z79</f>
        <v>0.22893488467744125</v>
      </c>
      <c r="D17" s="2">
        <f>+'Peru Extra'!AA79</f>
        <v>2.0175751224091589E-3</v>
      </c>
      <c r="E17" s="2">
        <f>+'Peru Extra'!AB79</f>
        <v>-1.5670806442401838E-3</v>
      </c>
    </row>
    <row r="18" spans="1:5">
      <c r="A18" t="s">
        <v>160</v>
      </c>
      <c r="B18" s="2">
        <f>+'Peru Extra'!Y80</f>
        <v>0.3969952893026728</v>
      </c>
      <c r="C18" s="2">
        <f>+'Peru Extra'!Z80</f>
        <v>0.23094270981490619</v>
      </c>
      <c r="D18" s="2">
        <f>+'Peru Extra'!AA80</f>
        <v>1.2985556075519721E-2</v>
      </c>
      <c r="E18" s="2">
        <f>+'Peru Extra'!AB80</f>
        <v>-8.9478313102440065E-4</v>
      </c>
    </row>
    <row r="19" spans="1:5">
      <c r="A19" t="s">
        <v>161</v>
      </c>
      <c r="B19" s="2">
        <f>+'Peru Extra'!Y81</f>
        <v>0.44620434114089913</v>
      </c>
      <c r="C19" s="2">
        <f>+'Peru Extra'!Z81</f>
        <v>0.261975772364197</v>
      </c>
      <c r="D19" s="2">
        <f>+'Peru Extra'!AA81</f>
        <v>1.761989023211084E-2</v>
      </c>
      <c r="E19" s="2">
        <f>+'Peru Extra'!AB81</f>
        <v>-8.0418363648747954E-3</v>
      </c>
    </row>
    <row r="20" spans="1:5">
      <c r="A20" t="s">
        <v>162</v>
      </c>
      <c r="B20" s="2">
        <f>+'Peru Extra'!Y82</f>
        <v>0.4342743876572191</v>
      </c>
      <c r="C20" s="2">
        <f>+'Peru Extra'!Z82</f>
        <v>0.23132659293246238</v>
      </c>
      <c r="D20" s="2">
        <f>+'Peru Extra'!AA82</f>
        <v>5.8487425012417361E-2</v>
      </c>
      <c r="E20" s="2">
        <f>+'Peru Extra'!AB82</f>
        <v>-9.7573589093044033E-3</v>
      </c>
    </row>
    <row r="21" spans="1:5">
      <c r="A21" t="s">
        <v>163</v>
      </c>
      <c r="B21" s="2">
        <f>+'Peru Extra'!Y83</f>
        <v>0.40826400538495822</v>
      </c>
      <c r="C21" s="2">
        <f>+'Peru Extra'!Z83</f>
        <v>0.19830643802685896</v>
      </c>
      <c r="D21" s="2">
        <f>+'Peru Extra'!AA83</f>
        <v>9.5947767996999569E-2</v>
      </c>
      <c r="E21" s="2">
        <f>+'Peru Extra'!AB83</f>
        <v>-1.8194492656807719E-2</v>
      </c>
    </row>
    <row r="22" spans="1:5">
      <c r="A22" t="s">
        <v>164</v>
      </c>
      <c r="B22" s="2">
        <f>+'Peru Extra'!Y84</f>
        <v>0.38311025445757041</v>
      </c>
      <c r="C22" s="2">
        <f>+'Peru Extra'!Z84</f>
        <v>0.16884470704772161</v>
      </c>
      <c r="D22" s="2">
        <f>+'Peru Extra'!AA84</f>
        <v>0.12797902830002969</v>
      </c>
      <c r="E22" s="2">
        <f>+'Peru Extra'!AB84</f>
        <v>-2.627661892199629E-2</v>
      </c>
    </row>
    <row r="23" spans="1:5">
      <c r="A23" t="s">
        <v>165</v>
      </c>
      <c r="B23" s="2">
        <f>+'Peru Extra'!Y85</f>
        <v>0.40635757388083343</v>
      </c>
      <c r="C23" s="2">
        <f>+'Peru Extra'!Z85</f>
        <v>0.19822672811052047</v>
      </c>
      <c r="D23" s="2">
        <f>+'Peru Extra'!AA85</f>
        <v>0.11848558287502134</v>
      </c>
      <c r="E23" s="2">
        <f>+'Peru Extra'!AB85</f>
        <v>-4.2505889178390939E-2</v>
      </c>
    </row>
    <row r="24" spans="1:5">
      <c r="A24" t="s">
        <v>166</v>
      </c>
      <c r="B24" s="2">
        <f>+'Peru Extra'!Y86</f>
        <v>0.42362212566908342</v>
      </c>
      <c r="C24" s="2">
        <f>+'Peru Extra'!Z86</f>
        <v>0.20554585667877942</v>
      </c>
      <c r="D24" s="2">
        <f>+'Peru Extra'!AA86</f>
        <v>0.11943735581596422</v>
      </c>
      <c r="E24" s="2">
        <f>+'Peru Extra'!AB86</f>
        <v>-3.8391657944848487E-2</v>
      </c>
    </row>
    <row r="25" spans="1:5">
      <c r="A25" t="s">
        <v>167</v>
      </c>
      <c r="B25" s="2">
        <f>+'Peru Extra'!Y87</f>
        <v>0.42601968213510788</v>
      </c>
      <c r="C25" s="2">
        <f>+'Peru Extra'!Z87</f>
        <v>0.20757843099603235</v>
      </c>
      <c r="D25" s="2">
        <f>+'Peru Extra'!AA87</f>
        <v>0.12649863267329037</v>
      </c>
      <c r="E25" s="2">
        <f>+'Peru Extra'!AB87</f>
        <v>-4.6443002198239193E-2</v>
      </c>
    </row>
    <row r="26" spans="1:5">
      <c r="A26" t="s">
        <v>168</v>
      </c>
      <c r="B26" s="2">
        <f>+'Peru Extra'!Y88</f>
        <v>0.37389261021089909</v>
      </c>
      <c r="C26" s="2">
        <f>+'Peru Extra'!Z88</f>
        <v>0.16730690664170467</v>
      </c>
      <c r="D26" s="2">
        <f>+'Peru Extra'!AA88</f>
        <v>0.16577123566072335</v>
      </c>
      <c r="E26" s="2">
        <f>+'Peru Extra'!AB88</f>
        <v>-7.0723469852665866E-2</v>
      </c>
    </row>
    <row r="27" spans="1:5">
      <c r="A27" t="s">
        <v>169</v>
      </c>
      <c r="B27" s="2">
        <f>+'Peru Extra'!Y89</f>
        <v>0.17338863332958893</v>
      </c>
      <c r="C27" s="2">
        <f>+'Peru Extra'!Z89</f>
        <v>-2.6165077301164304E-2</v>
      </c>
      <c r="D27" s="2">
        <f>+'Peru Extra'!AA89</f>
        <v>0.29766287049120937</v>
      </c>
      <c r="E27" s="2">
        <f>+'Peru Extra'!AB89</f>
        <v>-8.0665774993014014E-2</v>
      </c>
    </row>
    <row r="28" spans="1:5">
      <c r="A28" t="s">
        <v>170</v>
      </c>
      <c r="B28" s="2">
        <f>+'Peru Extra'!Y90</f>
        <v>0.19254572206431653</v>
      </c>
      <c r="C28" s="2">
        <f>+'Peru Extra'!Z90</f>
        <v>-1.3122902863765273E-2</v>
      </c>
      <c r="D28" s="2">
        <f>+'Peru Extra'!AA90</f>
        <v>0.28832802622269177</v>
      </c>
      <c r="E28" s="2">
        <f>+'Peru Extra'!AB90</f>
        <v>-7.391079938543467E-2</v>
      </c>
    </row>
    <row r="29" spans="1:5">
      <c r="A29" t="s">
        <v>171</v>
      </c>
      <c r="B29" s="2">
        <f>+'Peru Extra'!Y91</f>
        <v>0.20877868085414247</v>
      </c>
      <c r="C29" s="2">
        <f>+'Peru Extra'!Z91</f>
        <v>-1.5848977372392773E-2</v>
      </c>
      <c r="D29" s="2">
        <f>+'Peru Extra'!AA91</f>
        <v>0.29106632036457963</v>
      </c>
      <c r="E29" s="2">
        <f>+'Peru Extra'!AB91</f>
        <v>-5.5872677223114967E-2</v>
      </c>
    </row>
    <row r="30" spans="1:5">
      <c r="A30" t="s">
        <v>172</v>
      </c>
      <c r="B30" s="2">
        <f>+'Peru Extra'!Y92</f>
        <v>0.26089398845553557</v>
      </c>
      <c r="C30" s="2">
        <f>+'Peru Extra'!Z92</f>
        <v>2.4951762036573948E-2</v>
      </c>
      <c r="D30" s="2">
        <f>+'Peru Extra'!AA92</f>
        <v>0.23841634326785657</v>
      </c>
      <c r="E30" s="2">
        <f>+'Peru Extra'!AB92</f>
        <v>-1.9108624873278423E-2</v>
      </c>
    </row>
    <row r="31" spans="1:5">
      <c r="A31" t="s">
        <v>173</v>
      </c>
      <c r="B31" s="2">
        <f>+'Peru Extra'!Y93</f>
        <v>0.27349165547374066</v>
      </c>
      <c r="C31" s="2">
        <f>+'Peru Extra'!Z93</f>
        <v>7.6127286110519818E-2</v>
      </c>
      <c r="D31" s="2">
        <f>+'Peru Extra'!AA93</f>
        <v>0.199635420249023</v>
      </c>
      <c r="E31" s="2">
        <f>+'Peru Extra'!AB93</f>
        <v>-5.3022574959485334E-2</v>
      </c>
    </row>
    <row r="32" spans="1:5">
      <c r="A32" t="s">
        <v>174</v>
      </c>
      <c r="B32" s="2">
        <f>+'Peru Extra'!Y94</f>
        <v>0.11241780257934704</v>
      </c>
      <c r="C32" s="2">
        <f>+'Peru Extra'!Z94</f>
        <v>-2.4649698971246387E-2</v>
      </c>
      <c r="D32" s="2">
        <f>+'Peru Extra'!AA94</f>
        <v>0.27831925924528728</v>
      </c>
      <c r="E32" s="2">
        <f>+'Peru Extra'!AB94</f>
        <v>-0.12481862504719998</v>
      </c>
    </row>
    <row r="33" spans="1:5">
      <c r="A33" t="s">
        <v>175</v>
      </c>
      <c r="B33" s="2">
        <f>+'Peru Extra'!Y95</f>
        <v>-6.7914401088951748E-2</v>
      </c>
      <c r="C33" s="2">
        <f>+'Peru Extra'!Z95</f>
        <v>-0.17683425217141041</v>
      </c>
      <c r="D33" s="2">
        <f>+'Peru Extra'!AA95</f>
        <v>0.38096021947263142</v>
      </c>
      <c r="E33" s="2">
        <f>+'Peru Extra'!AB95</f>
        <v>-0.15415086694256708</v>
      </c>
    </row>
    <row r="34" spans="1:5">
      <c r="A34" t="s">
        <v>176</v>
      </c>
      <c r="B34" s="2">
        <f>+'Peru Extra'!Y96</f>
        <v>-0.12757848756252577</v>
      </c>
      <c r="C34" s="2">
        <f>+'Peru Extra'!Z96</f>
        <v>-0.24954396747817326</v>
      </c>
      <c r="D34" s="2">
        <f>+'Peru Extra'!AA96</f>
        <v>0.42411740421249222</v>
      </c>
      <c r="E34" s="2">
        <f>+'Peru Extra'!AB96</f>
        <v>-0.13578927931139709</v>
      </c>
    </row>
    <row r="35" spans="1:5">
      <c r="A35" t="s">
        <v>177</v>
      </c>
      <c r="B35" s="2">
        <f>+'Peru Extra'!Y97</f>
        <v>-0.1350683534437537</v>
      </c>
      <c r="C35" s="2">
        <f>+'Peru Extra'!Z97</f>
        <v>-0.26281259621137287</v>
      </c>
      <c r="D35" s="2">
        <f>+'Peru Extra'!AA97</f>
        <v>0.41146391723598202</v>
      </c>
      <c r="E35" s="2">
        <f>+'Peru Extra'!AB97</f>
        <v>-0.10851127699411296</v>
      </c>
    </row>
    <row r="36" spans="1:5">
      <c r="A36" t="s">
        <v>178</v>
      </c>
      <c r="B36" s="2">
        <f>+'Peru Extra'!Y98</f>
        <v>-0.14910059191121905</v>
      </c>
      <c r="C36" s="2">
        <f>+'Peru Extra'!Z98</f>
        <v>-0.27882322751695021</v>
      </c>
      <c r="D36" s="2">
        <f>+'Peru Extra'!AA98</f>
        <v>0.4252969824649051</v>
      </c>
      <c r="E36" s="2">
        <f>+'Peru Extra'!AB98</f>
        <v>-0.10969219518121061</v>
      </c>
    </row>
    <row r="37" spans="1:5">
      <c r="A37" t="s">
        <v>179</v>
      </c>
      <c r="B37" s="2">
        <f>+'Peru Extra'!Y99</f>
        <v>-4.9212373744302922E-2</v>
      </c>
      <c r="C37" s="2">
        <f>+'Peru Extra'!Z99</f>
        <v>-0.2413143548566446</v>
      </c>
      <c r="D37" s="2">
        <f>+'Peru Extra'!AA99</f>
        <v>0.38464858682175074</v>
      </c>
      <c r="E37" s="2">
        <f>+'Peru Extra'!AB99</f>
        <v>-3.1670369138312213E-2</v>
      </c>
    </row>
    <row r="38" spans="1:5">
      <c r="A38" t="s">
        <v>180</v>
      </c>
      <c r="B38" s="2">
        <f>+'Peru Extra'!Y100</f>
        <v>0.1437402006629426</v>
      </c>
      <c r="C38" s="2">
        <f>+'Peru Extra'!Z100</f>
        <v>-0.13715565131626031</v>
      </c>
      <c r="D38" s="2">
        <f>+'Peru Extra'!AA100</f>
        <v>0.28911503709091413</v>
      </c>
      <c r="E38" s="2">
        <f>+'Peru Extra'!AB100</f>
        <v>8.3217915765796208E-2</v>
      </c>
    </row>
    <row r="39" spans="1:5">
      <c r="A39" t="s">
        <v>181</v>
      </c>
      <c r="B39" s="2">
        <f>+'Peru Extra'!Y101</f>
        <v>0.2219682388483761</v>
      </c>
      <c r="C39" s="2">
        <f>+'Peru Extra'!Z101</f>
        <v>-9.7374505767538366E-2</v>
      </c>
      <c r="D39" s="2">
        <f>+'Peru Extra'!AA101</f>
        <v>0.24353131428506825</v>
      </c>
      <c r="E39" s="2">
        <f>+'Peru Extra'!AB101</f>
        <v>0.14072776750920393</v>
      </c>
    </row>
    <row r="40" spans="1:5">
      <c r="A40" t="s">
        <v>182</v>
      </c>
      <c r="B40" s="2">
        <f>+'Peru Extra'!Y102</f>
        <v>0.22647462831545134</v>
      </c>
      <c r="C40" s="2">
        <f>+'Peru Extra'!Z102</f>
        <v>-0.10398132940119172</v>
      </c>
      <c r="D40" s="2">
        <f>+'Peru Extra'!AA102</f>
        <v>0.24173679552841046</v>
      </c>
      <c r="E40" s="2">
        <f>+'Peru Extra'!AB102</f>
        <v>0.15804004845569197</v>
      </c>
    </row>
    <row r="41" spans="1:5">
      <c r="A41" t="s">
        <v>183</v>
      </c>
      <c r="B41" s="2">
        <f>+'Peru Extra'!Y103</f>
        <v>0.24303564070879979</v>
      </c>
      <c r="C41" s="2">
        <f>+'Peru Extra'!Z103</f>
        <v>-5.8114768860008381E-2</v>
      </c>
      <c r="D41" s="2">
        <f>+'Peru Extra'!AA103</f>
        <v>0.2125399062301227</v>
      </c>
      <c r="E41" s="2">
        <f>+'Peru Extra'!AB103</f>
        <v>0.12735368257868926</v>
      </c>
    </row>
    <row r="42" spans="1:5">
      <c r="A42" t="s">
        <v>184</v>
      </c>
      <c r="B42" s="2">
        <f>+'Peru Extra'!Y104</f>
        <v>0.21128587297541365</v>
      </c>
      <c r="C42" s="2">
        <f>+'Peru Extra'!Z104</f>
        <v>-0.10143856444363039</v>
      </c>
      <c r="D42" s="2">
        <f>+'Peru Extra'!AA104</f>
        <v>0.23818286635744507</v>
      </c>
      <c r="E42" s="2">
        <f>+'Peru Extra'!AB104</f>
        <v>0.14216728069068438</v>
      </c>
    </row>
    <row r="43" spans="1:5">
      <c r="A43" t="s">
        <v>185</v>
      </c>
      <c r="B43" s="2">
        <f>+'Peru Extra'!Y105</f>
        <v>0.1886246751943102</v>
      </c>
      <c r="C43" s="2">
        <f>+'Peru Extra'!Z105</f>
        <v>-0.12737736696129964</v>
      </c>
      <c r="D43" s="2">
        <f>+'Peru Extra'!AA105</f>
        <v>0.25342292459745464</v>
      </c>
      <c r="E43" s="2">
        <f>+'Peru Extra'!AB105</f>
        <v>0.14749736219901916</v>
      </c>
    </row>
    <row r="44" spans="1:5">
      <c r="A44" t="s">
        <v>186</v>
      </c>
      <c r="B44" s="2">
        <f>+'Peru Extra'!Y106</f>
        <v>0.25057839277997068</v>
      </c>
      <c r="C44" s="2">
        <f>+'Peru Extra'!Z106</f>
        <v>-0.10538158245234007</v>
      </c>
      <c r="D44" s="2">
        <f>+'Peru Extra'!AA106</f>
        <v>0.22916757094621201</v>
      </c>
      <c r="E44" s="2">
        <f>+'Peru Extra'!AB106</f>
        <v>0.19704679258765795</v>
      </c>
    </row>
    <row r="45" spans="1:5">
      <c r="A45" t="s">
        <v>187</v>
      </c>
      <c r="B45" s="2">
        <f>+'Peru Extra'!Y107</f>
        <v>0.26304226615694531</v>
      </c>
      <c r="C45" s="2">
        <f>+'Peru Extra'!Z107</f>
        <v>-0.10035767875373645</v>
      </c>
      <c r="D45" s="2">
        <f>+'Peru Extra'!AA107</f>
        <v>0.22464263659844411</v>
      </c>
      <c r="E45" s="2">
        <f>+'Peru Extra'!AB107</f>
        <v>0.20566242748139327</v>
      </c>
    </row>
    <row r="46" spans="1:5">
      <c r="A46" t="s">
        <v>188</v>
      </c>
      <c r="B46" s="2">
        <f>+'Peru Extra'!Y108</f>
        <v>0.30966218606384877</v>
      </c>
      <c r="C46" s="2">
        <f>+'Peru Extra'!Z108</f>
        <v>-4.7196726081742642E-2</v>
      </c>
      <c r="D46" s="2">
        <f>+'Peru Extra'!AA108</f>
        <v>0.19107944228785315</v>
      </c>
      <c r="E46" s="2">
        <f>+'Peru Extra'!AB108</f>
        <v>0.19724395391223262</v>
      </c>
    </row>
    <row r="47" spans="1:5">
      <c r="A47" t="s">
        <v>189</v>
      </c>
      <c r="B47" s="2">
        <f>+'Peru Extra'!Y109</f>
        <v>0.34553507082105922</v>
      </c>
      <c r="C47" s="2">
        <f>+'Peru Extra'!Z109</f>
        <v>-3.5382612592340684E-2</v>
      </c>
      <c r="D47" s="2">
        <f>+'Peru Extra'!AA109</f>
        <v>0.17842366456490003</v>
      </c>
      <c r="E47" s="2">
        <f>+'Peru Extra'!AB109</f>
        <v>0.22608242724339109</v>
      </c>
    </row>
    <row r="48" spans="1:5">
      <c r="A48" t="s">
        <v>190</v>
      </c>
      <c r="B48" s="2">
        <f>+'Peru Extra'!Y110</f>
        <v>0.37051870663704961</v>
      </c>
      <c r="C48" s="2">
        <f>+'Peru Extra'!Z110</f>
        <v>-8.3899178887287401E-3</v>
      </c>
      <c r="D48" s="2">
        <f>+'Peru Extra'!AA110</f>
        <v>0.16329943294114294</v>
      </c>
      <c r="E48" s="2">
        <f>+'Peru Extra'!AB110</f>
        <v>0.22120247017712164</v>
      </c>
    </row>
    <row r="49" spans="1:5">
      <c r="A49" t="s">
        <v>191</v>
      </c>
      <c r="B49" s="2">
        <f>+'Peru Extra'!Y111</f>
        <v>0.39905712948317668</v>
      </c>
      <c r="C49" s="2">
        <f>+'Peru Extra'!Z111</f>
        <v>3.7634773544358069E-2</v>
      </c>
      <c r="D49" s="2">
        <f>+'Peru Extra'!AA111</f>
        <v>0.13456514472052902</v>
      </c>
      <c r="E49" s="2">
        <f>+'Peru Extra'!AB111</f>
        <v>0.20176736218871791</v>
      </c>
    </row>
    <row r="50" spans="1:5">
      <c r="A50" t="s">
        <v>192</v>
      </c>
      <c r="B50" s="2">
        <f>+'Peru Extra'!Y112</f>
        <v>0.43875684074187687</v>
      </c>
      <c r="C50" s="2">
        <f>+'Peru Extra'!Z112</f>
        <v>7.7640159064848224E-2</v>
      </c>
      <c r="D50" s="2">
        <f>+'Peru Extra'!AA112</f>
        <v>0.10353959996884553</v>
      </c>
      <c r="E50" s="2">
        <f>+'Peru Extra'!AB112</f>
        <v>0.20581697566494705</v>
      </c>
    </row>
    <row r="51" spans="1:5">
      <c r="A51" t="s">
        <v>193</v>
      </c>
      <c r="B51" s="2">
        <f>+'Peru Extra'!Y113</f>
        <v>0.48355572000832425</v>
      </c>
      <c r="C51" s="2">
        <f>+'Peru Extra'!Z113</f>
        <v>0.12959795300381402</v>
      </c>
      <c r="D51" s="2">
        <f>+'Peru Extra'!AA113</f>
        <v>7.1681358305406923E-2</v>
      </c>
      <c r="E51" s="2">
        <f>+'Peru Extra'!AB113</f>
        <v>0.19587777336322681</v>
      </c>
    </row>
    <row r="52" spans="1:5">
      <c r="A52" t="s">
        <v>194</v>
      </c>
      <c r="B52" s="2">
        <f>+'Peru Extra'!Y114</f>
        <v>0.55785862374269346</v>
      </c>
      <c r="C52" s="2">
        <f>+'Peru Extra'!Z114</f>
        <v>0.18264549097453828</v>
      </c>
      <c r="D52" s="2">
        <f>+'Peru Extra'!AA114</f>
        <v>4.4029883445584853E-2</v>
      </c>
      <c r="E52" s="2">
        <f>+'Peru Extra'!AB114</f>
        <v>0.20941958867287885</v>
      </c>
    </row>
    <row r="53" spans="1:5">
      <c r="A53" t="s">
        <v>195</v>
      </c>
      <c r="B53" s="2">
        <f>+'Peru Extra'!Y115</f>
        <v>0.54547816905136515</v>
      </c>
      <c r="C53" s="2">
        <f>+'Peru Extra'!Z115</f>
        <v>0.16830151950387406</v>
      </c>
      <c r="D53" s="2">
        <f>+'Peru Extra'!AA115</f>
        <v>8.2332252225516392E-2</v>
      </c>
      <c r="E53" s="2">
        <f>+'Peru Extra'!AB115</f>
        <v>0.18264338431939206</v>
      </c>
    </row>
    <row r="54" spans="1:5">
      <c r="A54" t="s">
        <v>196</v>
      </c>
      <c r="B54" s="2">
        <f>+'Peru Extra'!Y116</f>
        <v>0.61196379102844567</v>
      </c>
      <c r="C54" s="2">
        <f>+'Peru Extra'!Z116</f>
        <v>0.21545009143451999</v>
      </c>
      <c r="D54" s="2">
        <f>+'Peru Extra'!AA116</f>
        <v>6.3759345759609412E-2</v>
      </c>
      <c r="E54" s="2">
        <f>+'Peru Extra'!AB116</f>
        <v>0.18912095954463332</v>
      </c>
    </row>
    <row r="55" spans="1:5">
      <c r="A55" t="s">
        <v>197</v>
      </c>
      <c r="B55" s="2">
        <f>+'Peru Extra'!Y117</f>
        <v>0.66211460854143622</v>
      </c>
      <c r="C55" s="2">
        <f>+'Peru Extra'!Z117</f>
        <v>0.23203290823164477</v>
      </c>
      <c r="D55" s="2">
        <f>+'Peru Extra'!AA117</f>
        <v>6.6076101117676589E-2</v>
      </c>
      <c r="E55" s="2">
        <f>+'Peru Extra'!AB117</f>
        <v>0.20931699370435075</v>
      </c>
    </row>
    <row r="56" spans="1:5">
      <c r="A56" t="s">
        <v>198</v>
      </c>
      <c r="B56" s="2">
        <f>+'Peru Extra'!Y118</f>
        <v>0.708140511366113</v>
      </c>
      <c r="C56" s="2">
        <f>+'Peru Extra'!Z118</f>
        <v>0.25549097669501647</v>
      </c>
      <c r="D56" s="2">
        <f>+'Peru Extra'!AA118</f>
        <v>7.367380107519246E-2</v>
      </c>
      <c r="E56" s="2">
        <f>+'Peru Extra'!AB118</f>
        <v>0.20864841579922283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1"/>
  <sheetViews>
    <sheetView workbookViewId="0"/>
  </sheetViews>
  <sheetFormatPr defaultColWidth="9.109375" defaultRowHeight="14.4"/>
  <sheetData>
    <row r="1" spans="1:2">
      <c r="A1" t="s">
        <v>144</v>
      </c>
      <c r="B1" t="s">
        <v>206</v>
      </c>
    </row>
    <row r="4" spans="1:2">
      <c r="A4" t="s">
        <v>146</v>
      </c>
      <c r="B4" s="2">
        <f>+LN(Peru!BC3)</f>
        <v>4.5069890757659952</v>
      </c>
    </row>
    <row r="5" spans="1:2">
      <c r="A5" t="s">
        <v>147</v>
      </c>
      <c r="B5" s="2">
        <f>+LN(Peru!BC4)</f>
        <v>4.4542872908382023</v>
      </c>
    </row>
    <row r="6" spans="1:2">
      <c r="A6" t="s">
        <v>148</v>
      </c>
      <c r="B6" s="2">
        <f>+LN(Peru!BC5)</f>
        <v>4.4979216278781964</v>
      </c>
    </row>
    <row r="7" spans="1:2">
      <c r="A7" t="s">
        <v>149</v>
      </c>
      <c r="B7" s="2">
        <f>+LN(Peru!BC6)</f>
        <v>4.550837074892323</v>
      </c>
    </row>
    <row r="8" spans="1:2">
      <c r="A8" t="s">
        <v>150</v>
      </c>
      <c r="B8" s="2">
        <f>+LN(Peru!BC7)</f>
        <v>4.5707512180806784</v>
      </c>
    </row>
    <row r="9" spans="1:2">
      <c r="A9" t="s">
        <v>151</v>
      </c>
      <c r="B9" s="2">
        <f>+LN(Peru!BC8)</f>
        <v>4.5915380380381476</v>
      </c>
    </row>
    <row r="10" spans="1:2">
      <c r="A10" t="s">
        <v>152</v>
      </c>
      <c r="B10" s="2">
        <f>+LN(Peru!BC9)</f>
        <v>4.7342494139113835</v>
      </c>
    </row>
    <row r="11" spans="1:2">
      <c r="A11" t="s">
        <v>153</v>
      </c>
      <c r="B11" s="2">
        <f>+LN(Peru!BC10)</f>
        <v>4.6464747863746121</v>
      </c>
    </row>
    <row r="12" spans="1:2">
      <c r="A12" t="s">
        <v>154</v>
      </c>
      <c r="B12" s="2">
        <f>+LN(Peru!BC11)</f>
        <v>4.6281725733613044</v>
      </c>
    </row>
    <row r="13" spans="1:2">
      <c r="A13" t="s">
        <v>155</v>
      </c>
      <c r="B13" s="2">
        <f>+LN(Peru!BC12)</f>
        <v>4.7345291936550087</v>
      </c>
    </row>
    <row r="14" spans="1:2">
      <c r="A14" t="s">
        <v>156</v>
      </c>
      <c r="B14" s="2">
        <f>+LN(Peru!BC13)</f>
        <v>4.7110430803259797</v>
      </c>
    </row>
    <row r="15" spans="1:2">
      <c r="A15" t="s">
        <v>157</v>
      </c>
      <c r="B15" s="2">
        <f>+LN(Peru!BC14)</f>
        <v>4.5846231961033972</v>
      </c>
    </row>
    <row r="16" spans="1:2">
      <c r="A16" t="s">
        <v>158</v>
      </c>
      <c r="B16" s="2">
        <f>+LN(Peru!BC15)</f>
        <v>4.5029919269919265</v>
      </c>
    </row>
    <row r="17" spans="1:2">
      <c r="A17" t="s">
        <v>159</v>
      </c>
      <c r="B17" s="2">
        <f>+LN(Peru!BC16)</f>
        <v>4.7213968313062793</v>
      </c>
    </row>
    <row r="18" spans="1:2">
      <c r="A18" t="s">
        <v>160</v>
      </c>
      <c r="B18" s="2">
        <f>+LN(Peru!BC17)</f>
        <v>4.8194502961748196</v>
      </c>
    </row>
    <row r="19" spans="1:2">
      <c r="A19" t="s">
        <v>161</v>
      </c>
      <c r="B19" s="2">
        <f>+LN(Peru!BC18)</f>
        <v>4.7192867598119319</v>
      </c>
    </row>
    <row r="20" spans="1:2">
      <c r="A20" t="s">
        <v>162</v>
      </c>
      <c r="B20" s="2">
        <f>+LN(Peru!BC19)</f>
        <v>4.6330457998902581</v>
      </c>
    </row>
    <row r="21" spans="1:2">
      <c r="A21" t="s">
        <v>163</v>
      </c>
      <c r="B21" s="2">
        <f>+LN(Peru!BC20)</f>
        <v>4.5769044844743068</v>
      </c>
    </row>
    <row r="22" spans="1:2">
      <c r="A22" t="s">
        <v>164</v>
      </c>
      <c r="B22" s="2">
        <f>+LN(Peru!BC21)</f>
        <v>4.4489990050984769</v>
      </c>
    </row>
    <row r="23" spans="1:2">
      <c r="A23" t="s">
        <v>165</v>
      </c>
      <c r="B23" s="2">
        <f>+LN(Peru!BC22)</f>
        <v>4.653058084443721</v>
      </c>
    </row>
    <row r="24" spans="1:2">
      <c r="A24" t="s">
        <v>166</v>
      </c>
      <c r="B24" s="2">
        <f>+LN(Peru!BC23)</f>
        <v>4.6675329731271766</v>
      </c>
    </row>
    <row r="25" spans="1:2">
      <c r="A25" t="s">
        <v>167</v>
      </c>
      <c r="B25" s="2">
        <f>+LN(Peru!BC24)</f>
        <v>4.5468802734853293</v>
      </c>
    </row>
    <row r="26" spans="1:2">
      <c r="A26" t="s">
        <v>168</v>
      </c>
      <c r="B26" s="2">
        <f>+LN(Peru!BC25)</f>
        <v>4.4879270531362101</v>
      </c>
    </row>
    <row r="27" spans="1:2">
      <c r="A27" t="s">
        <v>169</v>
      </c>
      <c r="B27" s="2">
        <f>+LN(Peru!BC26)</f>
        <v>4.5438652760025118</v>
      </c>
    </row>
    <row r="28" spans="1:2">
      <c r="A28" t="s">
        <v>170</v>
      </c>
      <c r="B28" s="2">
        <f>+LN(Peru!BC27)</f>
        <v>4.4963721874721205</v>
      </c>
    </row>
    <row r="29" spans="1:2">
      <c r="A29" t="s">
        <v>171</v>
      </c>
      <c r="B29" s="2">
        <f>+LN(Peru!BC28)</f>
        <v>4.4411303327581324</v>
      </c>
    </row>
    <row r="30" spans="1:2">
      <c r="A30" t="s">
        <v>172</v>
      </c>
      <c r="B30" s="2">
        <f>+LN(Peru!BC29)</f>
        <v>4.3042690027837622</v>
      </c>
    </row>
    <row r="31" spans="1:2">
      <c r="A31" t="s">
        <v>173</v>
      </c>
      <c r="B31" s="2">
        <f>+LN(Peru!BC30)</f>
        <v>4.3025736702309132</v>
      </c>
    </row>
    <row r="32" spans="1:2">
      <c r="A32" t="s">
        <v>174</v>
      </c>
      <c r="B32" s="2">
        <f>+LN(Peru!BC31)</f>
        <v>4.3449100715514728</v>
      </c>
    </row>
    <row r="33" spans="1:2">
      <c r="A33" t="s">
        <v>175</v>
      </c>
      <c r="B33" s="2">
        <f>+LN(Peru!BC32)</f>
        <v>4.2775225157666243</v>
      </c>
    </row>
    <row r="34" spans="1:2">
      <c r="A34" t="s">
        <v>176</v>
      </c>
      <c r="B34" s="2">
        <f>+LN(Peru!BC33)</f>
        <v>4.190023235030182</v>
      </c>
    </row>
    <row r="35" spans="1:2">
      <c r="A35" t="s">
        <v>177</v>
      </c>
      <c r="B35" s="2">
        <f>+LN(Peru!BC34)</f>
        <v>4.143577323033881</v>
      </c>
    </row>
    <row r="36" spans="1:2">
      <c r="A36" t="s">
        <v>178</v>
      </c>
      <c r="B36" s="2">
        <f>+LN(Peru!BC35)</f>
        <v>4.1176518493651484</v>
      </c>
    </row>
    <row r="37" spans="1:2">
      <c r="A37" t="s">
        <v>179</v>
      </c>
      <c r="B37" s="2">
        <f>+LN(Peru!BC36)</f>
        <v>4.0101501567752447</v>
      </c>
    </row>
    <row r="38" spans="1:2">
      <c r="A38" t="s">
        <v>180</v>
      </c>
      <c r="B38" s="2">
        <f>+LN(Peru!BC37)</f>
        <v>4.0832979546980486</v>
      </c>
    </row>
    <row r="39" spans="1:2">
      <c r="A39" t="s">
        <v>181</v>
      </c>
      <c r="B39" s="2">
        <f>+LN(Peru!BC38)</f>
        <v>4.1563866620070264</v>
      </c>
    </row>
    <row r="40" spans="1:2">
      <c r="A40" t="s">
        <v>182</v>
      </c>
      <c r="B40" s="2">
        <f>+LN(Peru!BC39)</f>
        <v>4.1195050971528637</v>
      </c>
    </row>
    <row r="41" spans="1:2">
      <c r="A41" t="s">
        <v>183</v>
      </c>
      <c r="B41" s="2">
        <f>+LN(Peru!BC40)</f>
        <v>4.1706312763812381</v>
      </c>
    </row>
    <row r="42" spans="1:2">
      <c r="A42" t="s">
        <v>184</v>
      </c>
      <c r="B42" s="2">
        <f>+LN(Peru!BC41)</f>
        <v>4.1442167079187229</v>
      </c>
    </row>
    <row r="43" spans="1:2">
      <c r="A43" t="s">
        <v>185</v>
      </c>
      <c r="B43" s="2">
        <f>+LN(Peru!BC42)</f>
        <v>4.0756618369948585</v>
      </c>
    </row>
    <row r="44" spans="1:2">
      <c r="A44" t="s">
        <v>186</v>
      </c>
      <c r="B44" s="2">
        <f>+LN(Peru!BC43)</f>
        <v>4.0529927329526911</v>
      </c>
    </row>
    <row r="45" spans="1:2">
      <c r="A45" t="s">
        <v>187</v>
      </c>
      <c r="B45" s="2">
        <f>+LN(Peru!BC44)</f>
        <v>4.0455541695961896</v>
      </c>
    </row>
    <row r="46" spans="1:2">
      <c r="A46" t="s">
        <v>188</v>
      </c>
      <c r="B46" s="2">
        <f>+LN(Peru!BC45)</f>
        <v>4.1101762823671564</v>
      </c>
    </row>
    <row r="47" spans="1:2">
      <c r="A47" t="s">
        <v>189</v>
      </c>
      <c r="B47" s="2">
        <f>+LN(Peru!BC46)</f>
        <v>4.1264861601188354</v>
      </c>
    </row>
    <row r="48" spans="1:2">
      <c r="A48" t="s">
        <v>190</v>
      </c>
      <c r="B48" s="2">
        <f>+LN(Peru!BC47)</f>
        <v>4.2563293987060495</v>
      </c>
    </row>
    <row r="49" spans="1:2">
      <c r="A49" t="s">
        <v>191</v>
      </c>
      <c r="B49" s="2">
        <f>+LN(Peru!BC48)</f>
        <v>4.3159749805125065</v>
      </c>
    </row>
    <row r="50" spans="1:2">
      <c r="A50" t="s">
        <v>192</v>
      </c>
      <c r="B50" s="2">
        <f>+LN(Peru!BC49)</f>
        <v>4.5632334913071713</v>
      </c>
    </row>
    <row r="51" spans="1:2">
      <c r="A51" t="s">
        <v>193</v>
      </c>
      <c r="B51" s="2">
        <f>+LN(Peru!BC50)</f>
        <v>4.6051701859880918</v>
      </c>
    </row>
    <row r="52" spans="1:2">
      <c r="A52" t="s">
        <v>194</v>
      </c>
      <c r="B52" s="2">
        <f>+LN(Peru!BC51)</f>
        <v>4.4892548094959412</v>
      </c>
    </row>
    <row r="53" spans="1:2">
      <c r="A53" t="s">
        <v>195</v>
      </c>
      <c r="B53" s="2">
        <f>+LN(Peru!BC52)</f>
        <v>4.4651684103423444</v>
      </c>
    </row>
    <row r="54" spans="1:2">
      <c r="A54" t="s">
        <v>196</v>
      </c>
      <c r="B54" s="2">
        <f>+LN(Peru!BC53)</f>
        <v>4.6560052727776453</v>
      </c>
    </row>
    <row r="55" spans="1:2">
      <c r="A55" t="s">
        <v>197</v>
      </c>
      <c r="B55" s="2">
        <f>+LN(Peru!BC54)</f>
        <v>4.7259777385269874</v>
      </c>
    </row>
    <row r="56" spans="1:2">
      <c r="A56" t="s">
        <v>198</v>
      </c>
      <c r="B56" s="2">
        <f>+LN(Peru!BC55)</f>
        <v>4.6993248004783119</v>
      </c>
    </row>
    <row r="57" spans="1:2">
      <c r="A57" t="s">
        <v>199</v>
      </c>
      <c r="B57" s="2">
        <f>+LN(Peru!BC56)</f>
        <v>4.6459988185411207</v>
      </c>
    </row>
    <row r="58" spans="1:2">
      <c r="A58" t="s">
        <v>200</v>
      </c>
      <c r="B58" s="2">
        <f>+LN(Peru!BC57)</f>
        <v>4.5903099427782417</v>
      </c>
    </row>
    <row r="59" spans="1:2">
      <c r="A59" t="s">
        <v>201</v>
      </c>
      <c r="B59" s="2">
        <f>+LN(Peru!BC58)</f>
        <v>4.5241180098792411</v>
      </c>
    </row>
    <row r="60" spans="1:2">
      <c r="A60" t="s">
        <v>202</v>
      </c>
      <c r="B60" s="2">
        <f>+LN(Peru!BC59)</f>
        <v>4.5172332726304729</v>
      </c>
    </row>
    <row r="61" spans="1:2">
      <c r="A61" t="s">
        <v>204</v>
      </c>
      <c r="B61" s="2">
        <f>+LN(Peru!BC60)</f>
        <v>4.5874419906508797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1"/>
  <sheetViews>
    <sheetView workbookViewId="0">
      <selection activeCell="C4" sqref="C4"/>
    </sheetView>
  </sheetViews>
  <sheetFormatPr defaultColWidth="9.109375" defaultRowHeight="14.4"/>
  <sheetData>
    <row r="1" spans="1:4">
      <c r="A1" t="s">
        <v>144</v>
      </c>
      <c r="B1" t="s">
        <v>229</v>
      </c>
    </row>
    <row r="3" spans="1:4">
      <c r="B3" t="s">
        <v>245</v>
      </c>
      <c r="C3" t="s">
        <v>246</v>
      </c>
      <c r="D3" t="s">
        <v>247</v>
      </c>
    </row>
    <row r="4" spans="1:4">
      <c r="A4" t="s">
        <v>156</v>
      </c>
      <c r="B4" s="2">
        <f>100*('Data for Figure 6-9'!F13)</f>
        <v>2.5375237824400791</v>
      </c>
      <c r="C4">
        <f>100*('Data for Figure 6-9'!E13)</f>
        <v>-0.78535095476949102</v>
      </c>
      <c r="D4">
        <f>100*('Data for Figure 6-9'!P13)</f>
        <v>0.80555033199274995</v>
      </c>
    </row>
    <row r="5" spans="1:4">
      <c r="A5" t="s">
        <v>157</v>
      </c>
      <c r="B5" s="2">
        <f>100*('Data for Figure 6-9'!F14)</f>
        <v>1.3232062677334075</v>
      </c>
      <c r="C5">
        <f>100*('Data for Figure 6-9'!E14)</f>
        <v>-0.33407912666267564</v>
      </c>
      <c r="D5">
        <f>100*('Data for Figure 6-9'!P14)</f>
        <v>0.91897987116849811</v>
      </c>
    </row>
    <row r="6" spans="1:4">
      <c r="A6" t="s">
        <v>158</v>
      </c>
      <c r="B6" s="2">
        <f>100*('Data for Figure 6-9'!F15)</f>
        <v>4.676734038835793</v>
      </c>
      <c r="C6">
        <f>100*('Data for Figure 6-9'!E15)</f>
        <v>0.48300660144659335</v>
      </c>
      <c r="D6">
        <f>100*('Data for Figure 6-9'!P15)</f>
        <v>1.06403406468015</v>
      </c>
    </row>
    <row r="7" spans="1:4">
      <c r="A7" t="s">
        <v>159</v>
      </c>
      <c r="B7" s="2">
        <f>100*('Data for Figure 6-9'!F16)</f>
        <v>4.8179038583560363</v>
      </c>
      <c r="C7">
        <f>100*('Data for Figure 6-9'!E16)</f>
        <v>1.6052338775739936</v>
      </c>
      <c r="D7">
        <f>100*('Data for Figure 6-9'!P16)</f>
        <v>2.0711246024922798</v>
      </c>
    </row>
    <row r="8" spans="1:4">
      <c r="A8" t="s">
        <v>160</v>
      </c>
      <c r="B8" s="2">
        <f>100*('Data for Figure 6-9'!F17)</f>
        <v>6.5598297457503731</v>
      </c>
      <c r="C8">
        <f>100*('Data for Figure 6-9'!E17)</f>
        <v>2.1215836390183553</v>
      </c>
      <c r="D8">
        <f>100*('Data for Figure 6-9'!P17)</f>
        <v>1.97915846210673</v>
      </c>
    </row>
    <row r="9" spans="1:4">
      <c r="A9" t="s">
        <v>161</v>
      </c>
      <c r="B9" s="2">
        <f>100*('Data for Figure 6-9'!F18)</f>
        <v>5.7647828837341102</v>
      </c>
      <c r="C9">
        <f>100*('Data for Figure 6-9'!E18)</f>
        <v>2.77722908758789</v>
      </c>
      <c r="D9">
        <f>100*('Data for Figure 6-9'!P18)</f>
        <v>2.2801528730597602</v>
      </c>
    </row>
    <row r="10" spans="1:4">
      <c r="A10" t="s">
        <v>162</v>
      </c>
      <c r="B10" s="2">
        <f>100*('Data for Figure 6-9'!F19)</f>
        <v>6.3588198995887399</v>
      </c>
      <c r="C10">
        <f>100*('Data for Figure 6-9'!E19)</f>
        <v>1.3105121817281877</v>
      </c>
      <c r="D10">
        <f>100*('Data for Figure 6-9'!P19)</f>
        <v>2.4399653967568598</v>
      </c>
    </row>
    <row r="11" spans="1:4">
      <c r="A11" t="s">
        <v>163</v>
      </c>
      <c r="B11" s="2">
        <f>100*('Data for Figure 6-9'!F20)</f>
        <v>7.4453351318679335</v>
      </c>
      <c r="C11">
        <f>100*('Data for Figure 6-9'!E20)</f>
        <v>2.758598357217064</v>
      </c>
      <c r="D11">
        <f>100*('Data for Figure 6-9'!P20)</f>
        <v>2.98231747770313</v>
      </c>
    </row>
    <row r="12" spans="1:4">
      <c r="A12" t="s">
        <v>164</v>
      </c>
      <c r="B12" s="2">
        <f>100*('Data for Figure 6-9'!F21)</f>
        <v>6.1807141141623836</v>
      </c>
      <c r="C12">
        <f>100*('Data for Figure 6-9'!E21)</f>
        <v>3.874184347846648</v>
      </c>
      <c r="D12">
        <f>100*('Data for Figure 6-9'!P21)</f>
        <v>3.6184664957648502</v>
      </c>
    </row>
    <row r="13" spans="1:4">
      <c r="A13" t="s">
        <v>165</v>
      </c>
      <c r="B13" s="2">
        <f>100*('Data for Figure 6-9'!F22)</f>
        <v>-3.9188082883799624</v>
      </c>
      <c r="C13">
        <f>100*('Data for Figure 6-9'!E22)</f>
        <v>-0.89029403025845788</v>
      </c>
      <c r="D13">
        <f>100*('Data for Figure 6-9'!P22)</f>
        <v>4.2934643443724507</v>
      </c>
    </row>
    <row r="14" spans="1:4">
      <c r="A14" t="s">
        <v>166</v>
      </c>
      <c r="B14" s="2">
        <f>100*('Data for Figure 6-9'!F23)</f>
        <v>-1.7875849556535512</v>
      </c>
      <c r="C14">
        <f>100*('Data for Figure 6-9'!E23)</f>
        <v>-3.3892631463662068</v>
      </c>
      <c r="D14">
        <f>100*('Data for Figure 6-9'!P23)</f>
        <v>3.9530590406723403</v>
      </c>
    </row>
    <row r="15" spans="1:4">
      <c r="A15" t="s">
        <v>167</v>
      </c>
      <c r="B15" s="2">
        <f>100*('Data for Figure 6-9'!F24)</f>
        <v>0.76191239137712519</v>
      </c>
      <c r="C15">
        <f>100*('Data for Figure 6-9'!E24)</f>
        <v>-3.0546336052490841</v>
      </c>
      <c r="D15">
        <f>100*('Data for Figure 6-9'!P24)</f>
        <v>4.5686780552995998</v>
      </c>
    </row>
    <row r="16" spans="1:4">
      <c r="A16" t="s">
        <v>168</v>
      </c>
      <c r="B16" s="2">
        <f>100*('Data for Figure 6-9'!F25)</f>
        <v>1.6193228019743477</v>
      </c>
      <c r="C16">
        <f>100*('Data for Figure 6-9'!E25)</f>
        <v>1.5278512782814981</v>
      </c>
      <c r="D16">
        <f>100*('Data for Figure 6-9'!P25)</f>
        <v>3.5247746352112799</v>
      </c>
    </row>
    <row r="17" spans="1:4">
      <c r="A17" t="s">
        <v>169</v>
      </c>
      <c r="B17" s="2">
        <f>100*('Data for Figure 6-9'!F26)</f>
        <v>13.571633976449501</v>
      </c>
      <c r="C17">
        <f>100*('Data for Figure 6-9'!E26)</f>
        <v>9.2491339337271175</v>
      </c>
      <c r="D17">
        <f>100*('Data for Figure 6-9'!P26)</f>
        <v>2.87995986892714</v>
      </c>
    </row>
    <row r="18" spans="1:4">
      <c r="A18" t="s">
        <v>170</v>
      </c>
      <c r="B18" s="2">
        <f>100*('Data for Figure 6-9'!F27)</f>
        <v>3.2459972361705836</v>
      </c>
      <c r="C18">
        <f>100*('Data for Figure 6-9'!E27)</f>
        <v>-0.65650304388764125</v>
      </c>
      <c r="D18">
        <f>100*('Data for Figure 6-9'!P27)</f>
        <v>3.5614367416373702</v>
      </c>
    </row>
    <row r="19" spans="1:4">
      <c r="A19" t="s">
        <v>171</v>
      </c>
      <c r="B19" s="2">
        <f>100*('Data for Figure 6-9'!F28)</f>
        <v>14.471436822441991</v>
      </c>
      <c r="C19">
        <f>100*('Data for Figure 6-9'!E28)</f>
        <v>5.7657392716042795</v>
      </c>
      <c r="D19">
        <f>100*('Data for Figure 6-9'!P28)</f>
        <v>3.72521568520613</v>
      </c>
    </row>
    <row r="20" spans="1:4">
      <c r="A20" t="s">
        <v>172</v>
      </c>
      <c r="B20" s="2">
        <f>100*('Data for Figure 6-9'!F29)</f>
        <v>6.4833331907356362</v>
      </c>
      <c r="C20">
        <f>100*('Data for Figure 6-9'!E29)</f>
        <v>2.6735273888448976</v>
      </c>
      <c r="D20">
        <f>100*('Data for Figure 6-9'!P29)</f>
        <v>6.2712643112623399</v>
      </c>
    </row>
    <row r="21" spans="1:4">
      <c r="A21" t="s">
        <v>173</v>
      </c>
      <c r="B21" s="2">
        <f>100*('Data for Figure 6-9'!F30)</f>
        <v>12.984333014086646</v>
      </c>
      <c r="C21">
        <f>100*('Data for Figure 6-9'!E30)</f>
        <v>2.6448089392084597</v>
      </c>
      <c r="D21">
        <f>100*('Data for Figure 6-9'!P30)</f>
        <v>6.4007097136629501</v>
      </c>
    </row>
    <row r="22" spans="1:4">
      <c r="A22" t="s">
        <v>174</v>
      </c>
      <c r="B22" s="2">
        <f>100*('Data for Figure 6-9'!F31)</f>
        <v>18.069593309938554</v>
      </c>
      <c r="C22">
        <f>100*('Data for Figure 6-9'!E31)</f>
        <v>9.0826116282124865</v>
      </c>
      <c r="D22">
        <f>100*('Data for Figure 6-9'!P31)</f>
        <v>10.928376904391799</v>
      </c>
    </row>
    <row r="23" spans="1:4">
      <c r="A23" t="s">
        <v>175</v>
      </c>
      <c r="B23" s="2">
        <f>100*('Data for Figure 6-9'!F32)</f>
        <v>11.808657596799971</v>
      </c>
      <c r="C23">
        <f>100*('Data for Figure 6-9'!E32)</f>
        <v>8.2069313040594309</v>
      </c>
      <c r="D23">
        <f>100*('Data for Figure 6-9'!P32)</f>
        <v>10.7982792771717</v>
      </c>
    </row>
    <row r="24" spans="1:4">
      <c r="A24" t="s">
        <v>176</v>
      </c>
      <c r="B24" s="2">
        <f>100*('Data for Figure 6-9'!F33)</f>
        <v>14.494092771881675</v>
      </c>
      <c r="C24">
        <f>100*('Data for Figure 6-9'!E33)</f>
        <v>3.5803153251309254</v>
      </c>
      <c r="D24">
        <f>100*('Data for Figure 6-9'!P33)</f>
        <v>8.915658462867281</v>
      </c>
    </row>
    <row r="25" spans="1:4">
      <c r="A25" t="s">
        <v>177</v>
      </c>
      <c r="B25" s="2">
        <f>100*('Data for Figure 6-9'!F34)</f>
        <v>-1.7539404231957545</v>
      </c>
      <c r="C25">
        <f>100*('Data for Figure 6-9'!E34)</f>
        <v>1.663480797023805</v>
      </c>
      <c r="D25">
        <f>100*('Data for Figure 6-9'!P34)</f>
        <v>6.3547967427528604</v>
      </c>
    </row>
    <row r="26" spans="1:4">
      <c r="A26" t="s">
        <v>178</v>
      </c>
      <c r="B26" s="2">
        <f>100*('Data for Figure 6-9'!F35)</f>
        <v>0.2024065756412386</v>
      </c>
      <c r="C26">
        <f>100*('Data for Figure 6-9'!E35)</f>
        <v>-8.6782677504264577E-2</v>
      </c>
      <c r="D26">
        <f>100*('Data for Figure 6-9'!P35)</f>
        <v>1.2778879218630099</v>
      </c>
    </row>
    <row r="27" spans="1:4">
      <c r="A27" t="s">
        <v>179</v>
      </c>
      <c r="B27" s="2">
        <f>100*('Data for Figure 6-9'!F36)</f>
        <v>-2.368640502413208</v>
      </c>
      <c r="C27">
        <f>100*('Data for Figure 6-9'!E36)</f>
        <v>-2.1579384488221742</v>
      </c>
      <c r="D27">
        <f>100*('Data for Figure 6-9'!P36)</f>
        <v>1.0854546876746101</v>
      </c>
    </row>
    <row r="28" spans="1:4">
      <c r="A28" t="s">
        <v>180</v>
      </c>
      <c r="B28" s="2">
        <f>100*('Data for Figure 6-9'!F37)</f>
        <v>-2.3982833934559338</v>
      </c>
      <c r="C28">
        <f>100*('Data for Figure 6-9'!E37)</f>
        <v>-2.326361542091949</v>
      </c>
      <c r="D28">
        <f>100*('Data for Figure 6-9'!P37)</f>
        <v>0.76950111172154501</v>
      </c>
    </row>
    <row r="29" spans="1:4">
      <c r="A29" t="s">
        <v>181</v>
      </c>
      <c r="B29" s="2">
        <f>100*('Data for Figure 6-9'!F38)</f>
        <v>-1.144046722911275</v>
      </c>
      <c r="C29">
        <f>100*('Data for Figure 6-9'!E38)</f>
        <v>-1.0323048331137639</v>
      </c>
      <c r="D29">
        <f>100*('Data for Figure 6-9'!P38)</f>
        <v>0.50598902552232694</v>
      </c>
    </row>
    <row r="30" spans="1:4">
      <c r="A30" t="s">
        <v>182</v>
      </c>
      <c r="B30" s="2">
        <f>100*('Data for Figure 6-9'!F39)</f>
        <v>-0.83131729789753894</v>
      </c>
      <c r="C30">
        <f>100*('Data for Figure 6-9'!E39)</f>
        <v>-2.338363446983784</v>
      </c>
      <c r="D30">
        <f>100*('Data for Figure 6-9'!P39)</f>
        <v>0.357765390826563</v>
      </c>
    </row>
    <row r="31" spans="1:4">
      <c r="A31" t="s">
        <v>183</v>
      </c>
      <c r="B31" s="2">
        <f>100*('Data for Figure 6-9'!F40)</f>
        <v>-7.0271793602785442</v>
      </c>
      <c r="C31">
        <f>100*('Data for Figure 6-9'!E40)</f>
        <v>-9.8868875900018178</v>
      </c>
      <c r="D31">
        <f>100*('Data for Figure 6-9'!P40)</f>
        <v>0.37720571795037799</v>
      </c>
    </row>
    <row r="32" spans="1:4">
      <c r="A32" t="s">
        <v>184</v>
      </c>
      <c r="B32" s="2">
        <f>100*('Data for Figure 6-9'!F41)</f>
        <v>1.8998052731312447</v>
      </c>
      <c r="C32">
        <f>100*('Data for Figure 6-9'!E41)</f>
        <v>0.66341604635486706</v>
      </c>
      <c r="D32">
        <f>100*('Data for Figure 6-9'!P41)</f>
        <v>0.16430201940597999</v>
      </c>
    </row>
    <row r="33" spans="1:4">
      <c r="A33" t="s">
        <v>185</v>
      </c>
      <c r="B33" s="2">
        <f>100*('Data for Figure 6-9'!F42)</f>
        <v>2.8791972023944039</v>
      </c>
      <c r="C33">
        <f>100*('Data for Figure 6-9'!E42)</f>
        <v>-1.0365609965080593</v>
      </c>
      <c r="D33">
        <f>100*('Data for Figure 6-9'!P42)</f>
        <v>0.13583949922610999</v>
      </c>
    </row>
    <row r="34" spans="1:4">
      <c r="A34" t="s">
        <v>186</v>
      </c>
      <c r="B34" s="2">
        <f>100*('Data for Figure 6-9'!F43)</f>
        <v>-2.0648331957554307</v>
      </c>
      <c r="C34">
        <f>100*('Data for Figure 6-9'!E43)</f>
        <v>-1.9030705739518297</v>
      </c>
      <c r="D34">
        <f>100*('Data for Figure 6-9'!P43)</f>
        <v>0.21660170803292</v>
      </c>
    </row>
    <row r="35" spans="1:4">
      <c r="A35" t="s">
        <v>187</v>
      </c>
      <c r="B35" s="2">
        <f>100*('Data for Figure 6-9'!F44)</f>
        <v>6.3537885525991766E-2</v>
      </c>
      <c r="C35">
        <f>100*('Data for Figure 6-9'!E44)</f>
        <v>-1.134767623405545</v>
      </c>
      <c r="D35">
        <f>100*('Data for Figure 6-9'!P44)</f>
        <v>5.3846803421493901E-2</v>
      </c>
    </row>
    <row r="36" spans="1:4">
      <c r="A36" t="s">
        <v>188</v>
      </c>
      <c r="B36" s="2">
        <f>100*('Data for Figure 6-9'!F45)</f>
        <v>0.43224928721766692</v>
      </c>
      <c r="C36">
        <f>100*('Data for Figure 6-9'!E45)</f>
        <v>0.47236630081559861</v>
      </c>
      <c r="D36">
        <f>100*('Data for Figure 6-9'!P45)</f>
        <v>0.18442995620505001</v>
      </c>
    </row>
    <row r="37" spans="1:4">
      <c r="A37" t="s">
        <v>189</v>
      </c>
      <c r="B37" s="2">
        <f>100*('Data for Figure 6-9'!F46)</f>
        <v>0.8204141127812391</v>
      </c>
      <c r="C37">
        <f>100*('Data for Figure 6-9'!E46)</f>
        <v>0.76924557503245461</v>
      </c>
      <c r="D37">
        <f>100*('Data for Figure 6-9'!P46)</f>
        <v>0.23867102547813901</v>
      </c>
    </row>
    <row r="38" spans="1:4">
      <c r="A38" t="s">
        <v>190</v>
      </c>
      <c r="B38" s="2">
        <f>100*('Data for Figure 6-9'!F47)</f>
        <v>-0.29224567861414125</v>
      </c>
      <c r="C38">
        <f>100*('Data for Figure 6-9'!E47)</f>
        <v>-6.8911381816963116E-2</v>
      </c>
      <c r="D38">
        <f>100*('Data for Figure 6-9'!P47)</f>
        <v>0.354933502177881</v>
      </c>
    </row>
    <row r="39" spans="1:4">
      <c r="A39" t="s">
        <v>191</v>
      </c>
      <c r="B39" s="2">
        <f>100*('Data for Figure 6-9'!F48)</f>
        <v>-1.5663179606300464</v>
      </c>
      <c r="C39">
        <f>100*('Data for Figure 6-9'!E48)</f>
        <v>-3.9845736640281113</v>
      </c>
      <c r="D39">
        <f>100*('Data for Figure 6-9'!P48)</f>
        <v>0.32159355898213399</v>
      </c>
    </row>
    <row r="40" spans="1:4">
      <c r="A40" t="s">
        <v>192</v>
      </c>
      <c r="B40" s="2">
        <f>100*('Data for Figure 6-9'!F49)</f>
        <v>-2.5130179207209187</v>
      </c>
      <c r="C40">
        <f>100*('Data for Figure 6-9'!E49)</f>
        <v>-2.0345001998934276</v>
      </c>
      <c r="D40">
        <f>100*('Data for Figure 6-9'!P49)</f>
        <v>0.67009904102582796</v>
      </c>
    </row>
    <row r="41" spans="1:4">
      <c r="A41" t="s">
        <v>193</v>
      </c>
      <c r="B41" s="2">
        <f>100*('Data for Figure 6-9'!F50)</f>
        <v>3.9680715587877419E-3</v>
      </c>
      <c r="C41">
        <f>100*('Data for Figure 6-9'!E50)</f>
        <v>-2.8183740637989674</v>
      </c>
      <c r="D41">
        <f>100*('Data for Figure 6-9'!P50)</f>
        <v>0.48200624271190995</v>
      </c>
    </row>
    <row r="42" spans="1:4">
      <c r="A42" t="s">
        <v>194</v>
      </c>
      <c r="B42" s="2">
        <f>100*('Data for Figure 6-9'!F51)</f>
        <v>-2.0925792907956771</v>
      </c>
      <c r="C42">
        <f>100*('Data for Figure 6-9'!E51)</f>
        <v>-1.8700871799488441</v>
      </c>
      <c r="D42">
        <f>100*('Data for Figure 6-9'!P51)</f>
        <v>0.58379841665346799</v>
      </c>
    </row>
    <row r="43" spans="1:4">
      <c r="A43" t="s">
        <v>195</v>
      </c>
      <c r="B43" s="2">
        <f>100*('Data for Figure 6-9'!F52)</f>
        <v>1.9553481966868742</v>
      </c>
      <c r="C43">
        <f>100*('Data for Figure 6-9'!E52)</f>
        <v>0.65435532519950312</v>
      </c>
      <c r="D43">
        <f>100*('Data for Figure 6-9'!P52)</f>
        <v>0.16928551894385901</v>
      </c>
    </row>
    <row r="44" spans="1:4">
      <c r="A44" t="s">
        <v>196</v>
      </c>
      <c r="B44" s="2">
        <f>100*('Data for Figure 6-9'!F53)</f>
        <v>1.3557181282854835</v>
      </c>
      <c r="C44">
        <f>100*('Data for Figure 6-9'!E53)</f>
        <v>-1.2162221841197787</v>
      </c>
      <c r="D44">
        <f>100*('Data for Figure 6-9'!P53)</f>
        <v>0.8351472092695329</v>
      </c>
    </row>
    <row r="45" spans="1:4">
      <c r="A45" t="s">
        <v>197</v>
      </c>
      <c r="B45" s="2">
        <f>100*('Data for Figure 6-9'!F54)</f>
        <v>0.1515203019482752</v>
      </c>
      <c r="C45">
        <f>100*('Data for Figure 6-9'!E54)</f>
        <v>-0.62629374710080743</v>
      </c>
      <c r="D45">
        <f>100*('Data for Figure 6-9'!P54)</f>
        <v>0.85262326992515802</v>
      </c>
    </row>
    <row r="46" spans="1:4">
      <c r="A46" t="s">
        <v>198</v>
      </c>
      <c r="B46" s="2">
        <f>100*('Data for Figure 6-9'!F55)</f>
        <v>1.8922258111549615</v>
      </c>
      <c r="C46">
        <f>100*('Data for Figure 6-9'!E55)</f>
        <v>-0.48542827347746992</v>
      </c>
      <c r="D46">
        <f>100*('Data for Figure 6-9'!P55)</f>
        <v>0.63425238870777001</v>
      </c>
    </row>
    <row r="47" spans="1:4">
      <c r="A47" t="s">
        <v>199</v>
      </c>
      <c r="B47" s="2">
        <f>100*('Data for Figure 6-9'!F56)</f>
        <v>-0.82457285657455692</v>
      </c>
      <c r="C47">
        <f>100*('Data for Figure 6-9'!E56)</f>
        <v>-1.0006899563779377</v>
      </c>
      <c r="D47">
        <f>100*('Data for Figure 6-9'!P56)</f>
        <v>0.72327267412405305</v>
      </c>
    </row>
    <row r="48" spans="1:4">
      <c r="A48" t="s">
        <v>200</v>
      </c>
      <c r="B48" s="2">
        <f>100*('Data for Figure 6-9'!F57)</f>
        <v>1.1282793193457985</v>
      </c>
      <c r="C48">
        <f>100*('Data for Figure 6-9'!E57)</f>
        <v>7.114608271902606E-2</v>
      </c>
      <c r="D48">
        <f>100*('Data for Figure 6-9'!P57)</f>
        <v>0.46397921192097402</v>
      </c>
    </row>
    <row r="49" spans="1:4">
      <c r="A49" t="s">
        <v>201</v>
      </c>
      <c r="B49" s="2">
        <f>100*('Data for Figure 6-9'!F58)</f>
        <v>1.6687606147736771</v>
      </c>
      <c r="C49">
        <f>100*('Data for Figure 6-9'!E58)</f>
        <v>1.0746506078503546</v>
      </c>
      <c r="D49">
        <f>100*('Data for Figure 6-9'!P58)</f>
        <v>0.55197782915004001</v>
      </c>
    </row>
    <row r="50" spans="1:4">
      <c r="A50" t="s">
        <v>202</v>
      </c>
      <c r="B50" s="2">
        <f>100*('Data for Figure 6-9'!F59)</f>
        <v>1.2470660002933152</v>
      </c>
      <c r="C50">
        <f>100*('Data for Figure 6-9'!E59)</f>
        <v>-0.37514264365202682</v>
      </c>
      <c r="D50">
        <f>100*('Data for Figure 6-9'!P59)</f>
        <v>0.59671559608522107</v>
      </c>
    </row>
    <row r="51" spans="1:4">
      <c r="A51" t="s">
        <v>204</v>
      </c>
      <c r="B51" s="2">
        <f>100*('Data for Figure 6-9'!F60)</f>
        <v>2.5397304205506939</v>
      </c>
      <c r="C51">
        <f>100*('Data for Figure 6-9'!E60)</f>
        <v>-0.64959821492909453</v>
      </c>
      <c r="D51">
        <f>100*('Data for Figure 6-9'!P60)</f>
        <v>0.48510855548322596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Data for figure 16-17</vt:lpstr>
      <vt:lpstr>Data for Figure 15</vt:lpstr>
      <vt:lpstr>Peru Extra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18asdf</vt:lpstr>
      <vt:lpstr>Data for Figure 6-9</vt:lpstr>
      <vt:lpstr>Peru</vt:lpstr>
      <vt:lpstr>Data figure 19</vt:lpstr>
      <vt:lpstr>Data figure 18</vt:lpstr>
      <vt:lpstr>csv Fig18</vt:lpstr>
      <vt:lpstr>csv Fig 19</vt:lpstr>
      <vt:lpstr>Figure 19asdf</vt:lpstr>
      <vt:lpstr>csv Fig 20</vt:lpstr>
      <vt:lpstr>Figure 20</vt:lpstr>
      <vt:lpstr>csv Fig 21</vt:lpstr>
      <vt:lpstr>Figure 21</vt:lpstr>
      <vt:lpstr>csv Fig 22</vt:lpstr>
      <vt:lpstr>DATA FIGURE 23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2018-08-21T16:10:22Z</dcterms:created>
  <dcterms:modified xsi:type="dcterms:W3CDTF">2022-02-18T19:37:09Z</dcterms:modified>
</cp:coreProperties>
</file>