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6125\Desktop\Tim\Monetary history of LATAM\"/>
    </mc:Choice>
  </mc:AlternateContent>
  <xr:revisionPtr revIDLastSave="0" documentId="13_ncr:1_{59555E63-825B-4AC2-BEB1-DD1E38FD7D5F}" xr6:coauthVersionLast="47" xr6:coauthVersionMax="47" xr10:uidLastSave="{00000000-0000-0000-0000-000000000000}"/>
  <bookViews>
    <workbookView xWindow="-108" yWindow="-108" windowWidth="23256" windowHeight="12576" activeTab="2" xr2:uid="{4B56157E-BF19-4917-8C69-037E81AD6237}"/>
  </bookViews>
  <sheets>
    <sheet name="Data" sheetId="1" r:id="rId1"/>
    <sheet name="Calculations" sheetId="2" r:id="rId2"/>
    <sheet name="Results" sheetId="3" r:id="rId3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  <c r="E3" i="3"/>
  <c r="E4" i="3"/>
  <c r="E5" i="3"/>
  <c r="E6" i="3"/>
  <c r="E7" i="3"/>
  <c r="E8" i="3"/>
  <c r="D2" i="3"/>
  <c r="D3" i="3"/>
  <c r="D4" i="3"/>
  <c r="D5" i="3"/>
  <c r="D6" i="3"/>
  <c r="D7" i="3"/>
  <c r="D8" i="3"/>
  <c r="C2" i="3"/>
  <c r="C3" i="3"/>
  <c r="C5" i="3"/>
  <c r="C6" i="3"/>
  <c r="C7" i="3"/>
  <c r="C8" i="3"/>
  <c r="B2" i="3"/>
  <c r="B3" i="3"/>
  <c r="B5" i="3"/>
  <c r="B6" i="3"/>
  <c r="B7" i="3"/>
  <c r="B8" i="3"/>
  <c r="E10" i="3"/>
  <c r="E11" i="3"/>
  <c r="E12" i="3"/>
  <c r="E13" i="3"/>
  <c r="E14" i="3"/>
  <c r="E15" i="3"/>
  <c r="D10" i="3"/>
  <c r="D11" i="3"/>
  <c r="D12" i="3"/>
  <c r="D13" i="3"/>
  <c r="D14" i="3"/>
  <c r="D15" i="3"/>
  <c r="C10" i="3"/>
  <c r="C12" i="3"/>
  <c r="C14" i="3"/>
  <c r="C15" i="3"/>
  <c r="B10" i="3"/>
  <c r="B12" i="3"/>
  <c r="B14" i="3"/>
  <c r="B15" i="3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2" i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2" i="2"/>
  <c r="I57" i="2"/>
  <c r="I58" i="2"/>
  <c r="I59" i="2"/>
  <c r="I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K57" i="2"/>
  <c r="K58" i="2"/>
  <c r="K59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J27" i="1"/>
  <c r="J43" i="1"/>
  <c r="J51" i="1"/>
  <c r="J59" i="1"/>
  <c r="J3" i="1"/>
  <c r="J7" i="1"/>
  <c r="J8" i="1"/>
  <c r="J11" i="1"/>
  <c r="J15" i="1"/>
  <c r="J16" i="1"/>
  <c r="J19" i="1"/>
  <c r="J23" i="1"/>
  <c r="J24" i="1"/>
  <c r="J31" i="1"/>
  <c r="J32" i="1"/>
  <c r="J35" i="1"/>
  <c r="J39" i="1"/>
  <c r="J40" i="1"/>
  <c r="J47" i="1"/>
  <c r="J48" i="1"/>
  <c r="J49" i="1"/>
  <c r="J53" i="1"/>
  <c r="J55" i="1"/>
  <c r="J56" i="1"/>
  <c r="J57" i="1"/>
  <c r="J2" i="1"/>
  <c r="J50" i="1"/>
  <c r="J30" i="1"/>
  <c r="J10" i="1"/>
  <c r="J46" i="1"/>
  <c r="J22" i="1"/>
  <c r="J45" i="1"/>
  <c r="J41" i="1"/>
  <c r="J37" i="1"/>
  <c r="J33" i="1"/>
  <c r="J29" i="1"/>
  <c r="J25" i="1"/>
  <c r="J21" i="1"/>
  <c r="J17" i="1"/>
  <c r="J13" i="1"/>
  <c r="J9" i="1"/>
  <c r="J5" i="1"/>
  <c r="J54" i="1"/>
  <c r="J34" i="1"/>
  <c r="J18" i="1"/>
  <c r="J36" i="1"/>
  <c r="J20" i="1"/>
  <c r="J12" i="1"/>
  <c r="J4" i="1"/>
  <c r="J58" i="1"/>
  <c r="J38" i="1"/>
  <c r="J14" i="1"/>
  <c r="J52" i="1"/>
  <c r="J28" i="1"/>
  <c r="J42" i="1"/>
  <c r="J26" i="1"/>
  <c r="J6" i="1"/>
  <c r="J44" i="1"/>
</calcChain>
</file>

<file path=xl/sharedStrings.xml><?xml version="1.0" encoding="utf-8"?>
<sst xmlns="http://schemas.openxmlformats.org/spreadsheetml/2006/main" count="49" uniqueCount="46">
  <si>
    <t>year</t>
  </si>
  <si>
    <t>per-capita real gdp</t>
  </si>
  <si>
    <t>inflation rate</t>
  </si>
  <si>
    <t>total deficit</t>
  </si>
  <si>
    <t>primary defict</t>
  </si>
  <si>
    <t>total debt</t>
  </si>
  <si>
    <t>external debt</t>
  </si>
  <si>
    <t>domestic debt</t>
  </si>
  <si>
    <t>total interest payments</t>
  </si>
  <si>
    <t>interest on external debt</t>
  </si>
  <si>
    <t>interest on domestic debt</t>
  </si>
  <si>
    <t>exchange rate</t>
  </si>
  <si>
    <t>monetary base</t>
  </si>
  <si>
    <t>nominal gdp</t>
  </si>
  <si>
    <t>indexed debt</t>
  </si>
  <si>
    <t>interest on indexed debt</t>
  </si>
  <si>
    <t>1960–73</t>
  </si>
  <si>
    <t>1974–90</t>
  </si>
  <si>
    <t>1991–2017</t>
  </si>
  <si>
    <t>1960–2017</t>
  </si>
  <si>
    <t>Sources</t>
  </si>
  <si>
    <t>Local currency public debt (var.)</t>
  </si>
  <si>
    <t>Foreign currency public debt (var.)</t>
  </si>
  <si>
    <t>Inflation-indexed public debt (var.)</t>
  </si>
  <si>
    <t>Wage-indexed public debt (var.)</t>
  </si>
  <si>
    <t>Monetary base (var.)</t>
  </si>
  <si>
    <t>Inflation tax</t>
  </si>
  <si>
    <t>Total</t>
  </si>
  <si>
    <t>Obligations</t>
  </si>
  <si>
    <t>Public-sector primary deficit</t>
  </si>
  <si>
    <t>Local currency return</t>
  </si>
  <si>
    <t>Foreign currency return</t>
  </si>
  <si>
    <t>Inflation-indexed return</t>
  </si>
  <si>
    <t>Transfers</t>
  </si>
  <si>
    <t>change public domestic debt</t>
  </si>
  <si>
    <t>change public external debt</t>
  </si>
  <si>
    <t>change inflation indexed debt</t>
  </si>
  <si>
    <t>change wage indexed debt</t>
  </si>
  <si>
    <t>real exchange rate</t>
  </si>
  <si>
    <t>wage-indexed debt</t>
  </si>
  <si>
    <t>inflation-indexed debt</t>
  </si>
  <si>
    <t>local currency return</t>
  </si>
  <si>
    <t>foreign currency return</t>
  </si>
  <si>
    <t>inflation-indexed return</t>
  </si>
  <si>
    <t>seigniorage</t>
  </si>
  <si>
    <t>change in real money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</si>
</sst>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Lucida Sans Unicode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0" fontId="0" fillId="0" borderId="0" xfId="0" applyFont="1"/>
    <xf numFmtId="10" fontId="0" fillId="0" borderId="0" xfId="2" applyNumberFormat="1" applyFont="1"/>
    <xf numFmtId="10" fontId="0" fillId="0" borderId="0" xfId="2" applyNumberFormat="1" applyFon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2" applyNumberFormat="1" applyFont="1"/>
    <xf numFmtId="165" fontId="0" fillId="0" borderId="0" xfId="2" applyNumberFormat="1" applyFont="1" applyAlignment="1">
      <alignment horizontal="center"/>
    </xf>
    <xf numFmtId="2" fontId="0" fillId="0" borderId="0" xfId="0" applyNumberFormat="1"/>
    <xf numFmtId="0" fontId="0" fillId="0" borderId="1" xfId="0" applyBorder="1"/>
    <xf numFmtId="165" fontId="0" fillId="0" borderId="1" xfId="2" applyNumberFormat="1" applyFont="1" applyBorder="1"/>
    <xf numFmtId="165" fontId="0" fillId="0" borderId="1" xfId="0" applyNumberFormat="1" applyBorder="1"/>
    <xf numFmtId="10" fontId="0" fillId="0" borderId="1" xfId="2" applyNumberFormat="1" applyFont="1" applyBorder="1"/>
  </cellXfs>
  <cellStyles count="3">
    <cellStyle name="Normal" xfId="0" builtinId="0"/>
    <cellStyle name="Normal 3" xfId="1" xr:uid="{3B66936F-04A1-425B-9753-9BFBE3D5663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007E5-5C20-48EC-910E-8DD1B3C9D3B5}">
  <dimension ref="A1:S63"/>
  <sheetViews>
    <sheetView workbookViewId="0">
      <selection activeCell="S9" sqref="S9"/>
    </sheetView>
  </sheetViews>
  <sheetFormatPr defaultColWidth="11.5546875" defaultRowHeight="14.4" x14ac:dyDescent="0.3"/>
  <cols>
    <col min="1" max="1" width="5" bestFit="1" customWidth="1"/>
    <col min="2" max="2" width="16.33203125" bestFit="1" customWidth="1"/>
    <col min="3" max="3" width="10.88671875" bestFit="1" customWidth="1"/>
    <col min="4" max="4" width="11.5546875" bestFit="1" customWidth="1"/>
    <col min="5" max="5" width="10.44140625" bestFit="1" customWidth="1"/>
    <col min="6" max="6" width="12.33203125" bestFit="1" customWidth="1"/>
    <col min="7" max="7" width="9" bestFit="1" customWidth="1"/>
    <col min="8" max="8" width="11.77734375" bestFit="1" customWidth="1"/>
    <col min="9" max="9" width="12.5546875" bestFit="1" customWidth="1"/>
    <col min="10" max="10" width="11.44140625" bestFit="1" customWidth="1"/>
    <col min="11" max="11" width="16.5546875" bestFit="1" customWidth="1"/>
    <col min="12" max="12" width="19.109375" bestFit="1" customWidth="1"/>
    <col min="13" max="13" width="20.109375" bestFit="1" customWidth="1"/>
    <col min="14" max="14" width="21.33203125" bestFit="1" customWidth="1"/>
    <col min="15" max="15" width="22.109375" bestFit="1" customWidth="1"/>
    <col min="16" max="16" width="20.88671875" bestFit="1" customWidth="1"/>
    <col min="17" max="17" width="12.44140625" bestFit="1" customWidth="1"/>
    <col min="18" max="18" width="13.21875" bestFit="1" customWidth="1"/>
    <col min="19" max="19" width="16.109375" bestFit="1" customWidth="1"/>
  </cols>
  <sheetData>
    <row r="1" spans="1:19" x14ac:dyDescent="0.3">
      <c r="A1" s="2" t="s">
        <v>0</v>
      </c>
      <c r="B1" t="s">
        <v>1</v>
      </c>
      <c r="C1" t="s">
        <v>13</v>
      </c>
      <c r="D1" t="s">
        <v>2</v>
      </c>
      <c r="E1" t="s">
        <v>3</v>
      </c>
      <c r="F1" t="s">
        <v>4</v>
      </c>
      <c r="G1" s="2" t="s">
        <v>5</v>
      </c>
      <c r="H1" s="1" t="s">
        <v>6</v>
      </c>
      <c r="I1" t="s">
        <v>7</v>
      </c>
      <c r="J1" t="s">
        <v>14</v>
      </c>
      <c r="K1" t="s">
        <v>39</v>
      </c>
      <c r="L1" t="s">
        <v>40</v>
      </c>
      <c r="M1" t="s">
        <v>8</v>
      </c>
      <c r="N1" t="s">
        <v>9</v>
      </c>
      <c r="O1" t="s">
        <v>10</v>
      </c>
      <c r="P1" t="s">
        <v>15</v>
      </c>
      <c r="Q1" t="s">
        <v>11</v>
      </c>
      <c r="R1" t="s">
        <v>12</v>
      </c>
      <c r="S1" t="s">
        <v>38</v>
      </c>
    </row>
    <row r="2" spans="1:19" x14ac:dyDescent="0.3">
      <c r="A2">
        <v>1960</v>
      </c>
      <c r="B2" s="1">
        <v>6867</v>
      </c>
      <c r="C2" s="1">
        <v>1.3583E-2</v>
      </c>
      <c r="D2" s="1">
        <v>36.294092647683819</v>
      </c>
      <c r="E2" s="1">
        <f>F2+M2</f>
        <v>-2.4971863832447849</v>
      </c>
      <c r="F2" s="1">
        <v>-0.85548111610100863</v>
      </c>
      <c r="G2" s="1">
        <v>29.844187587425459</v>
      </c>
      <c r="H2" s="1">
        <v>16.455863947581534</v>
      </c>
      <c r="I2" s="1">
        <v>13.388323639843925</v>
      </c>
      <c r="J2" s="1">
        <f>K2+L2</f>
        <v>0</v>
      </c>
      <c r="K2" s="1">
        <v>0</v>
      </c>
      <c r="L2" s="1">
        <v>0</v>
      </c>
      <c r="M2" s="1">
        <f>SUM(N2:P2)</f>
        <v>-1.6417052671437762</v>
      </c>
      <c r="N2" s="1">
        <v>-1.6417052671437762</v>
      </c>
      <c r="O2" s="1">
        <v>0</v>
      </c>
      <c r="P2" s="1">
        <v>0</v>
      </c>
      <c r="Q2" s="1">
        <v>1.1E-5</v>
      </c>
      <c r="R2" s="1">
        <v>1.8414161079619025E-3</v>
      </c>
      <c r="S2" s="6">
        <v>117.40347283155748</v>
      </c>
    </row>
    <row r="3" spans="1:19" x14ac:dyDescent="0.3">
      <c r="A3">
        <v>1961</v>
      </c>
      <c r="B3" s="1">
        <v>6961.3014217958416</v>
      </c>
      <c r="C3" s="1">
        <v>1.7278999999999999E-2</v>
      </c>
      <c r="D3" s="1">
        <v>10.289990645463099</v>
      </c>
      <c r="E3" s="1">
        <f t="shared" ref="E3:E59" si="0">F3+M3</f>
        <v>-0.7290011681397901</v>
      </c>
      <c r="F3" s="1">
        <v>1.0773692907540418</v>
      </c>
      <c r="G3" s="1">
        <v>26.96543781468835</v>
      </c>
      <c r="H3" s="1">
        <v>13.921812604896116</v>
      </c>
      <c r="I3" s="1">
        <v>13.043625209792234</v>
      </c>
      <c r="J3" s="1">
        <f t="shared" ref="J3:J59" si="1">K3+L3</f>
        <v>0</v>
      </c>
      <c r="K3" s="1">
        <v>0</v>
      </c>
      <c r="L3" s="1">
        <v>0</v>
      </c>
      <c r="M3" s="1">
        <f t="shared" ref="M3:M59" si="2">SUM(N3:P3)</f>
        <v>-1.8063704588938319</v>
      </c>
      <c r="N3" s="1">
        <v>-1.8063704588938319</v>
      </c>
      <c r="O3" s="1">
        <v>0</v>
      </c>
      <c r="P3" s="1">
        <v>0</v>
      </c>
      <c r="Q3" s="1">
        <v>1.1060000000000001E-5</v>
      </c>
      <c r="R3" s="1">
        <v>2.3743608897073636E-3</v>
      </c>
      <c r="S3" s="6">
        <v>107.74875884520445</v>
      </c>
    </row>
    <row r="4" spans="1:19" x14ac:dyDescent="0.3">
      <c r="A4">
        <v>1962</v>
      </c>
      <c r="B4" s="1">
        <v>6701.611404688002</v>
      </c>
      <c r="C4" s="1">
        <v>1.8853617037746528E-2</v>
      </c>
      <c r="D4" s="1">
        <v>11.195928753180628</v>
      </c>
      <c r="E4" s="1">
        <f t="shared" si="0"/>
        <v>8.1192073736297719</v>
      </c>
      <c r="F4" s="1">
        <v>7.7681540626346193</v>
      </c>
      <c r="G4" s="1">
        <v>30.891637335899418</v>
      </c>
      <c r="H4" s="1">
        <v>17.886859551927525</v>
      </c>
      <c r="I4" s="1">
        <v>13.004777783971894</v>
      </c>
      <c r="J4" s="1">
        <f t="shared" si="1"/>
        <v>0</v>
      </c>
      <c r="K4" s="1">
        <v>0</v>
      </c>
      <c r="L4" s="1">
        <v>0</v>
      </c>
      <c r="M4" s="1">
        <f t="shared" si="2"/>
        <v>0.35105331099515219</v>
      </c>
      <c r="N4" s="1">
        <v>0.35105331099515219</v>
      </c>
      <c r="O4" s="1">
        <v>0</v>
      </c>
      <c r="P4" s="1">
        <v>0</v>
      </c>
      <c r="Q4" s="1">
        <v>1.1199999999999999E-5</v>
      </c>
      <c r="R4" s="1">
        <v>2.6720748712341382E-3</v>
      </c>
      <c r="S4" s="6">
        <v>99.43484800860692</v>
      </c>
    </row>
    <row r="5" spans="1:19" x14ac:dyDescent="0.3">
      <c r="A5">
        <v>1963</v>
      </c>
      <c r="B5" s="1">
        <v>6675.2397036677949</v>
      </c>
      <c r="C5" s="1">
        <v>2.239596519851517E-2</v>
      </c>
      <c r="D5" s="1">
        <v>43.630816170861976</v>
      </c>
      <c r="E5" s="1">
        <f t="shared" si="0"/>
        <v>9.7217942271816469</v>
      </c>
      <c r="F5" s="1">
        <v>5.7759409475607963</v>
      </c>
      <c r="G5" s="1">
        <v>32.542790343696396</v>
      </c>
      <c r="H5" s="1">
        <v>21.745037362010532</v>
      </c>
      <c r="I5" s="1">
        <v>10.797752981685862</v>
      </c>
      <c r="J5" s="1">
        <f t="shared" si="1"/>
        <v>0</v>
      </c>
      <c r="K5" s="1">
        <v>0</v>
      </c>
      <c r="L5" s="1">
        <v>0</v>
      </c>
      <c r="M5" s="1">
        <f t="shared" si="2"/>
        <v>3.9458532796208514</v>
      </c>
      <c r="N5" s="1">
        <v>3.9458532796208514</v>
      </c>
      <c r="O5" s="1">
        <v>0</v>
      </c>
      <c r="P5" s="1">
        <v>0</v>
      </c>
      <c r="Q5" s="1">
        <v>1.6350000000000001E-5</v>
      </c>
      <c r="R5" s="1">
        <v>3.3777672718901973E-3</v>
      </c>
      <c r="S5" s="6">
        <v>102.72487371826978</v>
      </c>
    </row>
    <row r="6" spans="1:19" x14ac:dyDescent="0.3">
      <c r="A6">
        <v>1964</v>
      </c>
      <c r="B6" s="1">
        <v>6733.2379508738613</v>
      </c>
      <c r="C6" s="1">
        <v>3.2652510344713712E-2</v>
      </c>
      <c r="D6" s="1">
        <v>35.422198619224623</v>
      </c>
      <c r="E6" s="1">
        <f t="shared" si="0"/>
        <v>6.1119684876303575</v>
      </c>
      <c r="F6" s="1">
        <v>7.200748303271201</v>
      </c>
      <c r="G6" s="1">
        <v>24.57601855196766</v>
      </c>
      <c r="H6" s="1">
        <v>16.647231537834951</v>
      </c>
      <c r="I6" s="1">
        <v>7.9287870141327081</v>
      </c>
      <c r="J6" s="1">
        <f t="shared" si="1"/>
        <v>0</v>
      </c>
      <c r="K6" s="1">
        <v>0</v>
      </c>
      <c r="L6" s="1">
        <v>0</v>
      </c>
      <c r="M6" s="1">
        <f t="shared" si="2"/>
        <v>-1.0887798156408435</v>
      </c>
      <c r="N6" s="1">
        <v>-1.0887798156408435</v>
      </c>
      <c r="O6" s="1">
        <v>0</v>
      </c>
      <c r="P6" s="1">
        <v>0</v>
      </c>
      <c r="Q6" s="1">
        <v>1.8450000000000001E-5</v>
      </c>
      <c r="R6" s="1">
        <v>4.6874637585244449E-3</v>
      </c>
      <c r="S6" s="6">
        <v>86.429198127397171</v>
      </c>
    </row>
    <row r="7" spans="1:19" x14ac:dyDescent="0.3">
      <c r="A7">
        <v>1965</v>
      </c>
      <c r="B7" s="1">
        <v>6741.9921362456507</v>
      </c>
      <c r="C7" s="1">
        <v>5.2650796442482724E-2</v>
      </c>
      <c r="D7" s="1">
        <v>88.000000000000028</v>
      </c>
      <c r="E7" s="1">
        <f t="shared" si="0"/>
        <v>17.716840075938148</v>
      </c>
      <c r="F7" s="1">
        <v>12.362328209756086</v>
      </c>
      <c r="G7" s="1">
        <v>43.002380837170811</v>
      </c>
      <c r="H7" s="1">
        <v>32.873143749891305</v>
      </c>
      <c r="I7" s="1">
        <v>10.129237087279508</v>
      </c>
      <c r="J7" s="1">
        <f t="shared" si="1"/>
        <v>0</v>
      </c>
      <c r="K7" s="1">
        <v>0</v>
      </c>
      <c r="L7" s="1">
        <v>0</v>
      </c>
      <c r="M7" s="1">
        <f t="shared" si="2"/>
        <v>5.3545118661820617</v>
      </c>
      <c r="N7" s="1">
        <v>5.3545118661820617</v>
      </c>
      <c r="O7" s="1">
        <v>0</v>
      </c>
      <c r="P7" s="1">
        <v>0</v>
      </c>
      <c r="Q7" s="1">
        <v>5.94E-5</v>
      </c>
      <c r="R7" s="1">
        <v>9.3675765545420554E-3</v>
      </c>
      <c r="S7" s="6">
        <v>150.85691940922283</v>
      </c>
    </row>
    <row r="8" spans="1:19" x14ac:dyDescent="0.3">
      <c r="A8">
        <v>1966</v>
      </c>
      <c r="B8" s="1">
        <v>6896.6140633933719</v>
      </c>
      <c r="C8" s="1">
        <v>9.9967047574321385E-2</v>
      </c>
      <c r="D8" s="1">
        <v>49.381170908079582</v>
      </c>
      <c r="E8" s="1">
        <f t="shared" si="0"/>
        <v>-0.46554192795692995</v>
      </c>
      <c r="F8" s="1">
        <v>5.8452192067511239</v>
      </c>
      <c r="G8" s="1">
        <v>28.156805550422472</v>
      </c>
      <c r="H8" s="1">
        <v>21.813623318011679</v>
      </c>
      <c r="I8" s="1">
        <v>6.3431822324107934</v>
      </c>
      <c r="J8" s="1">
        <f t="shared" si="1"/>
        <v>0</v>
      </c>
      <c r="K8" s="1">
        <v>0</v>
      </c>
      <c r="L8" s="1">
        <v>0</v>
      </c>
      <c r="M8" s="1">
        <f t="shared" si="2"/>
        <v>-6.3107611347080539</v>
      </c>
      <c r="N8" s="1">
        <v>-6.3107611347080539</v>
      </c>
      <c r="O8" s="1">
        <v>0</v>
      </c>
      <c r="P8" s="1">
        <v>0</v>
      </c>
      <c r="Q8" s="1">
        <v>7.5679999999999994E-5</v>
      </c>
      <c r="R8" s="1">
        <v>1.3872491410813457E-2</v>
      </c>
      <c r="S8" s="6">
        <v>133.11678864457949</v>
      </c>
    </row>
    <row r="9" spans="1:19" x14ac:dyDescent="0.3">
      <c r="A9">
        <v>1967</v>
      </c>
      <c r="B9" s="1">
        <v>6541.1357361355267</v>
      </c>
      <c r="C9" s="1">
        <v>0.17046833101863271</v>
      </c>
      <c r="D9" s="1">
        <v>135.90113572891451</v>
      </c>
      <c r="E9" s="1">
        <f t="shared" si="0"/>
        <v>21.856213371961672</v>
      </c>
      <c r="F9" s="1">
        <v>12.193758537926378</v>
      </c>
      <c r="G9" s="1">
        <v>39.462461794529489</v>
      </c>
      <c r="H9" s="1">
        <v>33.425563363890689</v>
      </c>
      <c r="I9" s="1">
        <v>6.0368984306388036</v>
      </c>
      <c r="J9" s="1">
        <f t="shared" si="1"/>
        <v>0</v>
      </c>
      <c r="K9" s="1">
        <v>0</v>
      </c>
      <c r="L9" s="1">
        <v>0</v>
      </c>
      <c r="M9" s="1">
        <f t="shared" si="2"/>
        <v>9.6624548340352945</v>
      </c>
      <c r="N9" s="1">
        <v>9.6624548340352945</v>
      </c>
      <c r="O9" s="1">
        <v>0</v>
      </c>
      <c r="P9" s="1">
        <v>0</v>
      </c>
      <c r="Q9" s="1">
        <v>2.0000000000000001E-4</v>
      </c>
      <c r="R9" s="1">
        <v>2.6511246280896617E-2</v>
      </c>
      <c r="S9" s="6">
        <v>153.65810494343759</v>
      </c>
    </row>
    <row r="10" spans="1:19" x14ac:dyDescent="0.3">
      <c r="A10">
        <v>1968</v>
      </c>
      <c r="B10" s="1">
        <v>6587.0098026903943</v>
      </c>
      <c r="C10" s="1">
        <v>0.37629018635302086</v>
      </c>
      <c r="D10" s="1">
        <v>66.322685029892796</v>
      </c>
      <c r="E10" s="1">
        <f t="shared" si="0"/>
        <v>-0.74166591796828918</v>
      </c>
      <c r="F10" s="1">
        <v>5.7938478954863548</v>
      </c>
      <c r="G10" s="1">
        <v>25.232321608016811</v>
      </c>
      <c r="H10" s="1">
        <v>21.364030451907805</v>
      </c>
      <c r="I10" s="1">
        <v>3.868291156109005</v>
      </c>
      <c r="J10" s="1">
        <f t="shared" si="1"/>
        <v>0</v>
      </c>
      <c r="K10" s="1">
        <v>0</v>
      </c>
      <c r="L10" s="1">
        <v>0</v>
      </c>
      <c r="M10" s="1">
        <f t="shared" si="2"/>
        <v>-6.535513813454644</v>
      </c>
      <c r="N10" s="1">
        <v>-6.535513813454644</v>
      </c>
      <c r="O10" s="1">
        <v>0</v>
      </c>
      <c r="P10" s="1">
        <v>0</v>
      </c>
      <c r="Q10" s="1">
        <v>2.5000000000000001E-4</v>
      </c>
      <c r="R10" s="1">
        <v>4.6214276120047186E-2</v>
      </c>
      <c r="S10" s="6">
        <v>120.93239479994182</v>
      </c>
    </row>
    <row r="11" spans="1:19" x14ac:dyDescent="0.3">
      <c r="A11">
        <v>1969</v>
      </c>
      <c r="B11" s="1">
        <v>6925.6073273671836</v>
      </c>
      <c r="C11" s="1">
        <v>0.50878651059755808</v>
      </c>
      <c r="D11" s="1">
        <v>14.522979096970158</v>
      </c>
      <c r="E11" s="1">
        <f t="shared" si="0"/>
        <v>0.38462559266252994</v>
      </c>
      <c r="F11" s="1">
        <v>3.8151513725661279</v>
      </c>
      <c r="G11" s="1">
        <v>20.671194658144064</v>
      </c>
      <c r="H11" s="1">
        <v>16.699391243728424</v>
      </c>
      <c r="I11" s="1">
        <v>3.6874012202024846</v>
      </c>
      <c r="J11" s="1">
        <f t="shared" si="1"/>
        <v>0.28440219421315466</v>
      </c>
      <c r="K11" s="1">
        <v>0.28440219421315466</v>
      </c>
      <c r="L11" s="1">
        <v>0</v>
      </c>
      <c r="M11" s="1">
        <f t="shared" si="2"/>
        <v>-3.430525779903598</v>
      </c>
      <c r="N11" s="1">
        <v>-3.430525779903598</v>
      </c>
      <c r="O11" s="1">
        <v>0</v>
      </c>
      <c r="P11" s="1">
        <v>0</v>
      </c>
      <c r="Q11" s="1">
        <v>2.5000000000000001E-4</v>
      </c>
      <c r="R11" s="1">
        <v>7.0195566138175125E-2</v>
      </c>
      <c r="S11" s="6">
        <v>112.14063565571664</v>
      </c>
    </row>
    <row r="12" spans="1:19" x14ac:dyDescent="0.3">
      <c r="A12">
        <v>1970</v>
      </c>
      <c r="B12" s="1">
        <v>7203.9410469625091</v>
      </c>
      <c r="C12" s="1">
        <v>0.61585330576624286</v>
      </c>
      <c r="D12" s="1">
        <v>20.926908096461403</v>
      </c>
      <c r="E12" s="1">
        <f t="shared" si="0"/>
        <v>2.2584269482017261</v>
      </c>
      <c r="F12" s="1">
        <v>2.3723014577501669</v>
      </c>
      <c r="G12" s="1">
        <v>18.537003687584583</v>
      </c>
      <c r="H12" s="1">
        <v>14.767924300875812</v>
      </c>
      <c r="I12" s="1">
        <v>3.3205959614938121</v>
      </c>
      <c r="J12" s="1">
        <f t="shared" si="1"/>
        <v>0.44848342521495888</v>
      </c>
      <c r="K12" s="1">
        <v>0.44848342521495888</v>
      </c>
      <c r="L12" s="1">
        <v>0</v>
      </c>
      <c r="M12" s="1">
        <f t="shared" si="2"/>
        <v>-0.11387450954844097</v>
      </c>
      <c r="N12" s="1">
        <v>-0.11387450954844097</v>
      </c>
      <c r="O12" s="1">
        <v>0</v>
      </c>
      <c r="P12" s="1">
        <v>0</v>
      </c>
      <c r="Q12" s="1">
        <v>2.5000000000000001E-4</v>
      </c>
      <c r="R12" s="1">
        <v>7.9800823813771474E-2</v>
      </c>
      <c r="S12" s="6">
        <v>97.89979593962515</v>
      </c>
    </row>
    <row r="13" spans="1:19" x14ac:dyDescent="0.3">
      <c r="A13">
        <v>1971</v>
      </c>
      <c r="B13" s="1">
        <v>7110.3298751254788</v>
      </c>
      <c r="C13" s="1">
        <v>0.72684953106684491</v>
      </c>
      <c r="D13" s="1">
        <v>35.654200003426453</v>
      </c>
      <c r="E13" s="1">
        <f t="shared" si="0"/>
        <v>6.7075151451258037</v>
      </c>
      <c r="F13" s="1">
        <v>4.4056176343834093</v>
      </c>
      <c r="G13" s="1">
        <v>20.623112981855186</v>
      </c>
      <c r="H13" s="1">
        <v>14.147770013563226</v>
      </c>
      <c r="I13" s="1">
        <v>5.8115191927000502</v>
      </c>
      <c r="J13" s="1">
        <f t="shared" si="1"/>
        <v>0.66382377559190697</v>
      </c>
      <c r="K13" s="1">
        <v>0.66382377559190697</v>
      </c>
      <c r="L13" s="1">
        <v>0</v>
      </c>
      <c r="M13" s="1">
        <f t="shared" si="2"/>
        <v>2.3018975107423945</v>
      </c>
      <c r="N13" s="1">
        <v>2.3018975107423945</v>
      </c>
      <c r="O13" s="1">
        <v>0</v>
      </c>
      <c r="P13" s="1">
        <v>0</v>
      </c>
      <c r="Q13" s="1">
        <v>2.5000000000000001E-4</v>
      </c>
      <c r="R13" s="1">
        <v>0.11797192179092451</v>
      </c>
      <c r="S13" s="6">
        <v>74.525910709178362</v>
      </c>
    </row>
    <row r="14" spans="1:19" x14ac:dyDescent="0.3">
      <c r="A14">
        <v>1972</v>
      </c>
      <c r="B14" s="1">
        <v>6851.4945732131955</v>
      </c>
      <c r="C14" s="1">
        <v>1.2511795705803326</v>
      </c>
      <c r="D14" s="1">
        <v>94.706996716342573</v>
      </c>
      <c r="E14" s="1">
        <f t="shared" si="0"/>
        <v>12.899205584992524</v>
      </c>
      <c r="F14" s="1">
        <v>9.910316055305513</v>
      </c>
      <c r="G14" s="1">
        <v>39.85514052940519</v>
      </c>
      <c r="H14" s="1">
        <v>35.639598552841761</v>
      </c>
      <c r="I14" s="1">
        <v>3.6104329915687057</v>
      </c>
      <c r="J14" s="1">
        <f t="shared" si="1"/>
        <v>0.60510898499472421</v>
      </c>
      <c r="K14" s="1">
        <v>0.60510898499472421</v>
      </c>
      <c r="L14" s="1">
        <v>0</v>
      </c>
      <c r="M14" s="1">
        <f t="shared" si="2"/>
        <v>2.9888895296870106</v>
      </c>
      <c r="N14" s="1">
        <v>2.9888895296870106</v>
      </c>
      <c r="O14" s="1">
        <v>0</v>
      </c>
      <c r="P14" s="1">
        <v>0</v>
      </c>
      <c r="Q14" s="1">
        <v>7.1770999999999998E-4</v>
      </c>
      <c r="R14" s="1">
        <v>0.17031199999999999</v>
      </c>
      <c r="S14" s="6">
        <v>113.62707593085489</v>
      </c>
    </row>
    <row r="15" spans="1:19" x14ac:dyDescent="0.3">
      <c r="A15">
        <v>1973</v>
      </c>
      <c r="B15" s="1">
        <v>7074.7724154977259</v>
      </c>
      <c r="C15" s="1">
        <v>2.5816559161181951</v>
      </c>
      <c r="D15" s="1">
        <v>77.54501618353882</v>
      </c>
      <c r="E15" s="1">
        <f t="shared" si="0"/>
        <v>-0.15794770604523656</v>
      </c>
      <c r="F15" s="1">
        <v>5.2190123355735221</v>
      </c>
      <c r="G15" s="1">
        <v>26.46208662954615</v>
      </c>
      <c r="H15" s="1">
        <v>23.076972468732514</v>
      </c>
      <c r="I15" s="1">
        <v>1.9373999334197134</v>
      </c>
      <c r="J15" s="1">
        <f t="shared" si="1"/>
        <v>1.4477142273939219</v>
      </c>
      <c r="K15" s="1">
        <v>1.4477142273939219</v>
      </c>
      <c r="L15" s="1">
        <v>0</v>
      </c>
      <c r="M15" s="1">
        <f t="shared" si="2"/>
        <v>-5.3769600416187586</v>
      </c>
      <c r="N15" s="1">
        <v>-5.3769600416187586</v>
      </c>
      <c r="O15" s="1">
        <v>0</v>
      </c>
      <c r="P15" s="1">
        <v>0</v>
      </c>
      <c r="Q15" s="1">
        <v>9.3700000000000001E-4</v>
      </c>
      <c r="R15" s="1">
        <v>0.3145</v>
      </c>
      <c r="S15" s="6">
        <v>90.827421229281939</v>
      </c>
    </row>
    <row r="16" spans="1:19" x14ac:dyDescent="0.3">
      <c r="A16">
        <v>1974</v>
      </c>
      <c r="B16" s="1">
        <v>7307.5069049868744</v>
      </c>
      <c r="C16" s="1">
        <v>4.5857348876197666</v>
      </c>
      <c r="D16" s="1">
        <v>107.19322990126936</v>
      </c>
      <c r="E16" s="1">
        <f t="shared" si="0"/>
        <v>7.4923252704128833</v>
      </c>
      <c r="F16" s="1">
        <v>5.4999999999999991</v>
      </c>
      <c r="G16" s="1">
        <v>32.945952019354323</v>
      </c>
      <c r="H16" s="1">
        <v>30.029865431771196</v>
      </c>
      <c r="I16" s="1">
        <v>0.73453875606585139</v>
      </c>
      <c r="J16" s="1">
        <f t="shared" si="1"/>
        <v>2.1815478315172712</v>
      </c>
      <c r="K16" s="1">
        <v>2.1815478315172712</v>
      </c>
      <c r="L16" s="1">
        <v>0</v>
      </c>
      <c r="M16" s="1">
        <f t="shared" si="2"/>
        <v>1.9923252704128844</v>
      </c>
      <c r="N16" s="1">
        <v>1.9923252704128844</v>
      </c>
      <c r="O16" s="1">
        <v>0</v>
      </c>
      <c r="P16" s="1">
        <v>0</v>
      </c>
      <c r="Q16" s="1">
        <v>1.5855699999999999E-3</v>
      </c>
      <c r="R16" s="1">
        <v>0.44729999999999998</v>
      </c>
      <c r="S16" s="6">
        <v>83.33215917967955</v>
      </c>
    </row>
    <row r="17" spans="1:19" x14ac:dyDescent="0.3">
      <c r="A17">
        <v>1975</v>
      </c>
      <c r="B17" s="1">
        <v>7630.3903501769882</v>
      </c>
      <c r="C17" s="1">
        <v>8.2428921848698167</v>
      </c>
      <c r="D17" s="1">
        <v>66.848196051735798</v>
      </c>
      <c r="E17" s="1">
        <f t="shared" si="0"/>
        <v>2.6673559268476503</v>
      </c>
      <c r="F17" s="1">
        <v>5.4</v>
      </c>
      <c r="G17" s="1">
        <v>39.318529313642685</v>
      </c>
      <c r="H17" s="1">
        <v>35.747440508910863</v>
      </c>
      <c r="I17" s="1">
        <v>1.4271811078147438</v>
      </c>
      <c r="J17" s="1">
        <f t="shared" si="1"/>
        <v>2.1439076969170743</v>
      </c>
      <c r="K17" s="1">
        <v>2.1439076969170743</v>
      </c>
      <c r="L17" s="1">
        <v>0</v>
      </c>
      <c r="M17" s="1">
        <f t="shared" si="2"/>
        <v>-2.73264407315235</v>
      </c>
      <c r="N17" s="1">
        <v>-2.73264407315235</v>
      </c>
      <c r="O17" s="1">
        <v>0</v>
      </c>
      <c r="P17" s="1">
        <v>0</v>
      </c>
      <c r="Q17" s="1">
        <v>2.66E-3</v>
      </c>
      <c r="R17" s="1">
        <v>0.72599999999999998</v>
      </c>
      <c r="S17" s="6">
        <v>89.601021549581091</v>
      </c>
    </row>
    <row r="18" spans="1:19" x14ac:dyDescent="0.3">
      <c r="A18">
        <v>1976</v>
      </c>
      <c r="B18" s="1">
        <v>7899.6218343804549</v>
      </c>
      <c r="C18" s="1">
        <v>12.765543990657171</v>
      </c>
      <c r="D18" s="1">
        <v>39.96328029375762</v>
      </c>
      <c r="E18" s="1">
        <f t="shared" si="0"/>
        <v>0.79561731423308535</v>
      </c>
      <c r="F18" s="1">
        <v>4.7</v>
      </c>
      <c r="G18" s="1">
        <v>45.550682244765454</v>
      </c>
      <c r="H18" s="1">
        <v>39.25210225014505</v>
      </c>
      <c r="I18" s="1">
        <v>3.4767104349397338</v>
      </c>
      <c r="J18" s="1">
        <f t="shared" si="1"/>
        <v>2.821869559680672</v>
      </c>
      <c r="K18" s="1">
        <v>2.821869559680672</v>
      </c>
      <c r="L18" s="1">
        <v>0</v>
      </c>
      <c r="M18" s="1">
        <f t="shared" si="2"/>
        <v>-3.9043826857669148</v>
      </c>
      <c r="N18" s="1">
        <v>-3.9043826857669148</v>
      </c>
      <c r="O18" s="1">
        <v>0</v>
      </c>
      <c r="P18" s="1">
        <v>0</v>
      </c>
      <c r="Q18" s="1">
        <v>3.98E-3</v>
      </c>
      <c r="R18" s="1">
        <v>1.3022</v>
      </c>
      <c r="S18" s="6">
        <v>100.44545391295405</v>
      </c>
    </row>
    <row r="19" spans="1:19" x14ac:dyDescent="0.3">
      <c r="A19">
        <v>1977</v>
      </c>
      <c r="B19" s="1">
        <v>7995.5772305565024</v>
      </c>
      <c r="C19" s="1">
        <v>20.129455062023556</v>
      </c>
      <c r="D19" s="1">
        <v>57.28027984258852</v>
      </c>
      <c r="E19" s="1">
        <f t="shared" si="0"/>
        <v>4.6152487732834686</v>
      </c>
      <c r="F19" s="1">
        <v>5.8</v>
      </c>
      <c r="G19" s="1">
        <v>37.018273952473869</v>
      </c>
      <c r="H19" s="1">
        <v>30.731442063082508</v>
      </c>
      <c r="I19" s="1">
        <v>3.5896103385491358</v>
      </c>
      <c r="J19" s="1">
        <f t="shared" si="1"/>
        <v>2.6972215508422224</v>
      </c>
      <c r="K19" s="1">
        <v>2.6972215508422224</v>
      </c>
      <c r="L19" s="1">
        <v>0</v>
      </c>
      <c r="M19" s="1">
        <f t="shared" si="2"/>
        <v>-1.1847512267165314</v>
      </c>
      <c r="N19" s="1">
        <v>-1.1847512267165314</v>
      </c>
      <c r="O19" s="1">
        <v>0</v>
      </c>
      <c r="P19" s="1">
        <v>0</v>
      </c>
      <c r="Q19" s="1">
        <v>5.3899999999999998E-3</v>
      </c>
      <c r="R19" s="1">
        <v>1.8320000000000001</v>
      </c>
      <c r="S19" s="6">
        <v>92.284830972638247</v>
      </c>
    </row>
    <row r="20" spans="1:19" x14ac:dyDescent="0.3">
      <c r="A20">
        <v>1978</v>
      </c>
      <c r="B20" s="1">
        <v>8430.5894023692745</v>
      </c>
      <c r="C20" s="1">
        <v>30.93</v>
      </c>
      <c r="D20" s="1">
        <v>46.010564359188201</v>
      </c>
      <c r="E20" s="1">
        <f t="shared" si="0"/>
        <v>0.6535840943350304</v>
      </c>
      <c r="F20" s="1">
        <v>3.4999999999999991</v>
      </c>
      <c r="G20" s="1">
        <v>33.202694924021984</v>
      </c>
      <c r="H20" s="1">
        <v>27.018963918525703</v>
      </c>
      <c r="I20" s="1">
        <v>2.6354186873585514</v>
      </c>
      <c r="J20" s="1">
        <f t="shared" si="1"/>
        <v>3.5483123181377301</v>
      </c>
      <c r="K20" s="1">
        <v>3.5483123181377301</v>
      </c>
      <c r="L20" s="1">
        <v>0</v>
      </c>
      <c r="M20" s="1">
        <f t="shared" si="2"/>
        <v>-2.8464159056649687</v>
      </c>
      <c r="N20" s="1">
        <v>-2.8464159056649687</v>
      </c>
      <c r="O20" s="1">
        <v>0</v>
      </c>
      <c r="P20" s="1">
        <v>0</v>
      </c>
      <c r="Q20" s="1">
        <v>6.9800000000000001E-3</v>
      </c>
      <c r="R20" s="1">
        <v>3.2115</v>
      </c>
      <c r="S20" s="6">
        <v>89.2297687492092</v>
      </c>
    </row>
    <row r="21" spans="1:19" x14ac:dyDescent="0.3">
      <c r="A21">
        <v>1979</v>
      </c>
      <c r="B21" s="1">
        <v>8885.2256861372734</v>
      </c>
      <c r="C21" s="1">
        <v>57.014866478059972</v>
      </c>
      <c r="D21" s="1">
        <v>83.136582889058161</v>
      </c>
      <c r="E21" s="1">
        <f t="shared" si="0"/>
        <v>-0.69664596940529933</v>
      </c>
      <c r="F21" s="1">
        <v>1.0999999999999999</v>
      </c>
      <c r="G21" s="1">
        <v>23.402539380030863</v>
      </c>
      <c r="H21" s="1">
        <v>18.984821413490945</v>
      </c>
      <c r="I21" s="1">
        <v>0.62725745422489143</v>
      </c>
      <c r="J21" s="1">
        <f t="shared" si="1"/>
        <v>3.7904605123150263</v>
      </c>
      <c r="K21" s="1">
        <v>3.7904605123150263</v>
      </c>
      <c r="L21" s="1">
        <v>0</v>
      </c>
      <c r="M21" s="1">
        <f t="shared" si="2"/>
        <v>-1.7966459694052992</v>
      </c>
      <c r="N21" s="1">
        <v>-1.7966459694052992</v>
      </c>
      <c r="O21" s="1">
        <v>0</v>
      </c>
      <c r="P21" s="1">
        <v>0</v>
      </c>
      <c r="Q21" s="1">
        <v>8.43E-3</v>
      </c>
      <c r="R21" s="1">
        <v>5.468</v>
      </c>
      <c r="S21" s="6">
        <v>66.66739847354566</v>
      </c>
    </row>
    <row r="22" spans="1:19" x14ac:dyDescent="0.3">
      <c r="A22">
        <v>1980</v>
      </c>
      <c r="B22" s="1">
        <v>9350.1477231142835</v>
      </c>
      <c r="C22" s="1">
        <v>90.261824624552048</v>
      </c>
      <c r="D22" s="1">
        <v>42.821001559521754</v>
      </c>
      <c r="E22" s="1">
        <f t="shared" si="0"/>
        <v>-2.4203057706112241</v>
      </c>
      <c r="F22" s="1">
        <v>0.59999999999999976</v>
      </c>
      <c r="G22" s="1">
        <v>19.484442313407627</v>
      </c>
      <c r="H22" s="1">
        <v>15.363399984081392</v>
      </c>
      <c r="I22" s="1">
        <v>0.80153819514435787</v>
      </c>
      <c r="J22" s="1">
        <f t="shared" si="1"/>
        <v>3.3195041341818761</v>
      </c>
      <c r="K22" s="1">
        <v>3.3195041341818761</v>
      </c>
      <c r="L22" s="1">
        <v>0</v>
      </c>
      <c r="M22" s="1">
        <f t="shared" si="2"/>
        <v>-3.0203057706112237</v>
      </c>
      <c r="N22" s="1">
        <v>-3.0203057706112237</v>
      </c>
      <c r="O22" s="1">
        <v>0</v>
      </c>
      <c r="P22" s="1">
        <v>0</v>
      </c>
      <c r="Q22" s="1">
        <v>9.9500000000000005E-3</v>
      </c>
      <c r="R22" s="1">
        <v>7.8730000000000002</v>
      </c>
      <c r="S22" s="6">
        <v>61.991532364236221</v>
      </c>
    </row>
    <row r="23" spans="1:19" x14ac:dyDescent="0.3">
      <c r="A23">
        <v>1981</v>
      </c>
      <c r="B23" s="1">
        <v>9466.3060637844337</v>
      </c>
      <c r="C23" s="1">
        <v>118.60444047636344</v>
      </c>
      <c r="D23" s="1">
        <v>29.361092912086594</v>
      </c>
      <c r="E23" s="1">
        <f t="shared" si="0"/>
        <v>1.7153405020745434</v>
      </c>
      <c r="F23" s="1">
        <v>2.7</v>
      </c>
      <c r="G23" s="1">
        <v>20.430768681741835</v>
      </c>
      <c r="H23" s="1">
        <v>16.829631167121391</v>
      </c>
      <c r="I23" s="1">
        <v>0.47375376313332818</v>
      </c>
      <c r="J23" s="1">
        <f t="shared" si="1"/>
        <v>3.127383751487117</v>
      </c>
      <c r="K23" s="1">
        <v>3.127383751487117</v>
      </c>
      <c r="L23" s="1">
        <v>0</v>
      </c>
      <c r="M23" s="1">
        <f t="shared" si="2"/>
        <v>-0.98465949792545682</v>
      </c>
      <c r="N23" s="1">
        <v>-0.98465949792545682</v>
      </c>
      <c r="O23" s="1">
        <v>0</v>
      </c>
      <c r="P23" s="1">
        <v>0</v>
      </c>
      <c r="Q23" s="1">
        <v>1.153E-2</v>
      </c>
      <c r="R23" s="1">
        <v>8.2219999999999995</v>
      </c>
      <c r="S23" s="6">
        <v>60.485598197946366</v>
      </c>
    </row>
    <row r="24" spans="1:19" x14ac:dyDescent="0.3">
      <c r="A24">
        <v>1982</v>
      </c>
      <c r="B24" s="1">
        <v>8472.2516965992327</v>
      </c>
      <c r="C24" s="1">
        <v>123.33142276449728</v>
      </c>
      <c r="D24" s="1">
        <v>20.532347920691784</v>
      </c>
      <c r="E24" s="1">
        <f t="shared" si="0"/>
        <v>21.681112727101628</v>
      </c>
      <c r="F24" s="1">
        <v>12.299999999999999</v>
      </c>
      <c r="G24" s="1">
        <v>71.243155661780989</v>
      </c>
      <c r="H24" s="1">
        <v>67.532915483381601</v>
      </c>
      <c r="I24" s="1">
        <v>0.72125982175571479</v>
      </c>
      <c r="J24" s="1">
        <f t="shared" si="1"/>
        <v>2.9889803566436841</v>
      </c>
      <c r="K24" s="1">
        <v>2.9889803566436841</v>
      </c>
      <c r="L24" s="1">
        <v>0</v>
      </c>
      <c r="M24" s="1">
        <f t="shared" si="2"/>
        <v>9.3811127271016286</v>
      </c>
      <c r="N24" s="1">
        <v>9.3811127271016286</v>
      </c>
      <c r="O24" s="1">
        <v>0</v>
      </c>
      <c r="P24" s="1">
        <v>0</v>
      </c>
      <c r="Q24" s="1">
        <v>2.8250000000000001E-2</v>
      </c>
      <c r="R24" s="1">
        <v>10.695</v>
      </c>
      <c r="S24" s="6">
        <v>127.66136170864687</v>
      </c>
    </row>
    <row r="25" spans="1:19" x14ac:dyDescent="0.3">
      <c r="A25">
        <v>1983</v>
      </c>
      <c r="B25" s="1">
        <v>7907.1309326344235</v>
      </c>
      <c r="C25" s="1">
        <v>175.417</v>
      </c>
      <c r="D25" s="1">
        <v>51.510341285774295</v>
      </c>
      <c r="E25" s="1">
        <f t="shared" si="0"/>
        <v>11.799913609920218</v>
      </c>
      <c r="F25" s="1">
        <v>-0.29999999999999893</v>
      </c>
      <c r="G25" s="1">
        <v>99.48754168638159</v>
      </c>
      <c r="H25" s="1">
        <v>90.103818330036418</v>
      </c>
      <c r="I25" s="1">
        <v>6.7257483596230694</v>
      </c>
      <c r="J25" s="1">
        <f t="shared" si="1"/>
        <v>2.6579749967220967</v>
      </c>
      <c r="K25" s="1">
        <v>2.6579749967220967</v>
      </c>
      <c r="L25" s="1">
        <v>0</v>
      </c>
      <c r="M25" s="1">
        <f t="shared" si="2"/>
        <v>12.099913609920216</v>
      </c>
      <c r="N25" s="1">
        <v>12.099913609920216</v>
      </c>
      <c r="O25" s="1">
        <v>0</v>
      </c>
      <c r="P25" s="1">
        <v>0</v>
      </c>
      <c r="Q25" s="1">
        <v>4.2500000000000003E-2</v>
      </c>
      <c r="R25" s="1">
        <v>15.673</v>
      </c>
      <c r="S25" s="6">
        <v>131.56709987460235</v>
      </c>
    </row>
    <row r="26" spans="1:19" x14ac:dyDescent="0.3">
      <c r="A26">
        <v>1984</v>
      </c>
      <c r="B26" s="1">
        <v>7769.7431021547218</v>
      </c>
      <c r="C26" s="1">
        <v>275.24882820608804</v>
      </c>
      <c r="D26" s="1">
        <v>66.12535436953037</v>
      </c>
      <c r="E26" s="1">
        <f t="shared" si="0"/>
        <v>14.417515299182881</v>
      </c>
      <c r="F26" s="1">
        <v>-0.40000000000000047</v>
      </c>
      <c r="G26" s="1">
        <v>112.87463596661667</v>
      </c>
      <c r="H26" s="1">
        <v>104.04481163697309</v>
      </c>
      <c r="I26" s="1">
        <v>6.4426076272784547</v>
      </c>
      <c r="J26" s="1">
        <f t="shared" si="1"/>
        <v>2.3872167023651163</v>
      </c>
      <c r="K26" s="1">
        <v>2.3872167023651163</v>
      </c>
      <c r="L26" s="1">
        <v>0</v>
      </c>
      <c r="M26" s="1">
        <f t="shared" si="2"/>
        <v>14.817515299182881</v>
      </c>
      <c r="N26" s="1">
        <v>14.817515299182881</v>
      </c>
      <c r="O26" s="1">
        <v>0</v>
      </c>
      <c r="P26" s="1">
        <v>0</v>
      </c>
      <c r="Q26" s="1">
        <v>7.2040000000000007E-2</v>
      </c>
      <c r="R26" s="1">
        <v>26.004000000000001</v>
      </c>
      <c r="S26" s="6">
        <v>139.54525744178184</v>
      </c>
    </row>
    <row r="27" spans="1:19" x14ac:dyDescent="0.3">
      <c r="A27">
        <v>1985</v>
      </c>
      <c r="B27" s="1">
        <v>7833.8719795175084</v>
      </c>
      <c r="C27" s="1">
        <v>493.67615228059299</v>
      </c>
      <c r="D27" s="1">
        <v>83.02881910308966</v>
      </c>
      <c r="E27" s="1">
        <f t="shared" si="0"/>
        <v>8.7841990433221415</v>
      </c>
      <c r="F27" s="1">
        <v>-1.3000000000000005</v>
      </c>
      <c r="G27" s="1">
        <v>122.41087869209521</v>
      </c>
      <c r="H27" s="1">
        <v>114.62489190248965</v>
      </c>
      <c r="I27" s="1">
        <v>5.6572382261086389</v>
      </c>
      <c r="J27" s="1">
        <f t="shared" si="1"/>
        <v>2.1287485634969223</v>
      </c>
      <c r="K27" s="1">
        <v>2.1287485634969223</v>
      </c>
      <c r="L27" s="1">
        <v>0</v>
      </c>
      <c r="M27" s="1">
        <f t="shared" si="2"/>
        <v>10.084199043322142</v>
      </c>
      <c r="N27" s="1">
        <v>10.084199043322142</v>
      </c>
      <c r="O27" s="1">
        <v>0</v>
      </c>
      <c r="P27" s="1">
        <v>0</v>
      </c>
      <c r="Q27" s="1">
        <v>0.12470000000000001</v>
      </c>
      <c r="R27" s="1">
        <v>54.216999999999999</v>
      </c>
      <c r="S27" s="6">
        <v>136.98724883252891</v>
      </c>
    </row>
    <row r="28" spans="1:19" x14ac:dyDescent="0.3">
      <c r="A28">
        <v>1986</v>
      </c>
      <c r="B28" s="1">
        <v>8455.2145632970387</v>
      </c>
      <c r="C28" s="1">
        <v>932.73527795502434</v>
      </c>
      <c r="D28" s="1">
        <v>70.650000000000034</v>
      </c>
      <c r="E28" s="1">
        <f t="shared" si="0"/>
        <v>-4.273541558214017</v>
      </c>
      <c r="F28" s="1">
        <v>-3.6999999999999984</v>
      </c>
      <c r="G28" s="1">
        <v>104.51776710294081</v>
      </c>
      <c r="H28" s="1">
        <v>94.47356590092329</v>
      </c>
      <c r="I28" s="1">
        <v>7.896624234207593</v>
      </c>
      <c r="J28" s="1">
        <f t="shared" si="1"/>
        <v>2.1475769678099264</v>
      </c>
      <c r="K28" s="1">
        <v>2.1475769678099264</v>
      </c>
      <c r="L28" s="1">
        <v>0</v>
      </c>
      <c r="M28" s="1">
        <f t="shared" si="2"/>
        <v>-0.57354155821401887</v>
      </c>
      <c r="N28" s="1">
        <v>-0.57354155821401887</v>
      </c>
      <c r="O28" s="1">
        <v>0</v>
      </c>
      <c r="P28" s="1">
        <v>0</v>
      </c>
      <c r="Q28" s="1">
        <v>0.17749999999999999</v>
      </c>
      <c r="R28" s="1">
        <v>91.447999999999993</v>
      </c>
      <c r="S28" s="6">
        <v>115.51752382957628</v>
      </c>
    </row>
    <row r="29" spans="1:19" x14ac:dyDescent="0.3">
      <c r="A29">
        <v>1987</v>
      </c>
      <c r="B29" s="1">
        <v>9053.3094032926783</v>
      </c>
      <c r="C29" s="1">
        <v>1767.4976145945755</v>
      </c>
      <c r="D29" s="1">
        <v>57.286844418400193</v>
      </c>
      <c r="E29" s="1">
        <f t="shared" si="0"/>
        <v>-13.882712820379304</v>
      </c>
      <c r="F29" s="1">
        <v>-1.1000000000000012</v>
      </c>
      <c r="G29" s="1">
        <v>94.666529628318685</v>
      </c>
      <c r="H29" s="1">
        <v>85.704820221071031</v>
      </c>
      <c r="I29" s="1">
        <v>7.4587936589798325</v>
      </c>
      <c r="J29" s="1">
        <f t="shared" si="1"/>
        <v>1.5029157482678239</v>
      </c>
      <c r="K29" s="1">
        <v>1.5029157482678239</v>
      </c>
      <c r="L29" s="1">
        <v>0</v>
      </c>
      <c r="M29" s="1">
        <f t="shared" si="2"/>
        <v>-12.782712820379302</v>
      </c>
      <c r="N29" s="1">
        <v>-12.782712820379302</v>
      </c>
      <c r="O29" s="1">
        <v>0</v>
      </c>
      <c r="P29" s="1">
        <v>0</v>
      </c>
      <c r="Q29" s="1">
        <v>0.27459</v>
      </c>
      <c r="R29" s="1">
        <v>172.048</v>
      </c>
      <c r="S29" s="6">
        <v>118.65481377920912</v>
      </c>
    </row>
    <row r="30" spans="1:19" x14ac:dyDescent="0.3">
      <c r="A30">
        <v>1988</v>
      </c>
      <c r="B30" s="1">
        <v>8999.1095744961494</v>
      </c>
      <c r="C30" s="1">
        <v>2944.6109999999999</v>
      </c>
      <c r="D30" s="1">
        <v>69.006370850564466</v>
      </c>
      <c r="E30" s="1">
        <f t="shared" si="0"/>
        <v>4.219690385208116</v>
      </c>
      <c r="F30" s="1">
        <v>-1.0999999999999994</v>
      </c>
      <c r="G30" s="1">
        <v>95.466900891153358</v>
      </c>
      <c r="H30" s="1">
        <v>87.425227474868493</v>
      </c>
      <c r="I30" s="1">
        <v>7.4943685260973352</v>
      </c>
      <c r="J30" s="1">
        <f t="shared" si="1"/>
        <v>0.54730489018753237</v>
      </c>
      <c r="K30" s="1">
        <v>0.54730489018753237</v>
      </c>
      <c r="L30" s="1">
        <v>0</v>
      </c>
      <c r="M30" s="1">
        <f t="shared" si="2"/>
        <v>5.3196903852081157</v>
      </c>
      <c r="N30" s="1">
        <v>5.3196903852081157</v>
      </c>
      <c r="O30" s="1">
        <v>0</v>
      </c>
      <c r="P30" s="1">
        <v>0</v>
      </c>
      <c r="Q30" s="1">
        <v>0.44395000000000001</v>
      </c>
      <c r="R30" s="1">
        <v>292.47399999999999</v>
      </c>
      <c r="S30" s="6">
        <v>118.52579236942977</v>
      </c>
    </row>
    <row r="31" spans="1:19" x14ac:dyDescent="0.3">
      <c r="A31">
        <v>1989</v>
      </c>
      <c r="B31" s="1">
        <v>9048.0498371454123</v>
      </c>
      <c r="C31" s="1">
        <v>5300.2463261241992</v>
      </c>
      <c r="D31" s="1">
        <v>89.17620086854923</v>
      </c>
      <c r="E31" s="1">
        <f t="shared" si="0"/>
        <v>10.06097817968214</v>
      </c>
      <c r="F31" s="1">
        <v>-0.19999999999999971</v>
      </c>
      <c r="G31" s="1">
        <v>97.43185509221918</v>
      </c>
      <c r="H31" s="1">
        <v>89.451056201513282</v>
      </c>
      <c r="I31" s="1">
        <v>7.4442766566384346</v>
      </c>
      <c r="J31" s="1">
        <f t="shared" si="1"/>
        <v>0.53652223406745958</v>
      </c>
      <c r="K31" s="1">
        <v>0.53652223406745958</v>
      </c>
      <c r="L31" s="1">
        <v>0</v>
      </c>
      <c r="M31" s="1">
        <f t="shared" si="2"/>
        <v>10.260978179682139</v>
      </c>
      <c r="N31" s="1">
        <v>10.260978179682139</v>
      </c>
      <c r="O31" s="1">
        <v>0</v>
      </c>
      <c r="P31" s="1">
        <v>0</v>
      </c>
      <c r="Q31" s="1">
        <v>0.78610000000000002</v>
      </c>
      <c r="R31" s="1">
        <v>341.15499999999997</v>
      </c>
      <c r="S31" s="6">
        <v>116.09623704850702</v>
      </c>
    </row>
    <row r="32" spans="1:19" x14ac:dyDescent="0.3">
      <c r="A32">
        <v>1990</v>
      </c>
      <c r="B32" s="1">
        <v>9025.0625048568036</v>
      </c>
      <c r="C32" s="1">
        <v>11117.433844678366</v>
      </c>
      <c r="D32" s="1">
        <v>128.95613871539112</v>
      </c>
      <c r="E32" s="1">
        <f t="shared" si="0"/>
        <v>9.9750538929262191</v>
      </c>
      <c r="F32" s="1">
        <v>-3.600000000000001</v>
      </c>
      <c r="G32" s="1">
        <v>98.628464132922602</v>
      </c>
      <c r="H32" s="1">
        <v>88.751778421627805</v>
      </c>
      <c r="I32" s="1">
        <v>9.3863837156945085</v>
      </c>
      <c r="J32" s="1">
        <f t="shared" si="1"/>
        <v>0.49030199560028936</v>
      </c>
      <c r="K32" s="1">
        <v>0.49030199560028936</v>
      </c>
      <c r="L32" s="1">
        <v>0</v>
      </c>
      <c r="M32" s="1">
        <f t="shared" si="2"/>
        <v>13.575053892926221</v>
      </c>
      <c r="N32" s="1">
        <v>13.575053892926221</v>
      </c>
      <c r="O32" s="1">
        <v>0</v>
      </c>
      <c r="P32" s="1">
        <v>0</v>
      </c>
      <c r="Q32" s="1">
        <v>1.55033</v>
      </c>
      <c r="R32" s="1">
        <v>651.38</v>
      </c>
      <c r="S32" s="6">
        <v>106.10924706431722</v>
      </c>
    </row>
    <row r="33" spans="1:19" x14ac:dyDescent="0.3">
      <c r="A33">
        <v>1991</v>
      </c>
      <c r="B33" s="1">
        <v>9286.5678747062375</v>
      </c>
      <c r="C33" s="1">
        <v>23371.177178647169</v>
      </c>
      <c r="D33" s="1">
        <v>81.452659544688771</v>
      </c>
      <c r="E33" s="1">
        <f t="shared" si="0"/>
        <v>-11.070838984972713</v>
      </c>
      <c r="F33" s="1">
        <v>-4.1000000000000005</v>
      </c>
      <c r="G33" s="1">
        <v>68.087118497987035</v>
      </c>
      <c r="H33" s="1">
        <v>64.149670277189855</v>
      </c>
      <c r="I33" s="1">
        <v>3.8276120760288599</v>
      </c>
      <c r="J33" s="1">
        <f t="shared" si="1"/>
        <v>0.10983614476832226</v>
      </c>
      <c r="K33" s="1">
        <v>0.10983614476832226</v>
      </c>
      <c r="L33" s="1">
        <v>0</v>
      </c>
      <c r="M33" s="1">
        <f t="shared" si="2"/>
        <v>-6.9708389849727128</v>
      </c>
      <c r="N33" s="1">
        <v>-6.9708389849727128</v>
      </c>
      <c r="O33" s="1">
        <v>0</v>
      </c>
      <c r="P33" s="1">
        <v>0</v>
      </c>
      <c r="Q33" s="1">
        <v>2.4489999999999998</v>
      </c>
      <c r="R33" s="1">
        <v>1175.1690000000001</v>
      </c>
      <c r="S33" s="6">
        <v>95.20564106209919</v>
      </c>
    </row>
    <row r="34" spans="1:19" x14ac:dyDescent="0.3">
      <c r="A34">
        <v>1992</v>
      </c>
      <c r="B34" s="1">
        <v>9938.8616371177959</v>
      </c>
      <c r="C34" s="1">
        <v>40711.566855010336</v>
      </c>
      <c r="D34" s="1">
        <v>58.907494670705731</v>
      </c>
      <c r="E34" s="1">
        <f t="shared" si="0"/>
        <v>-6.4142461392850354</v>
      </c>
      <c r="F34" s="1">
        <v>-3.9999999999999996</v>
      </c>
      <c r="G34" s="1">
        <v>55.383068601362666</v>
      </c>
      <c r="H34" s="1">
        <v>52.013355505117232</v>
      </c>
      <c r="I34" s="1">
        <v>3.2775771189356284</v>
      </c>
      <c r="J34" s="1">
        <f t="shared" si="1"/>
        <v>9.2135977309808881E-2</v>
      </c>
      <c r="K34" s="1">
        <v>9.2135977309808881E-2</v>
      </c>
      <c r="L34" s="1">
        <v>0</v>
      </c>
      <c r="M34" s="1">
        <f t="shared" si="2"/>
        <v>-2.4142461392850363</v>
      </c>
      <c r="N34" s="1">
        <v>-2.4142461392850363</v>
      </c>
      <c r="O34" s="1">
        <v>0</v>
      </c>
      <c r="P34" s="1">
        <v>0</v>
      </c>
      <c r="Q34" s="1">
        <v>3.48</v>
      </c>
      <c r="R34" s="1">
        <v>2054.6849999999999</v>
      </c>
      <c r="S34" s="6">
        <v>87.604595593447613</v>
      </c>
    </row>
    <row r="35" spans="1:19" x14ac:dyDescent="0.3">
      <c r="A35">
        <v>1993</v>
      </c>
      <c r="B35" s="1">
        <v>10142.568227322172</v>
      </c>
      <c r="C35" s="1">
        <v>62478.010061175366</v>
      </c>
      <c r="D35" s="1">
        <v>52.863272831253781</v>
      </c>
      <c r="E35" s="1">
        <f t="shared" si="0"/>
        <v>0.3724868895340232</v>
      </c>
      <c r="F35" s="1">
        <v>-1.0000000000000004</v>
      </c>
      <c r="G35" s="1">
        <v>47.529737216219772</v>
      </c>
      <c r="H35" s="1">
        <v>43.670340930008031</v>
      </c>
      <c r="I35" s="1">
        <v>3.8235532752418444</v>
      </c>
      <c r="J35" s="1">
        <f t="shared" si="1"/>
        <v>3.5843010969896297E-2</v>
      </c>
      <c r="K35" s="1">
        <v>3.5843010969896297E-2</v>
      </c>
      <c r="L35" s="1">
        <v>0</v>
      </c>
      <c r="M35" s="1">
        <f t="shared" si="2"/>
        <v>1.3724868895340236</v>
      </c>
      <c r="N35" s="1">
        <v>1.3724868895340236</v>
      </c>
      <c r="O35" s="1">
        <v>0</v>
      </c>
      <c r="P35" s="1">
        <v>0</v>
      </c>
      <c r="Q35" s="1">
        <v>4.3760000000000003</v>
      </c>
      <c r="R35" s="1">
        <v>2892.2310000000002</v>
      </c>
      <c r="S35" s="6">
        <v>74.045203897130008</v>
      </c>
    </row>
    <row r="36" spans="1:19" x14ac:dyDescent="0.3">
      <c r="A36">
        <v>1994</v>
      </c>
      <c r="B36" s="1">
        <v>10797.623389073555</v>
      </c>
      <c r="C36" s="1">
        <v>94172.453653325661</v>
      </c>
      <c r="D36" s="1">
        <v>44.111557722796114</v>
      </c>
      <c r="E36" s="1">
        <f t="shared" si="0"/>
        <v>0.21358292849706251</v>
      </c>
      <c r="F36" s="1">
        <v>0.59999999999999987</v>
      </c>
      <c r="G36" s="1">
        <v>45.725674472196687</v>
      </c>
      <c r="H36" s="1">
        <v>42.69263785777995</v>
      </c>
      <c r="I36" s="1">
        <v>3.0026721087776829</v>
      </c>
      <c r="J36" s="1">
        <f t="shared" si="1"/>
        <v>3.0364505639054438E-2</v>
      </c>
      <c r="K36" s="1">
        <v>3.0364505639054438E-2</v>
      </c>
      <c r="L36" s="1">
        <v>0</v>
      </c>
      <c r="M36" s="1">
        <f t="shared" si="2"/>
        <v>-0.38641707150293736</v>
      </c>
      <c r="N36" s="1">
        <v>-0.38641707150293736</v>
      </c>
      <c r="O36" s="1">
        <v>0</v>
      </c>
      <c r="P36" s="1">
        <v>0</v>
      </c>
      <c r="Q36" s="1">
        <v>5.5739999999999998</v>
      </c>
      <c r="R36" s="1">
        <v>4593.8789999999999</v>
      </c>
      <c r="S36" s="6">
        <v>67.197334791562909</v>
      </c>
    </row>
    <row r="37" spans="1:19" x14ac:dyDescent="0.3">
      <c r="A37">
        <v>1995</v>
      </c>
      <c r="B37" s="1">
        <v>10575.589342060057</v>
      </c>
      <c r="C37" s="1">
        <v>132358.10244943603</v>
      </c>
      <c r="D37" s="1">
        <v>35.435340873125497</v>
      </c>
      <c r="E37" s="1">
        <f t="shared" si="0"/>
        <v>-9.3289965160486821E-2</v>
      </c>
      <c r="F37" s="1">
        <v>-0.80000000000000016</v>
      </c>
      <c r="G37" s="1">
        <v>43.097269259954594</v>
      </c>
      <c r="H37" s="1">
        <v>41.535225862732403</v>
      </c>
      <c r="I37" s="1">
        <v>1.5365058597579382</v>
      </c>
      <c r="J37" s="1">
        <f t="shared" si="1"/>
        <v>2.5537537464253683E-2</v>
      </c>
      <c r="K37" s="1">
        <v>2.5537537464253683E-2</v>
      </c>
      <c r="L37" s="1">
        <v>0</v>
      </c>
      <c r="M37" s="1">
        <f t="shared" si="2"/>
        <v>0.70671003483951333</v>
      </c>
      <c r="N37" s="1">
        <v>0.70671003483951333</v>
      </c>
      <c r="O37" s="1">
        <v>0</v>
      </c>
      <c r="P37" s="1">
        <v>0</v>
      </c>
      <c r="Q37" s="1">
        <v>7.0510000000000002</v>
      </c>
      <c r="R37" s="1">
        <v>5927.8919999999998</v>
      </c>
      <c r="S37" s="6">
        <v>64.356197063542027</v>
      </c>
    </row>
    <row r="38" spans="1:19" x14ac:dyDescent="0.3">
      <c r="A38">
        <v>1996</v>
      </c>
      <c r="B38" s="1">
        <v>10986.419492372894</v>
      </c>
      <c r="C38" s="1">
        <v>178636.99085898578</v>
      </c>
      <c r="D38" s="1">
        <v>24.337186311967017</v>
      </c>
      <c r="E38" s="1">
        <f t="shared" si="0"/>
        <v>-2.2347711365454757</v>
      </c>
      <c r="F38" s="1">
        <v>-0.7</v>
      </c>
      <c r="G38" s="1">
        <v>41.551527006292638</v>
      </c>
      <c r="H38" s="1">
        <v>39.543190444671964</v>
      </c>
      <c r="I38" s="1">
        <v>1.9808327396162062</v>
      </c>
      <c r="J38" s="1">
        <f t="shared" si="1"/>
        <v>2.7503822004471792E-2</v>
      </c>
      <c r="K38" s="1">
        <v>2.7503822004471792E-2</v>
      </c>
      <c r="L38" s="1">
        <v>0</v>
      </c>
      <c r="M38" s="1">
        <f t="shared" si="2"/>
        <v>-1.5347711365454759</v>
      </c>
      <c r="N38" s="1">
        <v>-1.5347711365454759</v>
      </c>
      <c r="O38" s="1">
        <v>0</v>
      </c>
      <c r="P38" s="1">
        <v>0</v>
      </c>
      <c r="Q38" s="1">
        <v>8.6530000000000005</v>
      </c>
      <c r="R38" s="1">
        <v>7649.8450000000003</v>
      </c>
      <c r="S38" s="6">
        <v>65.629656285623597</v>
      </c>
    </row>
    <row r="39" spans="1:19" x14ac:dyDescent="0.3">
      <c r="A39">
        <v>1997</v>
      </c>
      <c r="B39" s="1">
        <v>11457.603255500755</v>
      </c>
      <c r="C39" s="1">
        <v>226318.27491489248</v>
      </c>
      <c r="D39" s="1">
        <v>15.163437842585692</v>
      </c>
      <c r="E39" s="1">
        <f t="shared" si="0"/>
        <v>-1.4876167222247683</v>
      </c>
      <c r="F39" s="1">
        <v>0.14287306181089013</v>
      </c>
      <c r="G39" s="1">
        <v>43.135924501329789</v>
      </c>
      <c r="H39" s="1">
        <v>38.192359513390855</v>
      </c>
      <c r="I39" s="1">
        <v>4.9081051913183629</v>
      </c>
      <c r="J39" s="1">
        <f t="shared" si="1"/>
        <v>3.5459796620568515E-2</v>
      </c>
      <c r="K39" s="1">
        <v>3.5459796620568515E-2</v>
      </c>
      <c r="L39" s="1">
        <v>0</v>
      </c>
      <c r="M39" s="1">
        <f t="shared" si="2"/>
        <v>-1.6304897840356585</v>
      </c>
      <c r="N39" s="1">
        <v>-1.6304897840356585</v>
      </c>
      <c r="O39" s="1">
        <v>0</v>
      </c>
      <c r="P39" s="1">
        <v>0</v>
      </c>
      <c r="Q39" s="1">
        <v>9.9619999999999997</v>
      </c>
      <c r="R39" s="1">
        <v>9570.5079999999998</v>
      </c>
      <c r="S39" s="6">
        <v>66.726220606615527</v>
      </c>
    </row>
    <row r="40" spans="1:19" x14ac:dyDescent="0.3">
      <c r="A40">
        <v>1998</v>
      </c>
      <c r="B40" s="1">
        <v>11895.752770993227</v>
      </c>
      <c r="C40" s="1">
        <v>265838.90147986723</v>
      </c>
      <c r="D40" s="1">
        <v>8.6318475982134721</v>
      </c>
      <c r="E40" s="1">
        <f t="shared" si="0"/>
        <v>-1.123238873308964</v>
      </c>
      <c r="F40" s="1">
        <v>-0.26329362737537632</v>
      </c>
      <c r="G40" s="1">
        <v>39.300416311685773</v>
      </c>
      <c r="H40" s="1">
        <v>35.890944654398467</v>
      </c>
      <c r="I40" s="1">
        <v>3.3570876761525725</v>
      </c>
      <c r="J40" s="1">
        <f t="shared" si="1"/>
        <v>5.2383981134734844E-2</v>
      </c>
      <c r="K40" s="1">
        <v>5.2383981134734844E-2</v>
      </c>
      <c r="L40" s="1">
        <v>0</v>
      </c>
      <c r="M40" s="1">
        <f t="shared" si="2"/>
        <v>-0.85994524593358768</v>
      </c>
      <c r="N40" s="1">
        <v>-0.85994524593358768</v>
      </c>
      <c r="O40" s="1">
        <v>0</v>
      </c>
      <c r="P40" s="1">
        <v>0</v>
      </c>
      <c r="Q40" s="1">
        <v>10.815</v>
      </c>
      <c r="R40" s="1">
        <v>12909.99</v>
      </c>
      <c r="S40" s="6">
        <v>67.758523441351755</v>
      </c>
    </row>
    <row r="41" spans="1:19" x14ac:dyDescent="0.3">
      <c r="A41">
        <v>1999</v>
      </c>
      <c r="B41" s="1">
        <v>11603.650153046274</v>
      </c>
      <c r="C41" s="1">
        <v>271961.14969995961</v>
      </c>
      <c r="D41" s="1">
        <v>4.1701627789897611</v>
      </c>
      <c r="E41" s="1">
        <f t="shared" si="0"/>
        <v>3.8782006511382612</v>
      </c>
      <c r="F41" s="1">
        <v>1.4550825060200625</v>
      </c>
      <c r="G41" s="1">
        <v>37.539124569521853</v>
      </c>
      <c r="H41" s="1">
        <v>33.731058196946286</v>
      </c>
      <c r="I41" s="1">
        <v>3.7170158676511722</v>
      </c>
      <c r="J41" s="1">
        <f t="shared" si="1"/>
        <v>9.1050504924393899E-2</v>
      </c>
      <c r="K41" s="1">
        <v>9.1050504924393899E-2</v>
      </c>
      <c r="L41" s="1">
        <v>0</v>
      </c>
      <c r="M41" s="1">
        <f t="shared" si="2"/>
        <v>2.4231181451181985</v>
      </c>
      <c r="N41" s="1">
        <v>2.4231181451181985</v>
      </c>
      <c r="O41" s="1">
        <v>0</v>
      </c>
      <c r="P41" s="1">
        <v>0</v>
      </c>
      <c r="Q41" s="1">
        <v>11.61</v>
      </c>
      <c r="R41" s="1">
        <v>9879.3389999999999</v>
      </c>
      <c r="S41" s="6">
        <v>71.702029612662812</v>
      </c>
    </row>
    <row r="42" spans="1:19" x14ac:dyDescent="0.3">
      <c r="A42">
        <v>2000</v>
      </c>
      <c r="B42" s="1">
        <v>11332.643596827982</v>
      </c>
      <c r="C42" s="1">
        <v>276152.26594987052</v>
      </c>
      <c r="D42" s="1">
        <v>5.0503423278292381</v>
      </c>
      <c r="E42" s="1">
        <f t="shared" si="0"/>
        <v>3.8496519219457852</v>
      </c>
      <c r="F42" s="1">
        <v>1.1514260572506785</v>
      </c>
      <c r="G42" s="1">
        <v>42.818606939766575</v>
      </c>
      <c r="H42" s="1">
        <v>39.09296757158247</v>
      </c>
      <c r="I42" s="1">
        <v>3.5759469517275058</v>
      </c>
      <c r="J42" s="1">
        <f t="shared" si="1"/>
        <v>0.14969241645659354</v>
      </c>
      <c r="K42" s="1">
        <v>0.14969241645659354</v>
      </c>
      <c r="L42" s="1">
        <v>0</v>
      </c>
      <c r="M42" s="1">
        <f t="shared" si="2"/>
        <v>2.6982258646951065</v>
      </c>
      <c r="N42" s="1">
        <v>2.6982258646951065</v>
      </c>
      <c r="O42" s="1">
        <v>0</v>
      </c>
      <c r="P42" s="1">
        <v>0</v>
      </c>
      <c r="Q42" s="1">
        <v>12.443</v>
      </c>
      <c r="R42" s="1">
        <v>9503.59</v>
      </c>
      <c r="S42" s="6">
        <v>75.62963262349497</v>
      </c>
    </row>
    <row r="43" spans="1:19" x14ac:dyDescent="0.3">
      <c r="A43">
        <v>2001</v>
      </c>
      <c r="B43" s="1">
        <v>10875.894121902838</v>
      </c>
      <c r="C43" s="1">
        <v>278353.05284606316</v>
      </c>
      <c r="D43" s="1">
        <v>3.5884066860911057</v>
      </c>
      <c r="E43" s="1">
        <f t="shared" si="0"/>
        <v>5.0116958522150732</v>
      </c>
      <c r="F43" s="1">
        <v>0.9079557213857562</v>
      </c>
      <c r="G43" s="1">
        <v>52.452563945906824</v>
      </c>
      <c r="H43" s="1">
        <v>42.961857941278211</v>
      </c>
      <c r="I43" s="1">
        <v>9.2841111804942322</v>
      </c>
      <c r="J43" s="1">
        <f t="shared" si="1"/>
        <v>0.20659482413437932</v>
      </c>
      <c r="K43" s="1">
        <v>0.20659482413437932</v>
      </c>
      <c r="L43" s="1">
        <v>0</v>
      </c>
      <c r="M43" s="1">
        <f t="shared" si="2"/>
        <v>4.1037401308293173</v>
      </c>
      <c r="N43" s="1">
        <v>4.1037401308293173</v>
      </c>
      <c r="O43" s="1">
        <v>0</v>
      </c>
      <c r="P43" s="1">
        <v>0</v>
      </c>
      <c r="Q43" s="1">
        <v>14.063000000000001</v>
      </c>
      <c r="R43" s="1">
        <v>9478.3369999999995</v>
      </c>
      <c r="S43" s="6">
        <v>83.795561317264841</v>
      </c>
    </row>
    <row r="44" spans="1:19" x14ac:dyDescent="0.3">
      <c r="A44">
        <v>2002</v>
      </c>
      <c r="B44" s="1">
        <v>9997.2713189334518</v>
      </c>
      <c r="C44" s="1">
        <v>289233.25569138955</v>
      </c>
      <c r="D44" s="1">
        <v>25.943745373797178</v>
      </c>
      <c r="E44" s="1">
        <f t="shared" si="0"/>
        <v>18.08020140738666</v>
      </c>
      <c r="F44" s="1">
        <v>-0.23209184625476342</v>
      </c>
      <c r="G44" s="1">
        <v>109.57939737474359</v>
      </c>
      <c r="H44" s="1">
        <v>104.71636772691193</v>
      </c>
      <c r="I44" s="1">
        <v>3.1475808323654686</v>
      </c>
      <c r="J44" s="1">
        <f t="shared" si="1"/>
        <v>1.7154488154662095</v>
      </c>
      <c r="K44" s="1">
        <v>0</v>
      </c>
      <c r="L44" s="1">
        <v>1.7154488154662095</v>
      </c>
      <c r="M44" s="1">
        <f t="shared" si="2"/>
        <v>18.312293253641425</v>
      </c>
      <c r="N44" s="1">
        <v>18.312293253641425</v>
      </c>
      <c r="O44" s="1">
        <v>0</v>
      </c>
      <c r="P44" s="1">
        <v>0</v>
      </c>
      <c r="Q44" s="1">
        <v>27.17</v>
      </c>
      <c r="R44" s="1">
        <v>11970</v>
      </c>
      <c r="S44" s="6">
        <v>131.60066659050526</v>
      </c>
    </row>
    <row r="45" spans="1:19" x14ac:dyDescent="0.3">
      <c r="A45">
        <v>2003</v>
      </c>
      <c r="B45" s="1">
        <v>10098.625046285935</v>
      </c>
      <c r="C45" s="1">
        <v>339791.59380479564</v>
      </c>
      <c r="D45" s="1">
        <v>10.185130766970317</v>
      </c>
      <c r="E45" s="1">
        <f t="shared" si="0"/>
        <v>6.1982547194985971</v>
      </c>
      <c r="F45" s="1">
        <v>-3.0305134976005919</v>
      </c>
      <c r="G45" s="1">
        <v>111.12003370832956</v>
      </c>
      <c r="H45" s="1">
        <v>102.42162486168698</v>
      </c>
      <c r="I45" s="1">
        <v>4.3271988421861023</v>
      </c>
      <c r="J45" s="1">
        <f t="shared" si="1"/>
        <v>4.371210004456473</v>
      </c>
      <c r="K45" s="1">
        <v>0</v>
      </c>
      <c r="L45" s="1">
        <v>4.371210004456473</v>
      </c>
      <c r="M45" s="1">
        <f t="shared" si="2"/>
        <v>9.2287682170991889</v>
      </c>
      <c r="N45" s="1">
        <v>9.2287682170991889</v>
      </c>
      <c r="O45" s="1">
        <v>0</v>
      </c>
      <c r="P45" s="1">
        <v>0</v>
      </c>
      <c r="Q45" s="1">
        <v>29.178095238095231</v>
      </c>
      <c r="R45" s="1">
        <v>13863.47884</v>
      </c>
      <c r="S45" s="6">
        <v>130.67399393282273</v>
      </c>
    </row>
    <row r="46" spans="1:19" x14ac:dyDescent="0.3">
      <c r="A46">
        <v>2004</v>
      </c>
      <c r="B46" s="1">
        <v>10600.35876690463</v>
      </c>
      <c r="C46" s="1">
        <v>392849.67593534931</v>
      </c>
      <c r="D46" s="1">
        <v>7.5901429485812022</v>
      </c>
      <c r="E46" s="1">
        <f t="shared" si="0"/>
        <v>0.26814414264247954</v>
      </c>
      <c r="F46" s="1">
        <v>-3.8302343845855846</v>
      </c>
      <c r="G46" s="1">
        <v>94.080406640307487</v>
      </c>
      <c r="H46" s="1">
        <v>82.763931626880122</v>
      </c>
      <c r="I46" s="1">
        <v>2.358214926695017</v>
      </c>
      <c r="J46" s="1">
        <f t="shared" si="1"/>
        <v>8.9582600867323539</v>
      </c>
      <c r="K46" s="1">
        <v>0</v>
      </c>
      <c r="L46" s="1">
        <v>8.9582600867323539</v>
      </c>
      <c r="M46" s="1">
        <f t="shared" si="2"/>
        <v>4.0983785272280642</v>
      </c>
      <c r="N46" s="1">
        <v>4.0983785272280642</v>
      </c>
      <c r="O46" s="1">
        <v>0</v>
      </c>
      <c r="P46" s="1">
        <v>0</v>
      </c>
      <c r="Q46" s="1">
        <v>26.53045454545455</v>
      </c>
      <c r="R46" s="1">
        <v>15397.978961999997</v>
      </c>
      <c r="S46" s="6">
        <v>114.02967511168075</v>
      </c>
    </row>
    <row r="47" spans="1:19" x14ac:dyDescent="0.3">
      <c r="A47">
        <v>2005</v>
      </c>
      <c r="B47" s="1">
        <v>11356.737660066759</v>
      </c>
      <c r="C47" s="1">
        <v>425018.44823588186</v>
      </c>
      <c r="D47" s="1">
        <v>4.903078677309014</v>
      </c>
      <c r="E47" s="1">
        <f t="shared" si="0"/>
        <v>-4.0658881884890734</v>
      </c>
      <c r="F47" s="1">
        <v>-4.0331672319461953</v>
      </c>
      <c r="G47" s="1">
        <v>82.113435957113097</v>
      </c>
      <c r="H47" s="1">
        <v>69.744897938478829</v>
      </c>
      <c r="I47" s="1">
        <v>2.7678174042049046</v>
      </c>
      <c r="J47" s="1">
        <f t="shared" si="1"/>
        <v>9.6007206144293651</v>
      </c>
      <c r="K47" s="1">
        <v>0</v>
      </c>
      <c r="L47" s="1">
        <v>9.6007206144293651</v>
      </c>
      <c r="M47" s="1">
        <f t="shared" si="2"/>
        <v>-3.2720956542878044E-2</v>
      </c>
      <c r="N47" s="1">
        <v>-0.37739594300560869</v>
      </c>
      <c r="O47" s="1">
        <v>0</v>
      </c>
      <c r="P47" s="1">
        <v>0.34467498646273065</v>
      </c>
      <c r="Q47" s="1">
        <v>23.600909090909088</v>
      </c>
      <c r="R47" s="1">
        <v>20650.097558000005</v>
      </c>
      <c r="S47" s="6">
        <v>100</v>
      </c>
    </row>
    <row r="48" spans="1:19" x14ac:dyDescent="0.3">
      <c r="A48">
        <v>2006</v>
      </c>
      <c r="B48" s="1">
        <v>11782.919773304253</v>
      </c>
      <c r="C48" s="1">
        <v>471344.12336871884</v>
      </c>
      <c r="D48" s="1">
        <v>6.3799621928166239</v>
      </c>
      <c r="E48" s="1">
        <f t="shared" si="0"/>
        <v>-2.992773176484858</v>
      </c>
      <c r="F48" s="1">
        <v>-3.6857410552930978</v>
      </c>
      <c r="G48" s="1">
        <v>75.631881135839663</v>
      </c>
      <c r="H48" s="1">
        <v>59.786133716514634</v>
      </c>
      <c r="I48" s="1">
        <v>3.3854732604578643</v>
      </c>
      <c r="J48" s="1">
        <f t="shared" si="1"/>
        <v>12.460274158867168</v>
      </c>
      <c r="K48" s="1">
        <v>0</v>
      </c>
      <c r="L48" s="1">
        <v>12.460274158867168</v>
      </c>
      <c r="M48" s="1">
        <f t="shared" si="2"/>
        <v>0.69296787880823985</v>
      </c>
      <c r="N48" s="1">
        <v>0.58693593638004804</v>
      </c>
      <c r="O48" s="1">
        <v>0</v>
      </c>
      <c r="P48" s="1">
        <v>0.10603194242819183</v>
      </c>
      <c r="Q48" s="1">
        <v>24.399000000000008</v>
      </c>
      <c r="R48" s="1">
        <v>21679.096458000004</v>
      </c>
      <c r="S48" s="6">
        <v>99.650511252045021</v>
      </c>
    </row>
    <row r="49" spans="1:19" x14ac:dyDescent="0.3">
      <c r="A49">
        <v>2007</v>
      </c>
      <c r="B49" s="1">
        <v>12496.027070780467</v>
      </c>
      <c r="C49" s="1">
        <v>549469.55027590727</v>
      </c>
      <c r="D49" s="1">
        <v>8.5028876055086577</v>
      </c>
      <c r="E49" s="1">
        <f t="shared" si="0"/>
        <v>-6.0353084988952315</v>
      </c>
      <c r="F49" s="1">
        <v>-3.5924930282580454</v>
      </c>
      <c r="G49" s="1">
        <v>68.434696132858477</v>
      </c>
      <c r="H49" s="1">
        <v>46.401570533851782</v>
      </c>
      <c r="I49" s="1">
        <v>4.740029061575032</v>
      </c>
      <c r="J49" s="1">
        <f t="shared" si="1"/>
        <v>17.293096537431669</v>
      </c>
      <c r="K49" s="1">
        <v>0</v>
      </c>
      <c r="L49" s="1">
        <v>17.293096537431669</v>
      </c>
      <c r="M49" s="1">
        <f t="shared" si="2"/>
        <v>-2.4428154706371856</v>
      </c>
      <c r="N49" s="1">
        <v>-2.1946801182671876</v>
      </c>
      <c r="O49" s="1">
        <v>0</v>
      </c>
      <c r="P49" s="1">
        <v>-0.24813535236999823</v>
      </c>
      <c r="Q49" s="1">
        <v>21.642105263157902</v>
      </c>
      <c r="R49" s="1">
        <v>31548.369359999997</v>
      </c>
      <c r="S49" s="6">
        <v>84.788761150150265</v>
      </c>
    </row>
    <row r="50" spans="1:19" x14ac:dyDescent="0.3">
      <c r="A50">
        <v>2008</v>
      </c>
      <c r="B50" s="1">
        <v>13323.960379755394</v>
      </c>
      <c r="C50" s="1">
        <v>636150.90848145576</v>
      </c>
      <c r="D50" s="1">
        <v>9.1917785784474404</v>
      </c>
      <c r="E50" s="1">
        <f t="shared" si="0"/>
        <v>-1.198279938729147</v>
      </c>
      <c r="F50" s="1">
        <v>-1.3716149190520879</v>
      </c>
      <c r="G50" s="1">
        <v>67.727428675845061</v>
      </c>
      <c r="H50" s="1">
        <v>46.097458128057568</v>
      </c>
      <c r="I50" s="1">
        <v>2.9746115359457459</v>
      </c>
      <c r="J50" s="1">
        <f t="shared" si="1"/>
        <v>18.655359011841753</v>
      </c>
      <c r="K50" s="1">
        <v>0</v>
      </c>
      <c r="L50" s="1">
        <v>18.655359011841753</v>
      </c>
      <c r="M50" s="1">
        <f t="shared" si="2"/>
        <v>0.17333498032294092</v>
      </c>
      <c r="N50" s="1">
        <v>0.43909641169889546</v>
      </c>
      <c r="O50" s="1">
        <v>0</v>
      </c>
      <c r="P50" s="1">
        <v>-0.26576143137595454</v>
      </c>
      <c r="Q50" s="1">
        <v>24.353380952380956</v>
      </c>
      <c r="R50" s="1">
        <v>35837.960148999999</v>
      </c>
      <c r="S50" s="6">
        <v>87.459084489721235</v>
      </c>
    </row>
    <row r="51" spans="1:19" x14ac:dyDescent="0.3">
      <c r="A51">
        <v>2009</v>
      </c>
      <c r="B51" s="1">
        <v>13702.905400129755</v>
      </c>
      <c r="C51" s="1">
        <v>714523.4457346017</v>
      </c>
      <c r="D51" s="1">
        <v>5.9019835764370532</v>
      </c>
      <c r="E51" s="1">
        <f t="shared" si="0"/>
        <v>-2.085124788983963</v>
      </c>
      <c r="F51" s="1">
        <v>-1.1292221150036206</v>
      </c>
      <c r="G51" s="1">
        <v>63.31298894383837</v>
      </c>
      <c r="H51" s="1">
        <v>40.697876996678822</v>
      </c>
      <c r="I51" s="1">
        <v>4.1743885421821236</v>
      </c>
      <c r="J51" s="1">
        <f t="shared" si="1"/>
        <v>18.440723404977426</v>
      </c>
      <c r="K51" s="1">
        <v>0</v>
      </c>
      <c r="L51" s="1">
        <v>18.440723404977426</v>
      </c>
      <c r="M51" s="1">
        <f t="shared" si="2"/>
        <v>-0.95590267398034245</v>
      </c>
      <c r="N51" s="1">
        <v>-0.64630257873471042</v>
      </c>
      <c r="O51" s="1">
        <v>0</v>
      </c>
      <c r="P51" s="1">
        <v>-0.30960009524563209</v>
      </c>
      <c r="Q51" s="1">
        <v>19.703476190476188</v>
      </c>
      <c r="R51" s="1">
        <v>39389.771976137694</v>
      </c>
      <c r="S51" s="6">
        <v>68.634908957740564</v>
      </c>
    </row>
    <row r="52" spans="1:19" x14ac:dyDescent="0.3">
      <c r="A52">
        <v>2010</v>
      </c>
      <c r="B52" s="1">
        <v>14657.182703627146</v>
      </c>
      <c r="C52" s="1">
        <v>808078.50283073448</v>
      </c>
      <c r="D52" s="1">
        <v>6.9326912863364454</v>
      </c>
      <c r="E52" s="1">
        <f t="shared" si="0"/>
        <v>-2.440565549165727</v>
      </c>
      <c r="F52" s="1">
        <v>-1.8780080000126653</v>
      </c>
      <c r="G52" s="1">
        <v>59.067801919162392</v>
      </c>
      <c r="H52" s="1">
        <v>32.687946058343989</v>
      </c>
      <c r="I52" s="1">
        <v>6.5757339865856368</v>
      </c>
      <c r="J52" s="1">
        <f t="shared" si="1"/>
        <v>19.804121874232766</v>
      </c>
      <c r="K52" s="1">
        <v>0</v>
      </c>
      <c r="L52" s="1">
        <v>19.804121874232766</v>
      </c>
      <c r="M52" s="1">
        <f t="shared" si="2"/>
        <v>-0.56255754915306178</v>
      </c>
      <c r="N52" s="1">
        <v>-0.30777146918180287</v>
      </c>
      <c r="O52" s="1">
        <v>0</v>
      </c>
      <c r="P52" s="1">
        <v>-0.25478607997125891</v>
      </c>
      <c r="Q52" s="1">
        <v>19.986380952380948</v>
      </c>
      <c r="R52" s="1">
        <v>43426</v>
      </c>
      <c r="S52" s="6">
        <v>66.08054499212102</v>
      </c>
    </row>
    <row r="53" spans="1:19" x14ac:dyDescent="0.3">
      <c r="A53">
        <v>2011</v>
      </c>
      <c r="B53" s="1">
        <v>15326.366160055097</v>
      </c>
      <c r="C53" s="1">
        <v>926356.14517954725</v>
      </c>
      <c r="D53" s="1">
        <v>8.5999999999999854</v>
      </c>
      <c r="E53" s="1">
        <f t="shared" si="0"/>
        <v>-2.781694589241221</v>
      </c>
      <c r="F53" s="1">
        <v>-1.9227286796000391</v>
      </c>
      <c r="G53" s="1">
        <v>58.291410802353923</v>
      </c>
      <c r="H53" s="1">
        <v>27.949284282671087</v>
      </c>
      <c r="I53" s="1">
        <v>8.0053431283301908</v>
      </c>
      <c r="J53" s="1">
        <f t="shared" si="1"/>
        <v>22.336783391352647</v>
      </c>
      <c r="K53" s="1">
        <v>0</v>
      </c>
      <c r="L53" s="1">
        <v>22.336783391352647</v>
      </c>
      <c r="M53" s="1">
        <f t="shared" si="2"/>
        <v>-0.85896590964118191</v>
      </c>
      <c r="N53" s="1">
        <v>-0.62279226104523655</v>
      </c>
      <c r="O53" s="1">
        <v>0</v>
      </c>
      <c r="P53" s="1">
        <v>-0.23617364859594533</v>
      </c>
      <c r="Q53" s="1">
        <v>19.969950000000004</v>
      </c>
      <c r="R53" s="1">
        <v>52835.778409082537</v>
      </c>
      <c r="S53" s="6">
        <v>62.598704290301697</v>
      </c>
    </row>
    <row r="54" spans="1:19" x14ac:dyDescent="0.3">
      <c r="A54">
        <v>2012</v>
      </c>
      <c r="B54" s="1">
        <v>15797.246962808895</v>
      </c>
      <c r="C54" s="1">
        <v>1041210.5218540858</v>
      </c>
      <c r="D54" s="1">
        <v>7.4769797421731177</v>
      </c>
      <c r="E54" s="1">
        <f t="shared" si="0"/>
        <v>-8.4109618901435979E-2</v>
      </c>
      <c r="F54" s="1">
        <v>0.16042522806401216</v>
      </c>
      <c r="G54" s="1">
        <v>57.720835222662487</v>
      </c>
      <c r="H54" s="1">
        <v>24.565410881790839</v>
      </c>
      <c r="I54" s="1">
        <v>8.8151725118988935</v>
      </c>
      <c r="J54" s="1">
        <f t="shared" si="1"/>
        <v>24.340251828972757</v>
      </c>
      <c r="K54" s="1">
        <v>0</v>
      </c>
      <c r="L54" s="1">
        <v>24.340251828972757</v>
      </c>
      <c r="M54" s="1">
        <f t="shared" si="2"/>
        <v>-0.24453484696544814</v>
      </c>
      <c r="N54" s="1">
        <v>-3.5458046273009844E-2</v>
      </c>
      <c r="O54" s="1">
        <v>-0.12809515421438708</v>
      </c>
      <c r="P54" s="1">
        <v>-8.0981646478051214E-2</v>
      </c>
      <c r="Q54" s="1">
        <v>19.304421052631579</v>
      </c>
      <c r="R54" s="1">
        <v>62673.832193729999</v>
      </c>
      <c r="S54" s="6">
        <v>57.28300490595619</v>
      </c>
    </row>
    <row r="55" spans="1:19" x14ac:dyDescent="0.3">
      <c r="A55">
        <v>2013</v>
      </c>
      <c r="B55" s="1">
        <v>16450.37741496036</v>
      </c>
      <c r="C55" s="1">
        <v>1178331.7090061235</v>
      </c>
      <c r="D55" s="1">
        <v>8.5246744345442096</v>
      </c>
      <c r="E55" s="1">
        <f t="shared" si="0"/>
        <v>-0.59940357507999598</v>
      </c>
      <c r="F55" s="1">
        <v>-0.38688943649661578</v>
      </c>
      <c r="G55" s="1">
        <v>60.012840122494318</v>
      </c>
      <c r="H55" s="1">
        <v>24.075751527732649</v>
      </c>
      <c r="I55" s="1">
        <v>11.290297630979355</v>
      </c>
      <c r="J55" s="1">
        <f t="shared" si="1"/>
        <v>24.646790963782315</v>
      </c>
      <c r="K55" s="1">
        <v>0</v>
      </c>
      <c r="L55" s="1">
        <v>24.646790963782315</v>
      </c>
      <c r="M55" s="1">
        <f t="shared" si="2"/>
        <v>-0.21251413858338014</v>
      </c>
      <c r="N55" s="1">
        <v>0.12335916919098924</v>
      </c>
      <c r="O55" s="1">
        <v>-0.2705456310626837</v>
      </c>
      <c r="P55" s="1">
        <v>-6.532767671168567E-2</v>
      </c>
      <c r="Q55" s="1">
        <v>21.363</v>
      </c>
      <c r="R55" s="1">
        <v>75116.393565479346</v>
      </c>
      <c r="S55" s="6">
        <v>59.28928699341779</v>
      </c>
    </row>
    <row r="56" spans="1:19" x14ac:dyDescent="0.3">
      <c r="A56">
        <v>2014</v>
      </c>
      <c r="B56" s="1">
        <v>16910.135388493061</v>
      </c>
      <c r="C56" s="1">
        <v>1330508.3602368238</v>
      </c>
      <c r="D56" s="1">
        <v>8.2576774295413315</v>
      </c>
      <c r="E56" s="1">
        <f t="shared" si="0"/>
        <v>0.21042248223266413</v>
      </c>
      <c r="F56" s="1">
        <v>0.61739302040400179</v>
      </c>
      <c r="G56" s="1">
        <v>60.743458800652078</v>
      </c>
      <c r="H56" s="1">
        <v>26.704759418815854</v>
      </c>
      <c r="I56" s="1">
        <v>12.15886134300357</v>
      </c>
      <c r="J56" s="1">
        <f t="shared" si="1"/>
        <v>21.879838038832649</v>
      </c>
      <c r="K56" s="1">
        <v>1.9503092164134428</v>
      </c>
      <c r="L56" s="1">
        <v>19.929528822419204</v>
      </c>
      <c r="M56" s="1">
        <f t="shared" si="2"/>
        <v>-0.40697053817133766</v>
      </c>
      <c r="N56" s="1">
        <v>1.563088561680338E-2</v>
      </c>
      <c r="O56" s="1">
        <v>-0.3513116627540574</v>
      </c>
      <c r="P56" s="1">
        <v>-7.1289761034083632E-2</v>
      </c>
      <c r="Q56" s="1">
        <v>24.106999999999999</v>
      </c>
      <c r="R56" s="1">
        <v>83327.22430773612</v>
      </c>
      <c r="S56" s="6">
        <v>62.268942955356501</v>
      </c>
    </row>
    <row r="57" spans="1:19" x14ac:dyDescent="0.3">
      <c r="A57">
        <v>2015</v>
      </c>
      <c r="B57" s="1">
        <v>16907.408430747961</v>
      </c>
      <c r="C57" s="1">
        <v>1455848.2212012836</v>
      </c>
      <c r="D57" s="1">
        <v>9.4363013199153976</v>
      </c>
      <c r="E57" s="1">
        <f t="shared" si="0"/>
        <v>-0.18469828512623498</v>
      </c>
      <c r="F57" s="1">
        <v>1.7727646144628777E-2</v>
      </c>
      <c r="G57" s="1">
        <v>64.221889621598521</v>
      </c>
      <c r="H57" s="1">
        <v>34.682140079295479</v>
      </c>
      <c r="I57" s="1">
        <v>10.194248918510691</v>
      </c>
      <c r="J57" s="1">
        <f t="shared" si="1"/>
        <v>19.345500623792343</v>
      </c>
      <c r="K57" s="1">
        <v>1.9032578981258648</v>
      </c>
      <c r="L57" s="1">
        <v>17.442242725666478</v>
      </c>
      <c r="M57" s="1">
        <f t="shared" si="2"/>
        <v>-0.20242593127086375</v>
      </c>
      <c r="N57" s="1">
        <v>-5.9432434767278892E-2</v>
      </c>
      <c r="O57" s="9">
        <v>1.7290054153596975E-2</v>
      </c>
      <c r="P57" s="9">
        <v>-0.16028355065718183</v>
      </c>
      <c r="Q57" s="1">
        <v>29.779904761904763</v>
      </c>
      <c r="R57" s="1">
        <v>83178.740653650209</v>
      </c>
      <c r="S57" s="6">
        <v>70.80223823719065</v>
      </c>
    </row>
    <row r="58" spans="1:19" x14ac:dyDescent="0.3">
      <c r="A58">
        <v>2016</v>
      </c>
      <c r="B58" s="1">
        <v>17126.629363119155</v>
      </c>
      <c r="C58" s="1">
        <v>1589195.3736191418</v>
      </c>
      <c r="D58" s="1">
        <v>8.1028853201839048</v>
      </c>
      <c r="E58" s="1">
        <f t="shared" si="0"/>
        <v>3.1382726668477412E-2</v>
      </c>
      <c r="F58" s="1">
        <v>0.54476602634920179</v>
      </c>
      <c r="G58" s="1">
        <v>60.515924799685997</v>
      </c>
      <c r="H58" s="1">
        <v>32.116170306028501</v>
      </c>
      <c r="I58" s="1">
        <v>10.38681460911058</v>
      </c>
      <c r="J58" s="1">
        <f t="shared" si="1"/>
        <v>18.012939884546917</v>
      </c>
      <c r="K58" s="1">
        <v>1.857293844700876</v>
      </c>
      <c r="L58" s="1">
        <v>16.15564603984604</v>
      </c>
      <c r="M58" s="1">
        <f t="shared" si="2"/>
        <v>-0.51338329968072438</v>
      </c>
      <c r="N58" s="1">
        <v>-0.47913218089563059</v>
      </c>
      <c r="O58" s="9">
        <v>0.1060283941128364</v>
      </c>
      <c r="P58" s="9">
        <v>-0.14027951289793011</v>
      </c>
      <c r="Q58" s="1">
        <v>28.837136363636361</v>
      </c>
      <c r="R58" s="1">
        <v>94450.204502775639</v>
      </c>
      <c r="S58" s="6">
        <v>64.737557369798139</v>
      </c>
    </row>
    <row r="59" spans="1:19" x14ac:dyDescent="0.3">
      <c r="A59">
        <v>2017</v>
      </c>
      <c r="B59" s="1">
        <v>17511.917936472539</v>
      </c>
      <c r="C59" s="1">
        <v>1697074.9300295943</v>
      </c>
      <c r="D59" s="1">
        <v>6.5524255686371324</v>
      </c>
      <c r="E59" s="1">
        <f t="shared" si="0"/>
        <v>-8.6640568482302338E-2</v>
      </c>
      <c r="F59" s="1">
        <v>0.21052958800535254</v>
      </c>
      <c r="G59" s="1">
        <v>65.930315207289567</v>
      </c>
      <c r="H59" s="1">
        <v>27.496838476382084</v>
      </c>
      <c r="I59" s="1">
        <v>15.923257784941091</v>
      </c>
      <c r="J59" s="1">
        <f t="shared" si="1"/>
        <v>22.510218945966386</v>
      </c>
      <c r="K59" s="1">
        <v>1.9145159376495455</v>
      </c>
      <c r="L59" s="1">
        <v>20.595703008316839</v>
      </c>
      <c r="M59" s="1">
        <f t="shared" si="2"/>
        <v>-0.29717015648765488</v>
      </c>
      <c r="N59" s="1">
        <v>-0.47594821093977008</v>
      </c>
      <c r="O59" s="9">
        <v>0.30871009316214176</v>
      </c>
      <c r="P59" s="9">
        <v>-0.12993203871002654</v>
      </c>
      <c r="Q59" s="1">
        <v>28.879950000000001</v>
      </c>
      <c r="R59" s="1">
        <v>90593.095162943078</v>
      </c>
      <c r="S59" s="6">
        <v>62.130042123493681</v>
      </c>
    </row>
    <row r="60" spans="1:19" x14ac:dyDescent="0.3">
      <c r="F60" s="1"/>
    </row>
    <row r="61" spans="1:19" x14ac:dyDescent="0.3">
      <c r="N61" s="8"/>
      <c r="O61" s="8"/>
      <c r="P61" s="8"/>
    </row>
    <row r="62" spans="1:19" x14ac:dyDescent="0.3">
      <c r="N62" s="8"/>
      <c r="O62" s="8"/>
      <c r="P62" s="8"/>
    </row>
    <row r="63" spans="1:19" x14ac:dyDescent="0.3">
      <c r="N63" s="8"/>
      <c r="O63" s="8"/>
      <c r="P63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6F058-27BB-407C-AF48-AFB4ABA88AF2}">
  <dimension ref="A1:Z59"/>
  <sheetViews>
    <sheetView workbookViewId="0">
      <selection activeCell="I10" sqref="I10"/>
    </sheetView>
  </sheetViews>
  <sheetFormatPr defaultRowHeight="14.4" x14ac:dyDescent="0.3"/>
  <cols>
    <col min="1" max="1" width="5" bestFit="1" customWidth="1"/>
    <col min="2" max="2" width="18.44140625" bestFit="1" customWidth="1"/>
    <col min="3" max="3" width="10.77734375" bestFit="1" customWidth="1"/>
    <col min="4" max="4" width="24.33203125" bestFit="1" customWidth="1"/>
    <col min="5" max="5" width="23.5546875" bestFit="1" customWidth="1"/>
    <col min="6" max="6" width="22.77734375" bestFit="1" customWidth="1"/>
    <col min="7" max="7" width="25.21875" bestFit="1" customWidth="1"/>
    <col min="8" max="8" width="12.6640625" bestFit="1" customWidth="1"/>
    <col min="9" max="9" width="18.44140625" bestFit="1" customWidth="1"/>
    <col min="10" max="10" width="20.109375" bestFit="1" customWidth="1"/>
    <col min="15" max="15" width="29.33203125" bestFit="1" customWidth="1"/>
    <col min="18" max="18" width="11.44140625" customWidth="1"/>
  </cols>
  <sheetData>
    <row r="1" spans="1:26" x14ac:dyDescent="0.3">
      <c r="A1" s="2" t="s">
        <v>0</v>
      </c>
      <c r="B1" t="s">
        <v>45</v>
      </c>
      <c r="C1" t="s">
        <v>44</v>
      </c>
      <c r="D1" t="s">
        <v>34</v>
      </c>
      <c r="E1" t="s">
        <v>35</v>
      </c>
      <c r="F1" t="s">
        <v>37</v>
      </c>
      <c r="G1" t="s">
        <v>36</v>
      </c>
      <c r="H1" t="s">
        <v>4</v>
      </c>
      <c r="I1" t="s">
        <v>41</v>
      </c>
      <c r="J1" t="s">
        <v>42</v>
      </c>
      <c r="K1" t="s">
        <v>43</v>
      </c>
    </row>
    <row r="2" spans="1:26" ht="14.4" customHeight="1" x14ac:dyDescent="0.3">
      <c r="A2">
        <v>1960</v>
      </c>
      <c r="B2" s="3">
        <v>-2.0553666878215276E-2</v>
      </c>
      <c r="C2" s="3">
        <v>5.4228125040855786E-2</v>
      </c>
      <c r="D2" s="3">
        <v>-3.5349363714363924E-2</v>
      </c>
      <c r="E2" s="3">
        <v>-9.7575822391373149E-3</v>
      </c>
      <c r="F2" s="3"/>
      <c r="G2" s="3"/>
      <c r="H2" s="3">
        <f>Data!F2/100</f>
        <v>-8.5548111610100862E-3</v>
      </c>
      <c r="I2" s="3">
        <f>Data!O2/100</f>
        <v>0</v>
      </c>
      <c r="J2" s="3">
        <f>Data!N2/100</f>
        <v>-1.6417052671437761E-2</v>
      </c>
      <c r="K2" s="3">
        <f>Data!P2/100</f>
        <v>0</v>
      </c>
      <c r="T2" s="4"/>
    </row>
    <row r="3" spans="1:26" ht="16.8" customHeight="1" x14ac:dyDescent="0.3">
      <c r="A3">
        <v>1961</v>
      </c>
      <c r="B3" s="3">
        <f>(Data!R3/Data!C3-Data!R2/Data!C2)</f>
        <v>1.8453933659904886E-3</v>
      </c>
      <c r="C3" s="3">
        <f>Data!R2/Data!C2-Data!R2/Data!C3</f>
        <v>2.8998103465160699E-2</v>
      </c>
      <c r="D3" s="3">
        <f>(Data!I3-Data!I2)/100</f>
        <v>-3.4469843005169132E-3</v>
      </c>
      <c r="E3" s="3">
        <f>(Data!H3-Data!H2*Data!S3/Data!S2)/100</f>
        <v>-1.1807978487263124E-2</v>
      </c>
      <c r="F3" s="3">
        <f>(Data!K3-Data!K2)/100</f>
        <v>0</v>
      </c>
      <c r="G3" s="3">
        <f>(Data!L3-Data!L2)/100</f>
        <v>0</v>
      </c>
      <c r="H3" s="3">
        <f>Data!F3/100</f>
        <v>1.0773692907540417E-2</v>
      </c>
      <c r="I3" s="3">
        <f>Data!O3/100</f>
        <v>0</v>
      </c>
      <c r="J3" s="3">
        <f>Data!N3/100</f>
        <v>-1.8063704588938318E-2</v>
      </c>
      <c r="K3" s="3">
        <f>Data!P3/100</f>
        <v>0</v>
      </c>
      <c r="T3" s="4"/>
    </row>
    <row r="4" spans="1:26" x14ac:dyDescent="0.3">
      <c r="A4">
        <v>1962</v>
      </c>
      <c r="B4" s="3">
        <f>(Data!R4/Data!C4-Data!R3/Data!C3)</f>
        <v>4.3143434405871206E-3</v>
      </c>
      <c r="C4" s="3">
        <f>Data!R3/Data!C3-Data!R3/Data!C4</f>
        <v>1.1476471708077807E-2</v>
      </c>
      <c r="D4" s="3">
        <f>(Data!I4-Data!I3)/100</f>
        <v>-3.8847425820339511E-4</v>
      </c>
      <c r="E4" s="3">
        <f>(Data!H4-Data!H3*Data!S4/Data!S3)/100</f>
        <v>5.0392561529788174E-2</v>
      </c>
      <c r="F4" s="3">
        <f>(Data!K4-Data!K3)/100</f>
        <v>0</v>
      </c>
      <c r="G4" s="3">
        <f>(Data!L4-Data!L3)/100</f>
        <v>0</v>
      </c>
      <c r="H4" s="3">
        <f>Data!F4/100</f>
        <v>7.7681540626346191E-2</v>
      </c>
      <c r="I4" s="3">
        <f>Data!O4/100</f>
        <v>0</v>
      </c>
      <c r="J4" s="3">
        <f>Data!N4/100</f>
        <v>3.510533109951522E-3</v>
      </c>
      <c r="K4" s="3">
        <f>Data!P4/100</f>
        <v>0</v>
      </c>
      <c r="T4" s="4"/>
    </row>
    <row r="5" spans="1:26" ht="16.8" customHeight="1" x14ac:dyDescent="0.3">
      <c r="A5">
        <v>1963</v>
      </c>
      <c r="B5" s="3">
        <f>(Data!R5/Data!C5-Data!R4/Data!C4)</f>
        <v>9.0929086384016478E-3</v>
      </c>
      <c r="C5" s="3">
        <f>Data!R4/Data!C4-Data!R4/Data!C5</f>
        <v>2.2416892095832641E-2</v>
      </c>
      <c r="D5" s="3">
        <f>(Data!I5-Data!I4)/100</f>
        <v>-2.2070248022860318E-2</v>
      </c>
      <c r="E5" s="3">
        <f>(Data!H5-Data!H4*Data!S5/Data!S4)/100</f>
        <v>3.2663508100972828E-2</v>
      </c>
      <c r="F5" s="3">
        <f>(Data!K5-Data!K4)/100</f>
        <v>0</v>
      </c>
      <c r="G5" s="3">
        <f>(Data!L5-Data!L4)/100</f>
        <v>0</v>
      </c>
      <c r="H5" s="3">
        <f>Data!F5/100</f>
        <v>5.775940947560796E-2</v>
      </c>
      <c r="I5" s="3">
        <f>Data!O5/100</f>
        <v>0</v>
      </c>
      <c r="J5" s="3">
        <f>Data!N5/100</f>
        <v>3.9458532796208513E-2</v>
      </c>
      <c r="K5" s="3">
        <f>Data!P5/100</f>
        <v>0</v>
      </c>
      <c r="T5" s="4"/>
    </row>
    <row r="6" spans="1:26" x14ac:dyDescent="0.3">
      <c r="A6">
        <v>1964</v>
      </c>
      <c r="B6" s="3">
        <f>(Data!R6/Data!C6-Data!R5/Data!C5)</f>
        <v>-7.2643488120210653E-3</v>
      </c>
      <c r="C6" s="3">
        <f>Data!R5/Data!C5-Data!R5/Data!C6</f>
        <v>4.7374480400916838E-2</v>
      </c>
      <c r="D6" s="3">
        <f>(Data!I6-Data!I5)/100</f>
        <v>-2.8689659675531543E-2</v>
      </c>
      <c r="E6" s="3">
        <f>(Data!H6-Data!H5*Data!S6/Data!S5)/100</f>
        <v>-1.6482997626294953E-2</v>
      </c>
      <c r="F6" s="3">
        <f>(Data!K6-Data!K5)/100</f>
        <v>0</v>
      </c>
      <c r="G6" s="3">
        <f>(Data!L6-Data!L5)/100</f>
        <v>0</v>
      </c>
      <c r="H6" s="3">
        <f>Data!F6/100</f>
        <v>7.2007483032712011E-2</v>
      </c>
      <c r="I6" s="3">
        <f>Data!O6/100</f>
        <v>0</v>
      </c>
      <c r="J6" s="3">
        <f>Data!N6/100</f>
        <v>-1.0887798156408435E-2</v>
      </c>
      <c r="K6" s="3">
        <f>Data!P6/100</f>
        <v>0</v>
      </c>
      <c r="T6" s="4"/>
    </row>
    <row r="7" spans="1:26" x14ac:dyDescent="0.3">
      <c r="A7">
        <v>1965</v>
      </c>
      <c r="B7" s="3">
        <f>(Data!R7/Data!C7-Data!R6/Data!C6)</f>
        <v>3.4362991052971692E-2</v>
      </c>
      <c r="C7" s="3">
        <f>Data!R6/Data!C6-Data!R6/Data!C7</f>
        <v>5.4526695566114933E-2</v>
      </c>
      <c r="D7" s="3">
        <f>(Data!I7-Data!I6)/100</f>
        <v>2.2004500731467997E-2</v>
      </c>
      <c r="E7" s="3">
        <f>(Data!H7-Data!H6*Data!S7/Data!S6)/100</f>
        <v>3.8164115239588806E-2</v>
      </c>
      <c r="F7" s="3">
        <f>(Data!K7-Data!K6)/100</f>
        <v>0</v>
      </c>
      <c r="G7" s="3">
        <f>(Data!L7-Data!L6)/100</f>
        <v>0</v>
      </c>
      <c r="H7" s="3">
        <f>Data!F7/100</f>
        <v>0.12362328209756086</v>
      </c>
      <c r="I7" s="3">
        <f>Data!O7/100</f>
        <v>0</v>
      </c>
      <c r="J7" s="3">
        <f>Data!N7/100</f>
        <v>5.3545118661820615E-2</v>
      </c>
      <c r="K7" s="3">
        <f>Data!P7/100</f>
        <v>0</v>
      </c>
      <c r="T7" s="4"/>
    </row>
    <row r="8" spans="1:26" x14ac:dyDescent="0.3">
      <c r="A8">
        <v>1966</v>
      </c>
      <c r="B8" s="3">
        <f>(Data!R8/Data!C8-Data!R7/Data!C7)</f>
        <v>-3.9148348146063577E-2</v>
      </c>
      <c r="C8" s="3">
        <f>Data!R7/Data!C7-Data!R7/Data!C8</f>
        <v>8.4212346389306511E-2</v>
      </c>
      <c r="D8" s="3">
        <f>(Data!I8-Data!I7)/100</f>
        <v>-3.7860548548687145E-2</v>
      </c>
      <c r="E8" s="3">
        <f>(Data!H8-Data!H7*Data!S8/Data!S7)/100</f>
        <v>-7.1937788334711358E-2</v>
      </c>
      <c r="F8" s="3">
        <f>(Data!K8-Data!K7)/100</f>
        <v>0</v>
      </c>
      <c r="G8" s="3">
        <f>(Data!L8-Data!L7)/100</f>
        <v>0</v>
      </c>
      <c r="H8" s="3">
        <f>Data!F8/100</f>
        <v>5.845219206751124E-2</v>
      </c>
      <c r="I8" s="3">
        <f>Data!O8/100</f>
        <v>0</v>
      </c>
      <c r="J8" s="3">
        <f>Data!N8/100</f>
        <v>-6.3107611347080539E-2</v>
      </c>
      <c r="K8" s="3">
        <f>Data!P8/100</f>
        <v>0</v>
      </c>
      <c r="T8" s="4"/>
    </row>
    <row r="9" spans="1:26" x14ac:dyDescent="0.3">
      <c r="A9">
        <v>1967</v>
      </c>
      <c r="B9" s="3">
        <f>(Data!R9/Data!C9-Data!R8/Data!C8)</f>
        <v>1.6749424713459249E-2</v>
      </c>
      <c r="C9" s="3">
        <f>Data!R8/Data!C8-Data!R8/Data!C9</f>
        <v>5.739194098514494E-2</v>
      </c>
      <c r="D9" s="3">
        <f>(Data!I9-Data!I8)/100</f>
        <v>-3.0628380177198976E-3</v>
      </c>
      <c r="E9" s="3">
        <f>(Data!H9-Data!H8*Data!S9/Data!S8)/100</f>
        <v>8.2458692387188781E-2</v>
      </c>
      <c r="F9" s="3">
        <f>(Data!K9-Data!K8)/100</f>
        <v>0</v>
      </c>
      <c r="G9" s="3">
        <f>(Data!L9-Data!L8)/100</f>
        <v>0</v>
      </c>
      <c r="H9" s="3">
        <f>Data!F9/100</f>
        <v>0.12193758537926377</v>
      </c>
      <c r="I9" s="3">
        <f>Data!O9/100</f>
        <v>0</v>
      </c>
      <c r="J9" s="3">
        <f>Data!N9/100</f>
        <v>9.6624548340352945E-2</v>
      </c>
      <c r="K9" s="3">
        <f>Data!P9/100</f>
        <v>0</v>
      </c>
      <c r="T9" s="4"/>
    </row>
    <row r="10" spans="1:26" x14ac:dyDescent="0.3">
      <c r="A10">
        <v>1968</v>
      </c>
      <c r="B10" s="3">
        <f>(Data!R10/Data!C10-Data!R9/Data!C9)</f>
        <v>-3.270454389293409E-2</v>
      </c>
      <c r="C10" s="3">
        <f>Data!R9/Data!C9-Data!R9/Data!C10</f>
        <v>8.5065808028230855E-2</v>
      </c>
      <c r="D10" s="3">
        <f>(Data!I10-Data!I9)/100</f>
        <v>-2.1686072745297987E-2</v>
      </c>
      <c r="E10" s="3">
        <f>(Data!H10-Data!H9*Data!S10/Data!S9)/100</f>
        <v>-4.9426419271409186E-2</v>
      </c>
      <c r="F10" s="3">
        <f>(Data!K10-Data!K9)/100</f>
        <v>0</v>
      </c>
      <c r="G10" s="3">
        <f>(Data!L10-Data!L9)/100</f>
        <v>0</v>
      </c>
      <c r="H10" s="3">
        <f>Data!F10/100</f>
        <v>5.7938478954863551E-2</v>
      </c>
      <c r="I10" s="3">
        <f>Data!O10/100</f>
        <v>0</v>
      </c>
      <c r="J10" s="3">
        <f>Data!N10/100</f>
        <v>-6.5355138134546437E-2</v>
      </c>
      <c r="K10" s="3">
        <f>Data!P10/100</f>
        <v>0</v>
      </c>
      <c r="T10" s="4"/>
    </row>
    <row r="11" spans="1:26" x14ac:dyDescent="0.3">
      <c r="A11">
        <v>1969</v>
      </c>
      <c r="B11" s="3">
        <f>(Data!R11/Data!C11-Data!R10/Data!C10)</f>
        <v>1.5151118338536773E-2</v>
      </c>
      <c r="C11" s="3">
        <f>Data!R10/Data!C10-Data!R10/Data!C11</f>
        <v>3.1983169852324383E-2</v>
      </c>
      <c r="D11" s="3">
        <f>(Data!I11-Data!I10)/100</f>
        <v>-1.8088993590652037E-3</v>
      </c>
      <c r="E11" s="3">
        <f>(Data!H11-Data!H10*Data!S11/Data!S10)/100</f>
        <v>-3.1114787800427486E-2</v>
      </c>
      <c r="F11" s="3">
        <f>(Data!K11-Data!K10)/100</f>
        <v>2.8440219421315468E-3</v>
      </c>
      <c r="G11" s="3">
        <f>(Data!L11-Data!L10)/100</f>
        <v>0</v>
      </c>
      <c r="H11" s="3">
        <f>Data!F11/100</f>
        <v>3.8151513725661279E-2</v>
      </c>
      <c r="I11" s="3">
        <f>Data!O11/100</f>
        <v>0</v>
      </c>
      <c r="J11" s="3">
        <f>Data!N11/100</f>
        <v>-3.4305257799035982E-2</v>
      </c>
      <c r="K11" s="3">
        <f>Data!P11/100</f>
        <v>0</v>
      </c>
      <c r="T11" s="4"/>
    </row>
    <row r="12" spans="1:26" x14ac:dyDescent="0.3">
      <c r="A12">
        <v>1970</v>
      </c>
      <c r="B12" s="3">
        <f>(Data!R12/Data!C12-Data!R11/Data!C11)</f>
        <v>-8.3889920343794278E-3</v>
      </c>
      <c r="C12" s="3">
        <f>Data!R11/Data!C11-Data!R11/Data!C12</f>
        <v>2.3985656996087332E-2</v>
      </c>
      <c r="D12" s="3">
        <f>(Data!I12-Data!I11)/100</f>
        <v>-3.6680525870867254E-3</v>
      </c>
      <c r="E12" s="3">
        <f>(Data!H12-Data!H11*Data!S12/Data!S11)/100</f>
        <v>1.8920370135837316E-3</v>
      </c>
      <c r="F12" s="3">
        <f>(Data!K12-Data!K11)/100</f>
        <v>1.6408123100180422E-3</v>
      </c>
      <c r="G12" s="3">
        <f>(Data!L12-Data!L11)/100</f>
        <v>0</v>
      </c>
      <c r="H12" s="3">
        <f>Data!F12/100</f>
        <v>2.3723014577501669E-2</v>
      </c>
      <c r="I12" s="3">
        <f>Data!O12/100</f>
        <v>0</v>
      </c>
      <c r="J12" s="3">
        <f>Data!N12/100</f>
        <v>-1.1387450954844097E-3</v>
      </c>
      <c r="K12" s="3">
        <f>Data!P12/100</f>
        <v>0</v>
      </c>
      <c r="T12" s="4"/>
    </row>
    <row r="13" spans="1:26" ht="16.8" customHeight="1" x14ac:dyDescent="0.3">
      <c r="A13">
        <v>1971</v>
      </c>
      <c r="B13" s="3">
        <f>(Data!R13/Data!C13-Data!R12/Data!C12)</f>
        <v>3.2728187856940899E-2</v>
      </c>
      <c r="C13" s="3">
        <f>Data!R12/Data!C12-Data!R12/Data!C13</f>
        <v>1.9787630542400708E-2</v>
      </c>
      <c r="D13" s="3">
        <f>(Data!I13-Data!I12)/100</f>
        <v>2.4909232312062383E-2</v>
      </c>
      <c r="E13" s="3">
        <f>(Data!H13-Data!H12*Data!S13/Data!S12)/100</f>
        <v>2.9057342437878511E-2</v>
      </c>
      <c r="F13" s="3">
        <f>(Data!K13-Data!K12)/100</f>
        <v>2.1534035037694809E-3</v>
      </c>
      <c r="G13" s="3">
        <f>(Data!L13-Data!L12)/100</f>
        <v>0</v>
      </c>
      <c r="H13" s="3">
        <f>Data!F13/100</f>
        <v>4.4056176343834096E-2</v>
      </c>
      <c r="I13" s="3">
        <f>Data!O13/100</f>
        <v>0</v>
      </c>
      <c r="J13" s="3">
        <f>Data!N13/100</f>
        <v>2.3018975107423945E-2</v>
      </c>
      <c r="K13" s="3">
        <f>Data!P13/100</f>
        <v>0</v>
      </c>
      <c r="T13" s="4"/>
      <c r="Y13" s="7"/>
      <c r="Z13" s="7"/>
    </row>
    <row r="14" spans="1:26" x14ac:dyDescent="0.3">
      <c r="A14">
        <v>1972</v>
      </c>
      <c r="B14" s="3">
        <f>(Data!R14/Data!C14-Data!R13/Data!C13)</f>
        <v>-2.6184688984168342E-2</v>
      </c>
      <c r="C14" s="3">
        <f>Data!R13/Data!C13-Data!R13/Data!C14</f>
        <v>6.8017275960311721E-2</v>
      </c>
      <c r="D14" s="3">
        <f>(Data!I14-Data!I13)/100</f>
        <v>-2.2010862011313446E-2</v>
      </c>
      <c r="E14" s="3">
        <f>(Data!H14-Data!H13*Data!S14/Data!S13)/100</f>
        <v>0.14068983416629308</v>
      </c>
      <c r="F14" s="3">
        <f>(Data!K14-Data!K13)/100</f>
        <v>-5.8714790597182761E-4</v>
      </c>
      <c r="G14" s="3">
        <f>(Data!L14-Data!L13)/100</f>
        <v>0</v>
      </c>
      <c r="H14" s="3">
        <f>Data!F14/100</f>
        <v>9.9103160553055125E-2</v>
      </c>
      <c r="I14" s="3">
        <f>Data!O14/100</f>
        <v>0</v>
      </c>
      <c r="J14" s="3">
        <f>Data!N14/100</f>
        <v>2.9888895296870107E-2</v>
      </c>
      <c r="K14" s="3">
        <f>Data!P14/100</f>
        <v>0</v>
      </c>
      <c r="T14" s="4"/>
      <c r="Y14" s="7"/>
    </row>
    <row r="15" spans="1:26" x14ac:dyDescent="0.3">
      <c r="A15">
        <v>1973</v>
      </c>
      <c r="B15" s="3">
        <f>(Data!R15/Data!C15-Data!R14/Data!C14)</f>
        <v>-1.4300111738754853E-2</v>
      </c>
      <c r="C15" s="3">
        <f>Data!R14/Data!C14-Data!R14/Data!C15</f>
        <v>7.0151086727243087E-2</v>
      </c>
      <c r="D15" s="3">
        <f>(Data!I15-Data!I14)/100</f>
        <v>-1.6730330581489924E-2</v>
      </c>
      <c r="E15" s="3">
        <f>(Data!H15-Data!H14*Data!S15/Data!S14)/100</f>
        <v>-5.4114208449465122E-2</v>
      </c>
      <c r="F15" s="3">
        <f>(Data!K15-Data!K14)/100</f>
        <v>8.4260524239919768E-3</v>
      </c>
      <c r="G15" s="3">
        <f>(Data!L15-Data!L14)/100</f>
        <v>0</v>
      </c>
      <c r="H15" s="3">
        <f>Data!F15/100</f>
        <v>5.2190123355735224E-2</v>
      </c>
      <c r="I15" s="3">
        <f>Data!O15/100</f>
        <v>0</v>
      </c>
      <c r="J15" s="3">
        <f>Data!N15/100</f>
        <v>-5.3769600416187585E-2</v>
      </c>
      <c r="K15" s="3">
        <f>Data!P15/100</f>
        <v>0</v>
      </c>
      <c r="T15" s="4"/>
    </row>
    <row r="16" spans="1:26" x14ac:dyDescent="0.3">
      <c r="A16">
        <v>1974</v>
      </c>
      <c r="B16" s="3">
        <f>(Data!R16/Data!C16-Data!R15/Data!C15)</f>
        <v>-2.4279418803010794E-2</v>
      </c>
      <c r="C16" s="3">
        <f>Data!R15/Data!C15-Data!R15/Data!C16</f>
        <v>5.3238790256978558E-2</v>
      </c>
      <c r="D16" s="3">
        <f>(Data!I16-Data!I15)/100</f>
        <v>-1.202861177353862E-2</v>
      </c>
      <c r="E16" s="3">
        <f>(Data!H16-Data!H15*Data!S16/Data!S15)/100</f>
        <v>8.8572512903325379E-2</v>
      </c>
      <c r="F16" s="3">
        <f>(Data!K16-Data!K15)/100</f>
        <v>7.3383360412334932E-3</v>
      </c>
      <c r="G16" s="3">
        <f>(Data!L16-Data!L15)/100</f>
        <v>0</v>
      </c>
      <c r="H16" s="3">
        <f>Data!F16/100</f>
        <v>5.4999999999999993E-2</v>
      </c>
      <c r="I16" s="3">
        <f>Data!O16/100</f>
        <v>0</v>
      </c>
      <c r="J16" s="3">
        <f>Data!N16/100</f>
        <v>1.9923252704128844E-2</v>
      </c>
      <c r="K16" s="3">
        <f>Data!P16/100</f>
        <v>0</v>
      </c>
    </row>
    <row r="17" spans="1:15" x14ac:dyDescent="0.3">
      <c r="A17">
        <v>1975</v>
      </c>
      <c r="B17" s="3">
        <f>(Data!R17/Data!C17-Data!R16/Data!C16)</f>
        <v>-9.4657357854503882E-3</v>
      </c>
      <c r="C17" s="3">
        <f>Data!R16/Data!C16-Data!R16/Data!C17</f>
        <v>4.3276683902855807E-2</v>
      </c>
      <c r="D17" s="3">
        <f>(Data!I17-Data!I16)/100</f>
        <v>6.9264235174889242E-3</v>
      </c>
      <c r="E17" s="3">
        <f>(Data!H17-Data!H16*Data!S17/Data!S16)/100</f>
        <v>3.4585061266696686E-2</v>
      </c>
      <c r="F17" s="3">
        <f>(Data!K17-Data!K16)/100</f>
        <v>-3.7640134600196883E-4</v>
      </c>
      <c r="G17" s="3">
        <f>(Data!L17-Data!L16)/100</f>
        <v>0</v>
      </c>
      <c r="H17" s="3">
        <f>Data!F17/100</f>
        <v>5.4000000000000006E-2</v>
      </c>
      <c r="I17" s="3">
        <f>Data!O17/100</f>
        <v>0</v>
      </c>
      <c r="J17" s="3">
        <f>Data!N17/100</f>
        <v>-2.7326440731523502E-2</v>
      </c>
      <c r="K17" s="3">
        <f>Data!P17/100</f>
        <v>0</v>
      </c>
    </row>
    <row r="18" spans="1:15" x14ac:dyDescent="0.3">
      <c r="A18">
        <v>1976</v>
      </c>
      <c r="B18" s="3">
        <f>(Data!R18/Data!C18-Data!R17/Data!C17)</f>
        <v>1.3933088400671603E-2</v>
      </c>
      <c r="C18" s="3">
        <f>Data!R17/Data!C17-Data!R17/Data!C18</f>
        <v>3.1204040140165229E-2</v>
      </c>
      <c r="D18" s="3">
        <f>(Data!I18-Data!I17)/100</f>
        <v>2.0495293271249899E-2</v>
      </c>
      <c r="E18" s="3">
        <f>(Data!H18-Data!H17*Data!S18/Data!S17)/100</f>
        <v>-8.2185925214610482E-3</v>
      </c>
      <c r="F18" s="3">
        <f>(Data!K18-Data!K17)/100</f>
        <v>6.7796186276359773E-3</v>
      </c>
      <c r="G18" s="3">
        <f>(Data!L18-Data!L17)/100</f>
        <v>0</v>
      </c>
      <c r="H18" s="3">
        <f>Data!F18/100</f>
        <v>4.7E-2</v>
      </c>
      <c r="I18" s="3">
        <f>Data!O18/100</f>
        <v>0</v>
      </c>
      <c r="J18" s="3">
        <f>Data!N18/100</f>
        <v>-3.9043826857669148E-2</v>
      </c>
      <c r="K18" s="3">
        <f>Data!P18/100</f>
        <v>0</v>
      </c>
    </row>
    <row r="19" spans="1:15" x14ac:dyDescent="0.3">
      <c r="A19">
        <v>1977</v>
      </c>
      <c r="B19" s="3">
        <f>(Data!R19/Data!C19-Data!R18/Data!C18)</f>
        <v>-1.0998061614394192E-2</v>
      </c>
      <c r="C19" s="3">
        <f>Data!R18/Data!C18-Data!R18/Data!C19</f>
        <v>3.7317701086380009E-2</v>
      </c>
      <c r="D19" s="3">
        <f>(Data!I19-Data!I18)/100</f>
        <v>1.1289990360940205E-3</v>
      </c>
      <c r="E19" s="3">
        <f>(Data!H19-Data!H18*Data!S19/Data!S18)/100</f>
        <v>-5.331649698287752E-2</v>
      </c>
      <c r="F19" s="3">
        <f>(Data!K19-Data!K18)/100</f>
        <v>-1.2464800883844962E-3</v>
      </c>
      <c r="G19" s="3">
        <f>(Data!L19-Data!L18)/100</f>
        <v>0</v>
      </c>
      <c r="H19" s="3">
        <f>Data!F19/100</f>
        <v>5.7999999999999996E-2</v>
      </c>
      <c r="I19" s="3">
        <f>Data!O19/100</f>
        <v>0</v>
      </c>
      <c r="J19" s="3">
        <f>Data!N19/100</f>
        <v>-1.1847512267165315E-2</v>
      </c>
      <c r="K19" s="3">
        <f>Data!P19/100</f>
        <v>0</v>
      </c>
    </row>
    <row r="20" spans="1:15" x14ac:dyDescent="0.3">
      <c r="A20">
        <v>1978</v>
      </c>
      <c r="B20" s="3">
        <f>(Data!R20/Data!C20-Data!R19/Data!C19)</f>
        <v>1.2820322956321115E-2</v>
      </c>
      <c r="C20" s="3">
        <f>Data!R19/Data!C19-Data!R19/Data!C20</f>
        <v>3.178038832722236E-2</v>
      </c>
      <c r="D20" s="3">
        <f>(Data!I20-Data!I19)/100</f>
        <v>-9.5419165119058433E-3</v>
      </c>
      <c r="E20" s="3">
        <f>(Data!H20-Data!H19*Data!S20/Data!S19)/100</f>
        <v>-2.6951227815041428E-2</v>
      </c>
      <c r="F20" s="3">
        <f>(Data!K20-Data!K19)/100</f>
        <v>8.5109076729550769E-3</v>
      </c>
      <c r="G20" s="3">
        <f>(Data!L20-Data!L19)/100</f>
        <v>0</v>
      </c>
      <c r="H20" s="3">
        <f>Data!F20/100</f>
        <v>3.4999999999999989E-2</v>
      </c>
      <c r="I20" s="3">
        <f>Data!O20/100</f>
        <v>0</v>
      </c>
      <c r="J20" s="3">
        <f>Data!N20/100</f>
        <v>-2.8464159056649688E-2</v>
      </c>
      <c r="K20" s="3">
        <f>Data!P20/100</f>
        <v>0</v>
      </c>
    </row>
    <row r="21" spans="1:15" x14ac:dyDescent="0.3">
      <c r="A21">
        <v>1979</v>
      </c>
      <c r="B21" s="3">
        <f>(Data!R21/Data!C21-Data!R20/Data!C20)</f>
        <v>-7.9264207044783264E-3</v>
      </c>
      <c r="C21" s="3">
        <f>Data!R20/Data!C20-Data!R20/Data!C21</f>
        <v>4.7503817607939099E-2</v>
      </c>
      <c r="D21" s="3">
        <f>(Data!I21-Data!I20)/100</f>
        <v>-2.0081612331336603E-2</v>
      </c>
      <c r="E21" s="3">
        <f>(Data!H21-Data!H20*Data!S21/Data!S20)/100</f>
        <v>-1.2022087575882523E-2</v>
      </c>
      <c r="F21" s="3">
        <f>(Data!K21-Data!K20)/100</f>
        <v>2.4214819417729626E-3</v>
      </c>
      <c r="G21" s="3">
        <f>(Data!L21-Data!L20)/100</f>
        <v>0</v>
      </c>
      <c r="H21" s="3">
        <f>Data!F21/100</f>
        <v>1.0999999999999999E-2</v>
      </c>
      <c r="I21" s="3">
        <f>Data!O21/100</f>
        <v>0</v>
      </c>
      <c r="J21" s="3">
        <f>Data!N21/100</f>
        <v>-1.7966459694052993E-2</v>
      </c>
      <c r="K21" s="3">
        <f>Data!P21/100</f>
        <v>0</v>
      </c>
      <c r="O21" s="5"/>
    </row>
    <row r="22" spans="1:15" x14ac:dyDescent="0.3">
      <c r="A22">
        <v>1980</v>
      </c>
      <c r="B22" s="3">
        <f>(Data!R22/Data!C22-Data!R21/Data!C21)</f>
        <v>-8.6807822050698757E-3</v>
      </c>
      <c r="C22" s="3">
        <f>Data!R21/Data!C21-Data!R21/Data!C22</f>
        <v>3.5325490640820002E-2</v>
      </c>
      <c r="D22" s="3">
        <f>(Data!I22-Data!I21)/100</f>
        <v>1.7428074091946643E-3</v>
      </c>
      <c r="E22" s="3">
        <f>(Data!H22-Data!H21*Data!S22/Data!S21)/100</f>
        <v>-2.2898788003108718E-2</v>
      </c>
      <c r="F22" s="3">
        <f>(Data!K22-Data!K21)/100</f>
        <v>-4.7095637813315029E-3</v>
      </c>
      <c r="G22" s="3">
        <f>(Data!L22-Data!L21)/100</f>
        <v>0</v>
      </c>
      <c r="H22" s="3">
        <f>Data!F22/100</f>
        <v>5.9999999999999975E-3</v>
      </c>
      <c r="I22" s="3">
        <f>Data!O22/100</f>
        <v>0</v>
      </c>
      <c r="J22" s="3">
        <f>Data!N22/100</f>
        <v>-3.0203057706112237E-2</v>
      </c>
      <c r="K22" s="3">
        <f>Data!P22/100</f>
        <v>0</v>
      </c>
    </row>
    <row r="23" spans="1:15" x14ac:dyDescent="0.3">
      <c r="A23">
        <v>1981</v>
      </c>
      <c r="B23" s="3">
        <f>(Data!R23/Data!C23-Data!R22/Data!C22)</f>
        <v>-1.7901160662722904E-2</v>
      </c>
      <c r="C23" s="3">
        <f>Data!R22/Data!C22-Data!R22/Data!C23</f>
        <v>2.084371490941278E-2</v>
      </c>
      <c r="D23" s="3">
        <f>(Data!I23-Data!I22)/100</f>
        <v>-3.277844320110297E-3</v>
      </c>
      <c r="E23" s="3">
        <f>(Data!H23-Data!H22*Data!S23/Data!S22)/100</f>
        <v>1.8394477831792919E-2</v>
      </c>
      <c r="F23" s="3">
        <f>(Data!K23-Data!K22)/100</f>
        <v>-1.9212038269475907E-3</v>
      </c>
      <c r="G23" s="3">
        <f>(Data!L23-Data!L22)/100</f>
        <v>0</v>
      </c>
      <c r="H23" s="3">
        <f>Data!F23/100</f>
        <v>2.7000000000000003E-2</v>
      </c>
      <c r="I23" s="3">
        <f>Data!O23/100</f>
        <v>0</v>
      </c>
      <c r="J23" s="3">
        <f>Data!N23/100</f>
        <v>-9.8465949792545682E-3</v>
      </c>
      <c r="K23" s="3">
        <f>Data!P23/100</f>
        <v>0</v>
      </c>
    </row>
    <row r="24" spans="1:15" x14ac:dyDescent="0.3">
      <c r="A24">
        <v>1982</v>
      </c>
      <c r="B24" s="3">
        <f>(Data!R24/Data!C24-Data!R23/Data!C23)</f>
        <v>1.7394691324986028E-2</v>
      </c>
      <c r="C24" s="3">
        <f>Data!R23/Data!C23-Data!R23/Data!C24</f>
        <v>2.656970648639484E-3</v>
      </c>
      <c r="D24" s="3">
        <f>(Data!I24-Data!I23)/100</f>
        <v>2.4750605862238662E-3</v>
      </c>
      <c r="E24" s="3">
        <f>(Data!H24-Data!H23*Data!S24/Data!S23)/100</f>
        <v>0.32012168464929402</v>
      </c>
      <c r="F24" s="3">
        <f>(Data!K24-Data!K23)/100</f>
        <v>-1.3840339484343289E-3</v>
      </c>
      <c r="G24" s="3">
        <f>(Data!L24-Data!L23)/100</f>
        <v>0</v>
      </c>
      <c r="H24" s="3">
        <f>Data!F24/100</f>
        <v>0.12299999999999998</v>
      </c>
      <c r="I24" s="3">
        <f>Data!O24/100</f>
        <v>0</v>
      </c>
      <c r="J24" s="3">
        <f>Data!N24/100</f>
        <v>9.3811127271016287E-2</v>
      </c>
      <c r="K24" s="3">
        <f>Data!P24/100</f>
        <v>0</v>
      </c>
    </row>
    <row r="25" spans="1:15" x14ac:dyDescent="0.3">
      <c r="A25">
        <v>1983</v>
      </c>
      <c r="B25" s="3">
        <f>(Data!R25/Data!C25-Data!R24/Data!C24)</f>
        <v>2.6295390613531311E-3</v>
      </c>
      <c r="C25" s="3">
        <f>Data!R24/Data!C24-Data!R24/Data!C25</f>
        <v>2.5748554281937425E-2</v>
      </c>
      <c r="D25" s="3">
        <f>(Data!I25-Data!I24)/100</f>
        <v>6.0044885378673543E-2</v>
      </c>
      <c r="E25" s="3">
        <f>(Data!H25-Data!H24*Data!S25/Data!S24)/100</f>
        <v>0.20504765669897565</v>
      </c>
      <c r="F25" s="3">
        <f>(Data!K25-Data!K24)/100</f>
        <v>-3.3100535992158743E-3</v>
      </c>
      <c r="G25" s="3">
        <f>(Data!L25-Data!L24)/100</f>
        <v>0</v>
      </c>
      <c r="H25" s="3">
        <f>Data!F25/100</f>
        <v>-2.9999999999999892E-3</v>
      </c>
      <c r="I25" s="3">
        <f>Data!O25/100</f>
        <v>0</v>
      </c>
      <c r="J25" s="3">
        <f>Data!N25/100</f>
        <v>0.12099913609920217</v>
      </c>
      <c r="K25" s="3">
        <f>Data!P25/100</f>
        <v>0</v>
      </c>
    </row>
    <row r="26" spans="1:15" x14ac:dyDescent="0.3">
      <c r="A26">
        <v>1984</v>
      </c>
      <c r="B26" s="3">
        <f>(Data!R26/Data!C26-Data!R25/Data!C25)</f>
        <v>5.1274180103548644E-3</v>
      </c>
      <c r="C26" s="3">
        <f>Data!R25/Data!C25-Data!R25/Data!C26</f>
        <v>3.2405893456696457E-2</v>
      </c>
      <c r="D26" s="3">
        <f>(Data!I26-Data!I25)/100</f>
        <v>-2.8314073234461468E-3</v>
      </c>
      <c r="E26" s="3">
        <f>(Data!H26-Data!H25*Data!S26/Data!S25)/100</f>
        <v>8.4771466406599244E-2</v>
      </c>
      <c r="F26" s="3">
        <f>(Data!K26-Data!K25)/100</f>
        <v>-2.7075829435698039E-3</v>
      </c>
      <c r="G26" s="3">
        <f>(Data!L26-Data!L25)/100</f>
        <v>0</v>
      </c>
      <c r="H26" s="3">
        <f>Data!F26/100</f>
        <v>-4.0000000000000044E-3</v>
      </c>
      <c r="I26" s="3">
        <f>Data!O26/100</f>
        <v>0</v>
      </c>
      <c r="J26" s="3">
        <f>Data!N26/100</f>
        <v>0.14817515299182882</v>
      </c>
      <c r="K26" s="3">
        <f>Data!P26/100</f>
        <v>0</v>
      </c>
    </row>
    <row r="27" spans="1:15" x14ac:dyDescent="0.3">
      <c r="A27">
        <v>1985</v>
      </c>
      <c r="B27" s="3">
        <f>(Data!R27/Data!C27-Data!R26/Data!C26)</f>
        <v>1.5348491318616264E-2</v>
      </c>
      <c r="C27" s="3">
        <f>Data!R26/Data!C26-Data!R26/Data!C27</f>
        <v>4.1800309306382219E-2</v>
      </c>
      <c r="D27" s="3">
        <f>(Data!I27-Data!I26)/100</f>
        <v>-7.8536940116981577E-3</v>
      </c>
      <c r="E27" s="3">
        <f>(Data!H27-Data!H26*Data!S27/Data!S26)/100</f>
        <v>0.12487329059166996</v>
      </c>
      <c r="F27" s="3">
        <f>(Data!K27-Data!K26)/100</f>
        <v>-2.5846813886819396E-3</v>
      </c>
      <c r="G27" s="3">
        <f>(Data!L27-Data!L26)/100</f>
        <v>0</v>
      </c>
      <c r="H27" s="3">
        <f>Data!F27/100</f>
        <v>-1.3000000000000005E-2</v>
      </c>
      <c r="I27" s="3">
        <f>Data!O27/100</f>
        <v>0</v>
      </c>
      <c r="J27" s="3">
        <f>Data!N27/100</f>
        <v>0.10084199043322142</v>
      </c>
      <c r="K27" s="3">
        <f>Data!P27/100</f>
        <v>0</v>
      </c>
    </row>
    <row r="28" spans="1:15" x14ac:dyDescent="0.3">
      <c r="A28">
        <v>1986</v>
      </c>
      <c r="B28" s="3">
        <f>(Data!R28/Data!C28-Data!R27/Data!C27)</f>
        <v>-1.1780184702077839E-2</v>
      </c>
      <c r="C28" s="3">
        <f>Data!R27/Data!C27-Data!R27/Data!C28</f>
        <v>5.1696118922585833E-2</v>
      </c>
      <c r="D28" s="3">
        <f>(Data!I28-Data!I27)/100</f>
        <v>2.239386008098954E-2</v>
      </c>
      <c r="E28" s="3">
        <f>(Data!H28-Data!H27*Data!S28/Data!S27)/100</f>
        <v>-2.1864064297584206E-2</v>
      </c>
      <c r="F28" s="3">
        <f>(Data!K28-Data!K27)/100</f>
        <v>1.8828404313004033E-4</v>
      </c>
      <c r="G28" s="3">
        <f>(Data!L28-Data!L27)/100</f>
        <v>0</v>
      </c>
      <c r="H28" s="3">
        <f>Data!F28/100</f>
        <v>-3.6999999999999984E-2</v>
      </c>
      <c r="I28" s="3">
        <f>Data!O28/100</f>
        <v>0</v>
      </c>
      <c r="J28" s="3">
        <f>Data!N28/100</f>
        <v>-5.7354155821401883E-3</v>
      </c>
      <c r="K28" s="3">
        <f>Data!P28/100</f>
        <v>0</v>
      </c>
    </row>
    <row r="29" spans="1:15" x14ac:dyDescent="0.3">
      <c r="A29">
        <v>1987</v>
      </c>
      <c r="B29" s="3">
        <f>(Data!R29/Data!C29-Data!R28/Data!C28)</f>
        <v>-7.029464824174908E-4</v>
      </c>
      <c r="C29" s="3">
        <f>Data!R28/Data!C28-Data!R28/Data!C29</f>
        <v>4.6304139567188846E-2</v>
      </c>
      <c r="D29" s="3">
        <f>(Data!I29-Data!I28)/100</f>
        <v>-4.3783057522776047E-3</v>
      </c>
      <c r="E29" s="3">
        <f>(Data!H29-Data!H28*Data!S29/Data!S28)/100</f>
        <v>-0.11334511972109439</v>
      </c>
      <c r="F29" s="3">
        <f>(Data!K29-Data!K28)/100</f>
        <v>-6.446612195421024E-3</v>
      </c>
      <c r="G29" s="3">
        <f>(Data!L29-Data!L28)/100</f>
        <v>0</v>
      </c>
      <c r="H29" s="3">
        <f>Data!F29/100</f>
        <v>-1.1000000000000012E-2</v>
      </c>
      <c r="I29" s="3">
        <f>Data!O29/100</f>
        <v>0</v>
      </c>
      <c r="J29" s="3">
        <f>Data!N29/100</f>
        <v>-0.12782712820379302</v>
      </c>
      <c r="K29" s="3">
        <f>Data!P29/100</f>
        <v>0</v>
      </c>
    </row>
    <row r="30" spans="1:15" x14ac:dyDescent="0.3">
      <c r="A30">
        <v>1988</v>
      </c>
      <c r="B30" s="3">
        <f>(Data!R30/Data!C30-Data!R29/Data!C29)</f>
        <v>1.9852972489714932E-3</v>
      </c>
      <c r="C30" s="3">
        <f>Data!R29/Data!C29-Data!R29/Data!C30</f>
        <v>3.891178559151235E-2</v>
      </c>
      <c r="D30" s="3">
        <f>(Data!I30-Data!I29)/100</f>
        <v>3.5574867117502682E-4</v>
      </c>
      <c r="E30" s="3">
        <f>(Data!H30-Data!H29*Data!S30/Data!S29)/100</f>
        <v>1.8135999054701132E-2</v>
      </c>
      <c r="F30" s="3">
        <f>(Data!K30-Data!K29)/100</f>
        <v>-9.5561085808029151E-3</v>
      </c>
      <c r="G30" s="3">
        <f>(Data!L30-Data!L29)/100</f>
        <v>0</v>
      </c>
      <c r="H30" s="3">
        <f>Data!F30/100</f>
        <v>-1.0999999999999994E-2</v>
      </c>
      <c r="I30" s="3">
        <f>Data!O30/100</f>
        <v>0</v>
      </c>
      <c r="J30" s="3">
        <f>Data!N30/100</f>
        <v>5.3196903852081159E-2</v>
      </c>
      <c r="K30" s="3">
        <f>Data!P30/100</f>
        <v>0</v>
      </c>
    </row>
    <row r="31" spans="1:15" x14ac:dyDescent="0.3">
      <c r="A31">
        <v>1989</v>
      </c>
      <c r="B31" s="3">
        <f>(Data!R31/Data!C31-Data!R30/Data!C30)</f>
        <v>-3.4959297605603123E-2</v>
      </c>
      <c r="C31" s="3">
        <f>Data!R30/Data!C30-Data!R30/Data!C31</f>
        <v>4.4143965072859864E-2</v>
      </c>
      <c r="D31" s="3">
        <f>(Data!I31-Data!I30)/100</f>
        <v>-5.0091869458900539E-4</v>
      </c>
      <c r="E31" s="3">
        <f>(Data!H31-Data!H30*Data!S31/Data!S30)/100</f>
        <v>3.8178810921958191E-2</v>
      </c>
      <c r="F31" s="3">
        <f>(Data!K31-Data!K30)/100</f>
        <v>-1.0782656120072786E-4</v>
      </c>
      <c r="G31" s="3">
        <f>(Data!L31-Data!L30)/100</f>
        <v>0</v>
      </c>
      <c r="H31" s="3">
        <f>Data!F31/100</f>
        <v>-1.999999999999997E-3</v>
      </c>
      <c r="I31" s="3">
        <f>Data!O31/100</f>
        <v>0</v>
      </c>
      <c r="J31" s="3">
        <f>Data!N31/100</f>
        <v>0.1026097817968214</v>
      </c>
      <c r="K31" s="3">
        <f>Data!P31/100</f>
        <v>0</v>
      </c>
    </row>
    <row r="32" spans="1:15" x14ac:dyDescent="0.3">
      <c r="A32">
        <v>1990</v>
      </c>
      <c r="B32" s="3">
        <f>(Data!R32/Data!C32-Data!R31/Data!C31)</f>
        <v>-5.7750173109288871E-3</v>
      </c>
      <c r="C32" s="3">
        <f>Data!R31/Data!C31-Data!R31/Data!C32</f>
        <v>3.367938843956815E-2</v>
      </c>
      <c r="D32" s="3">
        <f>(Data!I32-Data!I31)/100</f>
        <v>1.9421070590560738E-2</v>
      </c>
      <c r="E32" s="3">
        <f>(Data!H32-Data!H31*Data!S32/Data!S31)/100</f>
        <v>6.9956038551364799E-2</v>
      </c>
      <c r="F32" s="3">
        <f>(Data!K32-Data!K31)/100</f>
        <v>-4.6220238467170214E-4</v>
      </c>
      <c r="G32" s="3">
        <f>(Data!L32-Data!L31)/100</f>
        <v>0</v>
      </c>
      <c r="H32" s="3">
        <f>Data!F32/100</f>
        <v>-3.6000000000000011E-2</v>
      </c>
      <c r="I32" s="3">
        <f>Data!O32/100</f>
        <v>0</v>
      </c>
      <c r="J32" s="3">
        <f>Data!N32/100</f>
        <v>0.1357505389292622</v>
      </c>
      <c r="K32" s="3">
        <f>Data!P32/100</f>
        <v>0</v>
      </c>
    </row>
    <row r="33" spans="1:11" x14ac:dyDescent="0.3">
      <c r="A33">
        <v>1991</v>
      </c>
      <c r="B33" s="3">
        <f>(Data!R33/Data!C33-Data!R32/Data!C32)</f>
        <v>-8.3080260657051319E-3</v>
      </c>
      <c r="C33" s="3">
        <f>Data!R32/Data!C32-Data!R32/Data!C33</f>
        <v>3.0719776915745942E-2</v>
      </c>
      <c r="D33" s="3">
        <f>(Data!I33-Data!I32)/100</f>
        <v>-5.5587716396656488E-2</v>
      </c>
      <c r="E33" s="3">
        <f>(Data!H33-Data!H32*Data!S33/Data!S32)/100</f>
        <v>-0.15482126138354985</v>
      </c>
      <c r="F33" s="3">
        <f>(Data!K33-Data!K32)/100</f>
        <v>-3.8046585083196709E-3</v>
      </c>
      <c r="G33" s="3">
        <f>(Data!L33-Data!L32)/100</f>
        <v>0</v>
      </c>
      <c r="H33" s="3">
        <f>Data!F33/100</f>
        <v>-4.1000000000000009E-2</v>
      </c>
      <c r="I33" s="3">
        <f>Data!O33/100</f>
        <v>0</v>
      </c>
      <c r="J33" s="3">
        <f>Data!N33/100</f>
        <v>-6.9708389849727131E-2</v>
      </c>
      <c r="K33" s="3">
        <f>Data!P33/100</f>
        <v>0</v>
      </c>
    </row>
    <row r="34" spans="1:11" x14ac:dyDescent="0.3">
      <c r="A34">
        <v>1992</v>
      </c>
      <c r="B34" s="3">
        <f>(Data!R34/Data!C34-Data!R33/Data!C33)</f>
        <v>1.864846199209555E-4</v>
      </c>
      <c r="C34" s="3">
        <f>Data!R33/Data!C33-Data!R33/Data!C34</f>
        <v>2.1417105414633528E-2</v>
      </c>
      <c r="D34" s="3">
        <f>(Data!I34-Data!I33)/100</f>
        <v>-5.5003495709323143E-3</v>
      </c>
      <c r="E34" s="3">
        <f>(Data!H34-Data!H33*Data!S34/Data!S33)/100</f>
        <v>-7.0147216066226856E-2</v>
      </c>
      <c r="F34" s="3">
        <f>(Data!K34-Data!K33)/100</f>
        <v>-1.7700167458513383E-4</v>
      </c>
      <c r="G34" s="3">
        <f>(Data!L34-Data!L33)/100</f>
        <v>0</v>
      </c>
      <c r="H34" s="3">
        <f>Data!F34/100</f>
        <v>-3.9999999999999994E-2</v>
      </c>
      <c r="I34" s="3">
        <f>Data!O34/100</f>
        <v>0</v>
      </c>
      <c r="J34" s="3">
        <f>Data!N34/100</f>
        <v>-2.4142461392850364E-2</v>
      </c>
      <c r="K34" s="3">
        <f>Data!P34/100</f>
        <v>0</v>
      </c>
    </row>
    <row r="35" spans="1:11" x14ac:dyDescent="0.3">
      <c r="A35">
        <v>1993</v>
      </c>
      <c r="B35" s="3">
        <f>(Data!R35/Data!C35-Data!R34/Data!C34)</f>
        <v>-4.1773343328695908E-3</v>
      </c>
      <c r="C35" s="3">
        <f>Data!R34/Data!C34-Data!R34/Data!C35</f>
        <v>1.7582786894177437E-2</v>
      </c>
      <c r="D35" s="3">
        <f>(Data!I35-Data!I34)/100</f>
        <v>5.4597615630621599E-3</v>
      </c>
      <c r="E35" s="3">
        <f>(Data!H35-Data!H34*Data!S35/Data!S34)/100</f>
        <v>-2.9241567723068585E-3</v>
      </c>
      <c r="F35" s="3">
        <f>(Data!K35-Data!K34)/100</f>
        <v>-5.6292966339912588E-4</v>
      </c>
      <c r="G35" s="3">
        <f>(Data!L35-Data!L34)/100</f>
        <v>0</v>
      </c>
      <c r="H35" s="3">
        <f>Data!F35/100</f>
        <v>-1.0000000000000004E-2</v>
      </c>
      <c r="I35" s="3">
        <f>Data!O35/100</f>
        <v>0</v>
      </c>
      <c r="J35" s="3">
        <f>Data!N35/100</f>
        <v>1.3724868895340237E-2</v>
      </c>
      <c r="K35" s="3">
        <f>Data!P35/100</f>
        <v>0</v>
      </c>
    </row>
    <row r="36" spans="1:11" x14ac:dyDescent="0.3">
      <c r="A36">
        <v>1994</v>
      </c>
      <c r="B36" s="3">
        <f>(Data!R36/Data!C36-Data!R35/Data!C35)</f>
        <v>2.4895745688558804E-3</v>
      </c>
      <c r="C36" s="3">
        <f>Data!R35/Data!C35-Data!R35/Data!C36</f>
        <v>1.5579913205820008E-2</v>
      </c>
      <c r="D36" s="3">
        <f>(Data!I36-Data!I35)/100</f>
        <v>-8.2088116646416159E-3</v>
      </c>
      <c r="E36" s="3">
        <f>(Data!H36-Data!H35*Data!S36/Data!S35)/100</f>
        <v>3.0610295227911522E-2</v>
      </c>
      <c r="F36" s="3">
        <f>(Data!K36-Data!K35)/100</f>
        <v>-5.4785053308418591E-5</v>
      </c>
      <c r="G36" s="3">
        <f>(Data!L36-Data!L35)/100</f>
        <v>0</v>
      </c>
      <c r="H36" s="3">
        <f>Data!F36/100</f>
        <v>5.9999999999999984E-3</v>
      </c>
      <c r="I36" s="3">
        <f>Data!O36/100</f>
        <v>0</v>
      </c>
      <c r="J36" s="3">
        <f>Data!N36/100</f>
        <v>-3.8641707150293735E-3</v>
      </c>
      <c r="K36" s="3">
        <f>Data!P36/100</f>
        <v>0</v>
      </c>
    </row>
    <row r="37" spans="1:11" x14ac:dyDescent="0.3">
      <c r="A37">
        <v>1995</v>
      </c>
      <c r="B37" s="3">
        <f>(Data!R37/Data!C37-Data!R36/Data!C36)</f>
        <v>-3.9947870792874374E-3</v>
      </c>
      <c r="C37" s="3">
        <f>Data!R36/Data!C36-Data!R36/Data!C37</f>
        <v>1.4073603376231737E-2</v>
      </c>
      <c r="D37" s="3">
        <f>(Data!I37-Data!I36)/100</f>
        <v>-1.4661662490197448E-2</v>
      </c>
      <c r="E37" s="3">
        <f>(Data!H37-Data!H36*Data!S37/Data!S36)/100</f>
        <v>6.4765459729147776E-3</v>
      </c>
      <c r="F37" s="3">
        <f>(Data!K37-Data!K36)/100</f>
        <v>-4.826968174800755E-5</v>
      </c>
      <c r="G37" s="3">
        <f>(Data!L37-Data!L36)/100</f>
        <v>0</v>
      </c>
      <c r="H37" s="3">
        <f>Data!F37/100</f>
        <v>-8.0000000000000019E-3</v>
      </c>
      <c r="I37" s="3">
        <f>Data!O37/100</f>
        <v>0</v>
      </c>
      <c r="J37" s="3">
        <f>Data!N37/100</f>
        <v>7.0671003483951337E-3</v>
      </c>
      <c r="K37" s="3">
        <f>Data!P37/100</f>
        <v>0</v>
      </c>
    </row>
    <row r="38" spans="1:11" x14ac:dyDescent="0.3">
      <c r="A38">
        <v>1996</v>
      </c>
      <c r="B38" s="3">
        <f>(Data!R38/Data!C38-Data!R37/Data!C37)</f>
        <v>-1.963361379499394E-3</v>
      </c>
      <c r="C38" s="3">
        <f>Data!R37/Data!C37-Data!R37/Data!C38</f>
        <v>1.1602759086099208E-2</v>
      </c>
      <c r="D38" s="3">
        <f>(Data!I38-Data!I37)/100</f>
        <v>4.4432687985826802E-3</v>
      </c>
      <c r="E38" s="3">
        <f>(Data!H38-Data!H37*Data!S38/Data!S37)/100</f>
        <v>-2.8139207815463151E-2</v>
      </c>
      <c r="F38" s="3">
        <f>(Data!K38-Data!K37)/100</f>
        <v>1.9662845402181087E-5</v>
      </c>
      <c r="G38" s="3">
        <f>(Data!L38-Data!L37)/100</f>
        <v>0</v>
      </c>
      <c r="H38" s="3">
        <f>Data!F38/100</f>
        <v>-6.9999999999999993E-3</v>
      </c>
      <c r="I38" s="3">
        <f>Data!O38/100</f>
        <v>0</v>
      </c>
      <c r="J38" s="3">
        <f>Data!N38/100</f>
        <v>-1.5347711365454758E-2</v>
      </c>
      <c r="K38" s="3">
        <f>Data!P38/100</f>
        <v>0</v>
      </c>
    </row>
    <row r="39" spans="1:11" x14ac:dyDescent="0.3">
      <c r="A39">
        <v>1997</v>
      </c>
      <c r="B39" s="3">
        <f>(Data!R39/Data!C39-Data!R38/Data!C38)</f>
        <v>-5.3558268599421949E-4</v>
      </c>
      <c r="C39" s="3">
        <f>Data!R38/Data!C38-Data!R38/Data!C39</f>
        <v>9.02213995019336E-3</v>
      </c>
      <c r="D39" s="3">
        <f>(Data!I39-Data!I38)/100</f>
        <v>2.9272724517021568E-2</v>
      </c>
      <c r="E39" s="3">
        <f>(Data!H39-Data!H38*Data!S39/Data!S38)/100</f>
        <v>-2.0115330320372705E-2</v>
      </c>
      <c r="F39" s="3">
        <f>(Data!K39-Data!K38)/100</f>
        <v>7.955974616096723E-5</v>
      </c>
      <c r="G39" s="3">
        <f>(Data!L39-Data!L38)/100</f>
        <v>0</v>
      </c>
      <c r="H39" s="3">
        <f>Data!F39/100</f>
        <v>1.4287306181089013E-3</v>
      </c>
      <c r="I39" s="3">
        <f>Data!O39/100</f>
        <v>0</v>
      </c>
      <c r="J39" s="3">
        <f>Data!N39/100</f>
        <v>-1.6304897840356585E-2</v>
      </c>
      <c r="K39" s="3">
        <f>Data!P39/100</f>
        <v>0</v>
      </c>
    </row>
    <row r="40" spans="1:11" x14ac:dyDescent="0.3">
      <c r="A40">
        <v>1998</v>
      </c>
      <c r="B40" s="3">
        <f>(Data!R40/Data!C40-Data!R39/Data!C39)</f>
        <v>6.2753817499062656E-3</v>
      </c>
      <c r="C40" s="3">
        <f>Data!R39/Data!C39-Data!R39/Data!C40</f>
        <v>6.2866698588305708E-3</v>
      </c>
      <c r="D40" s="3">
        <f>(Data!I40-Data!I39)/100</f>
        <v>-1.5510175151657903E-2</v>
      </c>
      <c r="E40" s="3">
        <f>(Data!H40-Data!H39*Data!S40/Data!S39)/100</f>
        <v>-2.8922782502126834E-2</v>
      </c>
      <c r="F40" s="3">
        <f>(Data!K40-Data!K39)/100</f>
        <v>1.6924184514166329E-4</v>
      </c>
      <c r="G40" s="3">
        <f>(Data!L40-Data!L39)/100</f>
        <v>0</v>
      </c>
      <c r="H40" s="3">
        <f>Data!F40/100</f>
        <v>-2.6329362737537634E-3</v>
      </c>
      <c r="I40" s="3">
        <f>Data!O40/100</f>
        <v>0</v>
      </c>
      <c r="J40" s="3">
        <f>Data!N40/100</f>
        <v>-8.5994524593358771E-3</v>
      </c>
      <c r="K40" s="3">
        <f>Data!P40/100</f>
        <v>0</v>
      </c>
    </row>
    <row r="41" spans="1:11" x14ac:dyDescent="0.3">
      <c r="A41">
        <v>1999</v>
      </c>
      <c r="B41" s="3">
        <f>(Data!R41/Data!C41-Data!R40/Data!C40)</f>
        <v>-1.2236920679564646E-2</v>
      </c>
      <c r="C41" s="3">
        <f>Data!R40/Data!C40-Data!R40/Data!C41</f>
        <v>1.0932297393566187E-3</v>
      </c>
      <c r="D41" s="3">
        <f>(Data!I41-Data!I40)/100</f>
        <v>3.5992819149859969E-3</v>
      </c>
      <c r="E41" s="3">
        <f>(Data!H41-Data!H40*Data!S41/Data!S40)/100</f>
        <v>-4.248718305467733E-2</v>
      </c>
      <c r="F41" s="3">
        <f>(Data!K41-Data!K40)/100</f>
        <v>3.8666523789659057E-4</v>
      </c>
      <c r="G41" s="3">
        <f>(Data!L41-Data!L40)/100</f>
        <v>0</v>
      </c>
      <c r="H41" s="3">
        <f>Data!F41/100</f>
        <v>1.4550825060200626E-2</v>
      </c>
      <c r="I41" s="3">
        <f>Data!O41/100</f>
        <v>0</v>
      </c>
      <c r="J41" s="3">
        <f>Data!N41/100</f>
        <v>2.4231181451181985E-2</v>
      </c>
      <c r="K41" s="3">
        <f>Data!P41/100</f>
        <v>0</v>
      </c>
    </row>
    <row r="42" spans="1:11" x14ac:dyDescent="0.3">
      <c r="A42">
        <v>2000</v>
      </c>
      <c r="B42" s="3">
        <f>(Data!R42/Data!C42-Data!R41/Data!C41)</f>
        <v>-1.9119766892637599E-3</v>
      </c>
      <c r="C42" s="3">
        <f>Data!R41/Data!C41-Data!R41/Data!C42</f>
        <v>5.5131792838938876E-4</v>
      </c>
      <c r="D42" s="3">
        <f>(Data!I42-Data!I41)/100</f>
        <v>-1.4106891592366643E-3</v>
      </c>
      <c r="E42" s="3">
        <f>(Data!H42-Data!H41*Data!S42/Data!S41)/100</f>
        <v>3.5142321687250656E-2</v>
      </c>
      <c r="F42" s="3">
        <f>(Data!K42-Data!K41)/100</f>
        <v>5.8641911532199633E-4</v>
      </c>
      <c r="G42" s="3">
        <f>(Data!L42-Data!L41)/100</f>
        <v>0</v>
      </c>
      <c r="H42" s="3">
        <f>Data!F42/100</f>
        <v>1.1514260572506785E-2</v>
      </c>
      <c r="I42" s="3">
        <f>Data!O42/100</f>
        <v>0</v>
      </c>
      <c r="J42" s="3">
        <f>Data!N42/100</f>
        <v>2.6982258646951064E-2</v>
      </c>
      <c r="K42" s="3">
        <f>Data!P42/100</f>
        <v>0</v>
      </c>
    </row>
    <row r="43" spans="1:11" x14ac:dyDescent="0.3">
      <c r="A43">
        <v>2001</v>
      </c>
      <c r="B43" s="3">
        <f>(Data!R43/Data!C43-Data!R42/Data!C42)</f>
        <v>-3.6281824088710279E-4</v>
      </c>
      <c r="C43" s="3">
        <f>Data!R42/Data!C42-Data!R42/Data!C43</f>
        <v>2.7209532715651019E-4</v>
      </c>
      <c r="D43" s="3">
        <f>(Data!I43-Data!I42)/100</f>
        <v>5.7081642287667267E-2</v>
      </c>
      <c r="E43" s="3">
        <f>(Data!H43-Data!H42*Data!S43/Data!S42)/100</f>
        <v>-3.520793024249329E-3</v>
      </c>
      <c r="F43" s="3">
        <f>(Data!K43-Data!K42)/100</f>
        <v>5.6902407677785784E-4</v>
      </c>
      <c r="G43" s="3">
        <f>(Data!L43-Data!L42)/100</f>
        <v>0</v>
      </c>
      <c r="H43" s="3">
        <f>Data!F43/100</f>
        <v>9.0795572138575621E-3</v>
      </c>
      <c r="I43" s="3">
        <f>Data!O43/100</f>
        <v>0</v>
      </c>
      <c r="J43" s="3">
        <f>Data!N43/100</f>
        <v>4.103740130829317E-2</v>
      </c>
      <c r="K43" s="3">
        <f>Data!P43/100</f>
        <v>0</v>
      </c>
    </row>
    <row r="44" spans="1:11" x14ac:dyDescent="0.3">
      <c r="A44">
        <v>2002</v>
      </c>
      <c r="B44" s="3">
        <f>(Data!R44/Data!C44-Data!R43/Data!C43)</f>
        <v>7.3337896262865784E-3</v>
      </c>
      <c r="C44" s="3">
        <f>Data!R43/Data!C43-Data!R43/Data!C44</f>
        <v>1.2809286018918356E-3</v>
      </c>
      <c r="D44" s="3">
        <f>(Data!I44-Data!I43)/100</f>
        <v>-6.1365303481287638E-2</v>
      </c>
      <c r="E44" s="3">
        <f>(Data!H44-Data!H43*Data!S44/Data!S43)/100</f>
        <v>0.37244904392088246</v>
      </c>
      <c r="F44" s="3">
        <f>(Data!K44-Data!K43)/100</f>
        <v>-2.0659482413437932E-3</v>
      </c>
      <c r="G44" s="3">
        <f>(Data!L44-Data!L43)/100</f>
        <v>1.7154488154662095E-2</v>
      </c>
      <c r="H44" s="3">
        <f>Data!F44/100</f>
        <v>-2.3209184625476342E-3</v>
      </c>
      <c r="I44" s="3">
        <f>Data!O44/100</f>
        <v>0</v>
      </c>
      <c r="J44" s="3">
        <f>Data!N44/100</f>
        <v>0.18312293253641423</v>
      </c>
      <c r="K44" s="3">
        <f>Data!P44/100</f>
        <v>0</v>
      </c>
    </row>
    <row r="45" spans="1:11" x14ac:dyDescent="0.3">
      <c r="A45">
        <v>2003</v>
      </c>
      <c r="B45" s="3">
        <f>(Data!R45/Data!C45-Data!R44/Data!C44)</f>
        <v>-5.8533604133281097E-4</v>
      </c>
      <c r="C45" s="3">
        <f>Data!R44/Data!C44-Data!R44/Data!C45</f>
        <v>6.1578071516327632E-3</v>
      </c>
      <c r="D45" s="3">
        <f>(Data!I45-Data!I44)/100</f>
        <v>1.1796180098206337E-2</v>
      </c>
      <c r="E45" s="3">
        <f>(Data!H45-Data!H44*Data!S45/Data!S44)/100</f>
        <v>-1.5573773389065621E-2</v>
      </c>
      <c r="F45" s="3">
        <f>(Data!K45-Data!K44)/100</f>
        <v>0</v>
      </c>
      <c r="G45" s="3">
        <f>(Data!L45-Data!L44)/100</f>
        <v>2.6557611889902636E-2</v>
      </c>
      <c r="H45" s="3">
        <f>Data!F45/100</f>
        <v>-3.0305134976005919E-2</v>
      </c>
      <c r="I45" s="3">
        <f>Data!O45/100</f>
        <v>0</v>
      </c>
      <c r="J45" s="3">
        <f>Data!N45/100</f>
        <v>9.2287682170991883E-2</v>
      </c>
      <c r="K45" s="3">
        <f>Data!P45/100</f>
        <v>0</v>
      </c>
    </row>
    <row r="46" spans="1:11" x14ac:dyDescent="0.3">
      <c r="A46">
        <v>2004</v>
      </c>
      <c r="B46" s="3">
        <f>(Data!R46/Data!C46-Data!R45/Data!C45)</f>
        <v>-1.604345956272471E-3</v>
      </c>
      <c r="C46" s="3">
        <f>Data!R45/Data!C45-Data!R45/Data!C46</f>
        <v>5.510420508444247E-3</v>
      </c>
      <c r="D46" s="3">
        <f>(Data!I46-Data!I45)/100</f>
        <v>-1.9689839154910852E-2</v>
      </c>
      <c r="E46" s="3">
        <f>(Data!H46-Data!H45*Data!S46/Data!S45)/100</f>
        <v>-6.6119591367605604E-2</v>
      </c>
      <c r="F46" s="3">
        <f>(Data!K46-Data!K45)/100</f>
        <v>0</v>
      </c>
      <c r="G46" s="3">
        <f>(Data!L46-Data!L45)/100</f>
        <v>4.5870500822758807E-2</v>
      </c>
      <c r="H46" s="3">
        <f>Data!F46/100</f>
        <v>-3.8302343845855846E-2</v>
      </c>
      <c r="I46" s="3">
        <f>Data!O46/100</f>
        <v>0</v>
      </c>
      <c r="J46" s="3">
        <f>Data!N46/100</f>
        <v>4.0983785272280644E-2</v>
      </c>
      <c r="K46" s="3">
        <f>Data!P46/100</f>
        <v>0</v>
      </c>
    </row>
    <row r="47" spans="1:11" x14ac:dyDescent="0.3">
      <c r="A47">
        <v>2005</v>
      </c>
      <c r="B47" s="3">
        <f>(Data!R47/Data!C47-Data!R46/Data!C46)</f>
        <v>9.3907553055319615E-3</v>
      </c>
      <c r="C47" s="3">
        <f>Data!R46/Data!C46-Data!R46/Data!C47</f>
        <v>2.9666343979030396E-3</v>
      </c>
      <c r="D47" s="3">
        <f>(Data!I47-Data!I46)/100</f>
        <v>4.0960247750988768E-3</v>
      </c>
      <c r="E47" s="3">
        <f>(Data!H47-Data!H46*Data!S47/Data!S46)/100</f>
        <v>-2.8361486582259943E-2</v>
      </c>
      <c r="F47" s="3">
        <f>(Data!K47-Data!K46)/100</f>
        <v>0</v>
      </c>
      <c r="G47" s="3">
        <f>(Data!L47-Data!L46)/100</f>
        <v>6.4246052769701125E-3</v>
      </c>
      <c r="H47" s="3">
        <f>Data!F47/100</f>
        <v>-4.0331672319461956E-2</v>
      </c>
      <c r="I47" s="3">
        <f>Data!O47/100</f>
        <v>0</v>
      </c>
      <c r="J47" s="3">
        <f>Data!N47/100</f>
        <v>-3.773959430056087E-3</v>
      </c>
      <c r="K47" s="3">
        <f>Data!P47/100</f>
        <v>3.4467498646273066E-3</v>
      </c>
    </row>
    <row r="48" spans="1:11" x14ac:dyDescent="0.3">
      <c r="A48">
        <v>2006</v>
      </c>
      <c r="B48" s="3">
        <f>(Data!R48/Data!C48-Data!R47/Data!C47)</f>
        <v>-2.5921545962761597E-3</v>
      </c>
      <c r="C48" s="3">
        <f>Data!R47/Data!C47-Data!R47/Data!C48</f>
        <v>4.775270602148253E-3</v>
      </c>
      <c r="D48" s="3">
        <f>(Data!I48-Data!I47)/100</f>
        <v>6.1765585625295971E-3</v>
      </c>
      <c r="E48" s="3">
        <f>(Data!H48-Data!H47*Data!S48/Data!S47)/100</f>
        <v>-9.7150136513965257E-2</v>
      </c>
      <c r="F48" s="3">
        <f>(Data!K48-Data!K47)/100</f>
        <v>0</v>
      </c>
      <c r="G48" s="3">
        <f>(Data!L48-Data!L47)/100</f>
        <v>2.8595535444378033E-2</v>
      </c>
      <c r="H48" s="3">
        <f>Data!F48/100</f>
        <v>-3.6857410552930979E-2</v>
      </c>
      <c r="I48" s="3">
        <f>Data!O48/100</f>
        <v>0</v>
      </c>
      <c r="J48" s="3">
        <f>Data!N48/100</f>
        <v>5.8693593638004804E-3</v>
      </c>
      <c r="K48" s="3">
        <f>Data!P48/100</f>
        <v>1.0603194242819183E-3</v>
      </c>
    </row>
    <row r="49" spans="1:11" x14ac:dyDescent="0.3">
      <c r="A49">
        <v>2007</v>
      </c>
      <c r="B49" s="3">
        <f>(Data!R49/Data!C49-Data!R48/Data!C48)</f>
        <v>1.1421845473752169E-2</v>
      </c>
      <c r="C49" s="3">
        <f>Data!R48/Data!C48-Data!R48/Data!C49</f>
        <v>6.5396100737741616E-3</v>
      </c>
      <c r="D49" s="3">
        <f>(Data!I49-Data!I48)/100</f>
        <v>1.3545558011171677E-2</v>
      </c>
      <c r="E49" s="3">
        <f>(Data!H49-Data!H48*Data!S49/Data!S48)/100</f>
        <v>-4.4681354825985412E-2</v>
      </c>
      <c r="F49" s="3">
        <f>(Data!K49-Data!K48)/100</f>
        <v>0</v>
      </c>
      <c r="G49" s="3">
        <f>(Data!L49-Data!L48)/100</f>
        <v>4.8328223785645011E-2</v>
      </c>
      <c r="H49" s="3">
        <f>Data!F49/100</f>
        <v>-3.5924930282580453E-2</v>
      </c>
      <c r="I49" s="3">
        <f>Data!O49/100</f>
        <v>0</v>
      </c>
      <c r="J49" s="3">
        <f>Data!N49/100</f>
        <v>-2.1946801182671876E-2</v>
      </c>
      <c r="K49" s="3">
        <f>Data!P49/100</f>
        <v>-2.4813535236999822E-3</v>
      </c>
    </row>
    <row r="50" spans="1:11" x14ac:dyDescent="0.3">
      <c r="A50">
        <v>2008</v>
      </c>
      <c r="B50" s="3">
        <f>(Data!R50/Data!C50-Data!R49/Data!C49)</f>
        <v>-1.0804199330127634E-3</v>
      </c>
      <c r="C50" s="3">
        <f>Data!R49/Data!C49-Data!R49/Data!C50</f>
        <v>7.8234595668625409E-3</v>
      </c>
      <c r="D50" s="3">
        <f>(Data!I50-Data!I49)/100</f>
        <v>-1.765417525629286E-2</v>
      </c>
      <c r="E50" s="3">
        <f>(Data!H50-Data!H49*Data!S50/Data!S49)/100</f>
        <v>-1.7654758590220466E-2</v>
      </c>
      <c r="F50" s="3">
        <f>(Data!K50-Data!K49)/100</f>
        <v>0</v>
      </c>
      <c r="G50" s="3">
        <f>(Data!L50-Data!L49)/100</f>
        <v>1.362262474410084E-2</v>
      </c>
      <c r="H50" s="3">
        <f>Data!F50/100</f>
        <v>-1.3716149190520879E-2</v>
      </c>
      <c r="I50" s="3">
        <f>Data!O50/100</f>
        <v>0</v>
      </c>
      <c r="J50" s="3">
        <f>Data!N50/100</f>
        <v>4.3909641169889548E-3</v>
      </c>
      <c r="K50" s="3">
        <f>Data!P50/100</f>
        <v>-2.6576143137595452E-3</v>
      </c>
    </row>
    <row r="51" spans="1:11" x14ac:dyDescent="0.3">
      <c r="A51">
        <v>2009</v>
      </c>
      <c r="B51" s="3">
        <f>(Data!R51/Data!C51-Data!R50/Data!C50)</f>
        <v>-1.2082937035200678E-3</v>
      </c>
      <c r="C51" s="3">
        <f>Data!R50/Data!C50-Data!R50/Data!C51</f>
        <v>6.1791758324977672E-3</v>
      </c>
      <c r="D51" s="3">
        <f>(Data!I51-Data!I50)/100</f>
        <v>1.1997770062363777E-2</v>
      </c>
      <c r="E51" s="3">
        <f>(Data!H51-Data!H50*Data!S51/Data!S50)/100</f>
        <v>4.5221628297379295E-2</v>
      </c>
      <c r="F51" s="3">
        <f>(Data!K51-Data!K50)/100</f>
        <v>0</v>
      </c>
      <c r="G51" s="3">
        <f>(Data!L51-Data!L50)/100</f>
        <v>-2.1463560686432715E-3</v>
      </c>
      <c r="H51" s="3">
        <f>Data!F51/100</f>
        <v>-1.1292221150036206E-2</v>
      </c>
      <c r="I51" s="3">
        <f>Data!O51/100</f>
        <v>0</v>
      </c>
      <c r="J51" s="3">
        <f>Data!N51/100</f>
        <v>-6.463025787347104E-3</v>
      </c>
      <c r="K51" s="3">
        <f>Data!P51/100</f>
        <v>-3.0960009524563211E-3</v>
      </c>
    </row>
    <row r="52" spans="1:11" x14ac:dyDescent="0.3">
      <c r="A52">
        <v>2010</v>
      </c>
      <c r="B52" s="3">
        <f>(Data!R52/Data!C52-Data!R51/Data!C51)</f>
        <v>-1.3875047593924633E-3</v>
      </c>
      <c r="C52" s="3">
        <f>Data!R51/Data!C51-Data!R51/Data!C52</f>
        <v>6.3823511879550626E-3</v>
      </c>
      <c r="D52" s="3">
        <f>(Data!I52-Data!I51)/100</f>
        <v>2.4013454444035132E-2</v>
      </c>
      <c r="E52" s="3">
        <f>(Data!H52-Data!H51*Data!S52/Data!S51)/100</f>
        <v>-6.4952907638787E-2</v>
      </c>
      <c r="F52" s="3">
        <f>(Data!K52-Data!K51)/100</f>
        <v>0</v>
      </c>
      <c r="G52" s="3">
        <f>(Data!L52-Data!L51)/100</f>
        <v>1.3633984692553405E-2</v>
      </c>
      <c r="H52" s="3">
        <f>Data!F52/100</f>
        <v>-1.8780080000126653E-2</v>
      </c>
      <c r="I52" s="3">
        <f>Data!O52/100</f>
        <v>0</v>
      </c>
      <c r="J52" s="3">
        <f>Data!N52/100</f>
        <v>-3.0777146918180287E-3</v>
      </c>
      <c r="K52" s="3">
        <f>Data!P52/100</f>
        <v>-2.547860799712589E-3</v>
      </c>
    </row>
    <row r="53" spans="1:11" x14ac:dyDescent="0.3">
      <c r="A53">
        <v>2011</v>
      </c>
      <c r="B53" s="3">
        <f>(Data!R53/Data!C53-Data!R52/Data!C52)</f>
        <v>3.2963112866395347E-3</v>
      </c>
      <c r="C53" s="3">
        <f>Data!R52/Data!C52-Data!R52/Data!C53</f>
        <v>6.8615296885058547E-3</v>
      </c>
      <c r="D53" s="3">
        <f>(Data!I53-Data!I52)/100</f>
        <v>1.429609141744554E-2</v>
      </c>
      <c r="E53" s="3">
        <f>(Data!H53-Data!H52*Data!S53/Data!S52)/100</f>
        <v>-3.016305807537549E-2</v>
      </c>
      <c r="F53" s="3">
        <f>(Data!K53-Data!K52)/100</f>
        <v>0</v>
      </c>
      <c r="G53" s="3">
        <f>(Data!L53-Data!L52)/100</f>
        <v>2.5326615171198802E-2</v>
      </c>
      <c r="H53" s="3">
        <f>Data!F53/100</f>
        <v>-1.922728679600039E-2</v>
      </c>
      <c r="I53" s="3">
        <f>Data!O53/100</f>
        <v>0</v>
      </c>
      <c r="J53" s="3">
        <f>Data!N53/100</f>
        <v>-6.2279226104523652E-3</v>
      </c>
      <c r="K53" s="3">
        <f>Data!P53/100</f>
        <v>-2.3617364859594534E-3</v>
      </c>
    </row>
    <row r="54" spans="1:11" x14ac:dyDescent="0.3">
      <c r="A54">
        <v>2012</v>
      </c>
      <c r="B54" s="3">
        <f>(Data!R54/Data!C54-Data!R53/Data!C53)</f>
        <v>3.1570978729106233E-3</v>
      </c>
      <c r="C54" s="3">
        <f>Data!R53/Data!C53-Data!R53/Data!C54</f>
        <v>6.2915713233330089E-3</v>
      </c>
      <c r="D54" s="3">
        <f>(Data!I54-Data!I53)/100</f>
        <v>8.0982938356870277E-3</v>
      </c>
      <c r="E54" s="3">
        <f>(Data!H54-Data!H53*Data!S54/Data!S53)/100</f>
        <v>-1.0105017003207841E-2</v>
      </c>
      <c r="F54" s="3">
        <f>(Data!K54-Data!K53)/100</f>
        <v>0</v>
      </c>
      <c r="G54" s="3">
        <f>(Data!L54-Data!L53)/100</f>
        <v>2.0034684376201106E-2</v>
      </c>
      <c r="H54" s="3">
        <f>Data!F54/100</f>
        <v>1.6042522806401216E-3</v>
      </c>
      <c r="I54" s="3">
        <f>Data!O54/100</f>
        <v>-1.2809515421438708E-3</v>
      </c>
      <c r="J54" s="3">
        <f>Data!N54/100</f>
        <v>-3.5458046273009844E-4</v>
      </c>
      <c r="K54" s="3">
        <f>Data!P54/100</f>
        <v>-8.0981646478051213E-4</v>
      </c>
    </row>
    <row r="55" spans="1:11" x14ac:dyDescent="0.3">
      <c r="A55">
        <v>2013</v>
      </c>
      <c r="B55" s="3">
        <f>(Data!R55/Data!C55-Data!R54/Data!C54)</f>
        <v>3.5548506077830652E-3</v>
      </c>
      <c r="C55" s="3">
        <f>Data!R54/Data!C54-Data!R54/Data!C55</f>
        <v>7.0046219725179021E-3</v>
      </c>
      <c r="D55" s="3">
        <f>(Data!I55-Data!I54)/100</f>
        <v>2.4751251190804614E-2</v>
      </c>
      <c r="E55" s="3">
        <f>(Data!H55-Data!H54*Data!S55/Data!S54)/100</f>
        <v>-1.3500392154880246E-2</v>
      </c>
      <c r="F55" s="3">
        <f>(Data!K55-Data!K54)/100</f>
        <v>0</v>
      </c>
      <c r="G55" s="3">
        <f>(Data!L55-Data!L54)/100</f>
        <v>3.0653913480955808E-3</v>
      </c>
      <c r="H55" s="3">
        <f>Data!F55/100</f>
        <v>-3.8688943649661579E-3</v>
      </c>
      <c r="I55" s="3">
        <f>Data!O55/100</f>
        <v>-2.7054563106268369E-3</v>
      </c>
      <c r="J55" s="3">
        <f>Data!N55/100</f>
        <v>1.2335916919098925E-3</v>
      </c>
      <c r="K55" s="3">
        <f>Data!P55/100</f>
        <v>-6.5327676711685674E-4</v>
      </c>
    </row>
    <row r="56" spans="1:11" x14ac:dyDescent="0.3">
      <c r="A56">
        <v>2014</v>
      </c>
      <c r="B56" s="3">
        <f>(Data!R56/Data!C56-Data!R55/Data!C55)</f>
        <v>-1.1199777977025926E-3</v>
      </c>
      <c r="C56" s="3">
        <f>Data!R55/Data!C55-Data!R55/Data!C56</f>
        <v>7.2911759559729297E-3</v>
      </c>
      <c r="D56" s="3">
        <f>(Data!I56-Data!I55)/100</f>
        <v>8.685637120242156E-3</v>
      </c>
      <c r="E56" s="3">
        <f>(Data!H56-Data!H55*Data!S56/Data!S55)/100</f>
        <v>1.4190514180743819E-2</v>
      </c>
      <c r="F56" s="3">
        <f>(Data!K56-Data!K55)/100</f>
        <v>1.9503092164134428E-2</v>
      </c>
      <c r="G56" s="3">
        <f>(Data!L56-Data!L55)/100</f>
        <v>-4.7172621413631113E-2</v>
      </c>
      <c r="H56" s="3">
        <f>Data!F56/100</f>
        <v>6.1739302040400177E-3</v>
      </c>
      <c r="I56" s="3">
        <f>Data!O56/100</f>
        <v>-3.5131166275405739E-3</v>
      </c>
      <c r="J56" s="3">
        <f>Data!N56/100</f>
        <v>1.5630885616803379E-4</v>
      </c>
      <c r="K56" s="3">
        <f>Data!P56/100</f>
        <v>-7.1289761034083634E-4</v>
      </c>
    </row>
    <row r="57" spans="1:11" x14ac:dyDescent="0.3">
      <c r="A57">
        <v>2015</v>
      </c>
      <c r="B57" s="3">
        <f>(Data!R57/Data!C57-Data!R56/Data!C56)</f>
        <v>-5.4938984518023079E-3</v>
      </c>
      <c r="C57" s="3">
        <f>Data!R56/Data!C56-Data!R56/Data!C57</f>
        <v>5.3919072882156333E-3</v>
      </c>
      <c r="D57" s="3">
        <f>(Data!I57-Data!I56)/100</f>
        <v>-1.964612424492879E-2</v>
      </c>
      <c r="E57" s="3">
        <f>(Data!H57-Data!H56*Data!S57/Data!S56)/100</f>
        <v>4.3177778675676778E-2</v>
      </c>
      <c r="F57" s="3">
        <f>(Data!K57-Data!K56)/100</f>
        <v>-4.7051318287578026E-4</v>
      </c>
      <c r="G57" s="3">
        <f>(Data!L57-Data!L56)/100</f>
        <v>-2.487286096752726E-2</v>
      </c>
      <c r="H57" s="3">
        <f>Data!F57/100</f>
        <v>1.7727646144628778E-4</v>
      </c>
      <c r="I57" s="3">
        <f>Data!O57/100</f>
        <v>1.7290054153596974E-4</v>
      </c>
      <c r="J57" s="3">
        <f>Data!N57/100</f>
        <v>-5.9432434767278891E-4</v>
      </c>
      <c r="K57" s="3">
        <f>Data!P57/100</f>
        <v>-1.6028355065718183E-3</v>
      </c>
    </row>
    <row r="58" spans="1:11" x14ac:dyDescent="0.3">
      <c r="A58">
        <v>2016</v>
      </c>
      <c r="B58" s="3">
        <f>(Data!R58/Data!C58-Data!R57/Data!C57)</f>
        <v>2.2985087028305068E-3</v>
      </c>
      <c r="C58" s="3">
        <f>Data!R57/Data!C57-Data!R57/Data!C58</f>
        <v>4.7940514922425806E-3</v>
      </c>
      <c r="D58" s="3">
        <f>(Data!I58-Data!I57)/100</f>
        <v>1.9256569059988848E-3</v>
      </c>
      <c r="E58" s="3">
        <f>(Data!H58-Data!H57*Data!S58/Data!S57)/100</f>
        <v>4.047853414865266E-3</v>
      </c>
      <c r="F58" s="3">
        <f>(Data!K58-Data!K57)/100</f>
        <v>-4.5964053424988769E-4</v>
      </c>
      <c r="G58" s="3">
        <f>(Data!L58-Data!L57)/100</f>
        <v>-1.286596685820438E-2</v>
      </c>
      <c r="H58" s="3">
        <f>Data!F58/100</f>
        <v>5.4476602634920181E-3</v>
      </c>
      <c r="I58" s="3">
        <f>Data!O58/100</f>
        <v>1.060283941128364E-3</v>
      </c>
      <c r="J58" s="3">
        <f>Data!N58/100</f>
        <v>-4.7913218089563059E-3</v>
      </c>
      <c r="K58" s="3">
        <f>Data!P58/100</f>
        <v>-1.4027951289793011E-3</v>
      </c>
    </row>
    <row r="59" spans="1:11" x14ac:dyDescent="0.3">
      <c r="A59">
        <v>2017</v>
      </c>
      <c r="B59" s="3">
        <f>(Data!R59/Data!C59-Data!R58/Data!C58)</f>
        <v>-6.0508140712149383E-3</v>
      </c>
      <c r="C59" s="3">
        <f>Data!R58/Data!C58-Data!R58/Data!C59</f>
        <v>3.7780155803638013E-3</v>
      </c>
      <c r="D59" s="3">
        <f>(Data!I59-Data!I58)/100</f>
        <v>5.5364431758305112E-2</v>
      </c>
      <c r="E59" s="3">
        <f>(Data!H59-Data!H58*Data!S59/Data!S58)/100</f>
        <v>-3.325748828861954E-2</v>
      </c>
      <c r="F59" s="3">
        <f>(Data!K59-Data!K58)/100</f>
        <v>5.7222092948669531E-4</v>
      </c>
      <c r="G59" s="3">
        <f>(Data!L59-Data!L58)/100</f>
        <v>4.4400569684707986E-2</v>
      </c>
      <c r="H59" s="3">
        <f>Data!F59/100</f>
        <v>2.1052958800535254E-3</v>
      </c>
      <c r="I59" s="3">
        <f>Data!O59/100</f>
        <v>3.0871009316214178E-3</v>
      </c>
      <c r="J59" s="3">
        <f>Data!N59/100</f>
        <v>-4.7594821093977007E-3</v>
      </c>
      <c r="K59" s="3">
        <f>Data!P59/100</f>
        <v>-1.2993203871002653E-3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B1E72-21BE-4A3F-BA20-EC9C07E7C3A1}">
  <dimension ref="A1:E15"/>
  <sheetViews>
    <sheetView tabSelected="1" workbookViewId="0">
      <selection activeCell="A20" sqref="A20"/>
    </sheetView>
  </sheetViews>
  <sheetFormatPr defaultRowHeight="14.4" x14ac:dyDescent="0.3"/>
  <cols>
    <col min="1" max="1" width="29.33203125" bestFit="1" customWidth="1"/>
    <col min="2" max="2" width="8" bestFit="1" customWidth="1"/>
    <col min="4" max="5" width="10" bestFit="1" customWidth="1"/>
  </cols>
  <sheetData>
    <row r="1" spans="1:5" x14ac:dyDescent="0.3">
      <c r="A1" s="10" t="s">
        <v>20</v>
      </c>
      <c r="B1" s="10" t="s">
        <v>16</v>
      </c>
      <c r="C1" s="10" t="s">
        <v>17</v>
      </c>
      <c r="D1" s="10" t="s">
        <v>18</v>
      </c>
      <c r="E1" s="10" t="s">
        <v>19</v>
      </c>
    </row>
    <row r="2" spans="1:5" x14ac:dyDescent="0.3">
      <c r="A2" s="10" t="s">
        <v>21</v>
      </c>
      <c r="B2" s="11">
        <f>AVERAGE(Calculations!D2:D15)</f>
        <v>-1.070418576990043E-2</v>
      </c>
      <c r="C2" s="11">
        <f>AVERAGE(Calculations!D16:D32)</f>
        <v>4.3817551660439956E-3</v>
      </c>
      <c r="D2" s="11">
        <f>AVERAGE(Calculations!D33:D59)</f>
        <v>2.4210644700913275E-3</v>
      </c>
      <c r="E2" s="11">
        <f>AVERAGE(Calculations!D2:D59)</f>
        <v>-1.7241417695503916E-4</v>
      </c>
    </row>
    <row r="3" spans="1:5" x14ac:dyDescent="0.3">
      <c r="A3" s="10" t="s">
        <v>22</v>
      </c>
      <c r="B3" s="11">
        <f>AVERAGE(Calculations!E2:E15)</f>
        <v>9.3340234761846684E-3</v>
      </c>
      <c r="C3" s="11">
        <f>AVERAGE(Calculations!E16:E32)</f>
        <v>4.3765918938784003E-2</v>
      </c>
      <c r="D3" s="11">
        <f>AVERAGE(Calculations!E33:E59)</f>
        <v>-8.1956264441229876E-3</v>
      </c>
      <c r="E3" s="11">
        <f>AVERAGE(Calculations!E2:E59)</f>
        <v>1.1265776493699871E-2</v>
      </c>
    </row>
    <row r="4" spans="1:5" x14ac:dyDescent="0.3">
      <c r="A4" s="10" t="s">
        <v>23</v>
      </c>
      <c r="B4" s="11"/>
      <c r="C4" s="11"/>
      <c r="D4" s="11">
        <f>AVERAGE(Calculations!G33:G59)</f>
        <v>7.6280381512284579E-3</v>
      </c>
      <c r="E4" s="11">
        <f>AVERAGE(Calculations!G3:G59)</f>
        <v>3.6132812295292696E-3</v>
      </c>
    </row>
    <row r="5" spans="1:5" x14ac:dyDescent="0.3">
      <c r="A5" s="10" t="s">
        <v>24</v>
      </c>
      <c r="B5" s="11">
        <f>AVERAGE(Calculations!F3:F15)</f>
        <v>1.1136263287645554E-3</v>
      </c>
      <c r="C5" s="11">
        <f>AVERAGE(Calculations!F16:F32)</f>
        <v>-5.6318366576096012E-4</v>
      </c>
      <c r="D5" s="11">
        <f>AVERAGE(Calculations!F33:F59)</f>
        <v>5.274866452034282E-4</v>
      </c>
      <c r="E5" s="12">
        <f>AVERAGE(Calculations!F3:F59)</f>
        <v>3.3587998906132381E-4</v>
      </c>
    </row>
    <row r="6" spans="1:5" x14ac:dyDescent="0.3">
      <c r="A6" s="10" t="s">
        <v>25</v>
      </c>
      <c r="B6" s="11">
        <f>AVERAGE(Calculations!B2:B15)</f>
        <v>-2.4500237914034831E-3</v>
      </c>
      <c r="C6" s="11">
        <f>AVERAGE(Calculations!B16:B32)</f>
        <v>-3.7194222091105483E-3</v>
      </c>
      <c r="D6" s="11">
        <f>AVERAGE(Calculations!B33:B59)</f>
        <v>-1.9292417219186358E-4</v>
      </c>
      <c r="E6" s="11">
        <f>AVERAGE(Calculations!B2:B59)</f>
        <v>-1.7713700566156622E-3</v>
      </c>
    </row>
    <row r="7" spans="1:5" x14ac:dyDescent="0.3">
      <c r="A7" s="10" t="s">
        <v>26</v>
      </c>
      <c r="B7" s="11">
        <f>AVERAGE(Calculations!C2:C15)</f>
        <v>4.7115405982714888E-2</v>
      </c>
      <c r="C7" s="11">
        <f>AVERAGE(Calculations!C16:C32)</f>
        <v>3.6343397185832037E-2</v>
      </c>
      <c r="D7" s="11">
        <f>AVERAGE(Calculations!C33:C59)</f>
        <v>8.0455529229961353E-3</v>
      </c>
      <c r="E7" s="11">
        <f>AVERAGE(Calculations!C2:C59)</f>
        <v>2.5770402842035314E-2</v>
      </c>
    </row>
    <row r="8" spans="1:5" x14ac:dyDescent="0.3">
      <c r="A8" s="10" t="s">
        <v>27</v>
      </c>
      <c r="B8" s="11">
        <f>SUM(B2:B7)</f>
        <v>4.4408846226360196E-2</v>
      </c>
      <c r="C8" s="11">
        <f>SUM(C2:C7)</f>
        <v>8.0208465415788521E-2</v>
      </c>
      <c r="D8" s="11">
        <f>SUM(D2:D7)</f>
        <v>1.0233591573204498E-2</v>
      </c>
      <c r="E8" s="11">
        <f>SUM(E2:E7)</f>
        <v>3.904155632075508E-2</v>
      </c>
    </row>
    <row r="9" spans="1:5" x14ac:dyDescent="0.3">
      <c r="A9" s="10" t="s">
        <v>28</v>
      </c>
      <c r="B9" s="11"/>
      <c r="C9" s="11"/>
      <c r="D9" s="11"/>
      <c r="E9" s="11"/>
    </row>
    <row r="10" spans="1:5" x14ac:dyDescent="0.3">
      <c r="A10" s="10" t="s">
        <v>29</v>
      </c>
      <c r="B10" s="11">
        <f>AVERAGE(Calculations!H2:H15)</f>
        <v>5.9203060138298812E-2</v>
      </c>
      <c r="C10" s="11">
        <f>AVERAGE(Calculations!H16:H32)</f>
        <v>1.7588235294117648E-2</v>
      </c>
      <c r="D10" s="11">
        <f>AVERAGE(Calculations!H33:H59)</f>
        <v>-1.1165858876312633E-2</v>
      </c>
      <c r="E10" s="11">
        <f>AVERAGE(Calculations!H2:H59)</f>
        <v>1.4247666418547278E-2</v>
      </c>
    </row>
    <row r="11" spans="1:5" x14ac:dyDescent="0.3">
      <c r="A11" s="10" t="s">
        <v>30</v>
      </c>
      <c r="B11" s="13"/>
      <c r="C11" s="13"/>
      <c r="D11" s="11">
        <f>AVERAGE(Calculations!I33:I59)</f>
        <v>-1.1774959503798256E-4</v>
      </c>
      <c r="E11" s="11">
        <f>AVERAGE(Calculations!I2:I59)</f>
        <v>-5.481446665561257E-5</v>
      </c>
    </row>
    <row r="12" spans="1:5" x14ac:dyDescent="0.3">
      <c r="A12" s="10" t="s">
        <v>31</v>
      </c>
      <c r="B12" s="11">
        <f>AVERAGE(Calculations!J2:J15)</f>
        <v>-1.2141646354637012E-3</v>
      </c>
      <c r="C12" s="11">
        <f>AVERAGE(Calculations!J16:J32)</f>
        <v>2.8061605235247158E-2</v>
      </c>
      <c r="D12" s="11">
        <f>AVERAGE(Calculations!J33:J59)</f>
        <v>9.3011562446244124E-3</v>
      </c>
      <c r="E12" s="11">
        <f>AVERAGE(Calculations!J2:J59)</f>
        <v>1.2261727632889118E-2</v>
      </c>
    </row>
    <row r="13" spans="1:5" x14ac:dyDescent="0.3">
      <c r="A13" s="10" t="s">
        <v>32</v>
      </c>
      <c r="B13" s="10"/>
      <c r="C13" s="13"/>
      <c r="D13" s="11">
        <f>AVERAGE(Calculations!K33:K59)</f>
        <v>-5.599421722803057E-4</v>
      </c>
      <c r="E13" s="11">
        <f>AVERAGE(Calculations!K2:K59)</f>
        <v>-2.6066273537186642E-4</v>
      </c>
    </row>
    <row r="14" spans="1:5" x14ac:dyDescent="0.3">
      <c r="A14" s="10" t="s">
        <v>33</v>
      </c>
      <c r="B14" s="11">
        <f>SUM(B2:B7)-B10-B11-B12</f>
        <v>-1.3580049276474914E-2</v>
      </c>
      <c r="C14" s="11">
        <f>SUM(C2:C7)-C10-C11-C12</f>
        <v>3.4558624886423708E-2</v>
      </c>
      <c r="D14" s="11">
        <f>SUM(D2:D7)-D10-D11-D12</f>
        <v>1.2216043799930701E-2</v>
      </c>
      <c r="E14" s="11">
        <f>SUM(E2:E7)-E10-E11-E12</f>
        <v>1.2586976735974297E-2</v>
      </c>
    </row>
    <row r="15" spans="1:5" x14ac:dyDescent="0.3">
      <c r="A15" s="10" t="s">
        <v>27</v>
      </c>
      <c r="B15" s="11">
        <f>SUM(B10:B14)</f>
        <v>4.4408846226360196E-2</v>
      </c>
      <c r="C15" s="11">
        <f>SUM(C10:C14)</f>
        <v>8.0208465415788521E-2</v>
      </c>
      <c r="D15" s="11">
        <f>SUM(D10:D14)</f>
        <v>9.6736494009241926E-3</v>
      </c>
      <c r="E15" s="11">
        <f>SUM(E10:E14)</f>
        <v>3.8780893585383218E-2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Calculations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16125</cp:lastModifiedBy>
  <dcterms:created xsi:type="dcterms:W3CDTF">2019-02-24T18:38:28Z</dcterms:created>
  <dcterms:modified xsi:type="dcterms:W3CDTF">2022-02-18T17:48:58Z</dcterms:modified>
</cp:coreProperties>
</file>