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8_{429CBC71-46E2-4FDE-86B4-2A10047A3EFB}" xr6:coauthVersionLast="47" xr6:coauthVersionMax="47" xr10:uidLastSave="{00000000-0000-0000-0000-000000000000}"/>
  <bookViews>
    <workbookView xWindow="-108" yWindow="-108" windowWidth="23256" windowHeight="12576" tabRatio="724" xr2:uid="{00000000-000D-0000-FFFF-FFFF00000000}"/>
  </bookViews>
  <sheets>
    <sheet name="Figure 1" sheetId="31" r:id="rId1"/>
    <sheet name="Figure 2" sheetId="38" r:id="rId2"/>
    <sheet name="Figure 3" sheetId="39" r:id="rId3"/>
    <sheet name="Source Maddison since 1935" sheetId="28" r:id="rId4"/>
    <sheet name="Source Maddison population" sheetId="29" r:id="rId5"/>
    <sheet name="Weights population" sheetId="30" r:id="rId6"/>
    <sheet name="GDP rel to USA" sheetId="16" r:id="rId7"/>
    <sheet name="GDP per capita 2% trend USA den" sheetId="18" r:id="rId8"/>
    <sheet name="GDP relative to USA 2% trend" sheetId="19" r:id="rId9"/>
    <sheet name="1935-1973" sheetId="22" r:id="rId10"/>
    <sheet name="1973-2000" sheetId="24" r:id="rId11"/>
    <sheet name="2000-2016" sheetId="26" r:id="rId12"/>
    <sheet name="Annual Inflation rates" sheetId="33" r:id="rId13"/>
    <sheet name="Moving window av" sheetId="34" r:id="rId14"/>
    <sheet name="Moving window std" sheetId="35" r:id="rId15"/>
    <sheet name="Moving window std rel to mean" sheetId="36" r:id="rId16"/>
    <sheet name="Monthly inflation rates" sheetId="37" r:id="rId17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37" l="1"/>
  <c r="C2" i="37"/>
  <c r="D2" i="37"/>
  <c r="E2" i="37"/>
  <c r="F2" i="37"/>
  <c r="G2" i="37"/>
  <c r="G10" i="35" s="1"/>
  <c r="J2" i="37"/>
  <c r="K2" i="37"/>
  <c r="K10" i="34" s="1"/>
  <c r="M2" i="37"/>
  <c r="B3" i="37"/>
  <c r="C3" i="37"/>
  <c r="D3" i="37"/>
  <c r="E3" i="37"/>
  <c r="F3" i="37"/>
  <c r="G3" i="37"/>
  <c r="H3" i="37"/>
  <c r="I3" i="37"/>
  <c r="J3" i="37"/>
  <c r="K3" i="37"/>
  <c r="L3" i="37"/>
  <c r="M3" i="37"/>
  <c r="N3" i="37"/>
  <c r="Q3" i="37"/>
  <c r="B4" i="37"/>
  <c r="C4" i="37"/>
  <c r="D4" i="37"/>
  <c r="E4" i="37"/>
  <c r="F4" i="37"/>
  <c r="R4" i="37" s="1"/>
  <c r="G4" i="37"/>
  <c r="H4" i="37"/>
  <c r="I4" i="37"/>
  <c r="J4" i="37"/>
  <c r="K4" i="37"/>
  <c r="L4" i="37"/>
  <c r="M4" i="37"/>
  <c r="N4" i="37"/>
  <c r="B5" i="37"/>
  <c r="C5" i="37"/>
  <c r="D5" i="37"/>
  <c r="E5" i="37"/>
  <c r="F5" i="37"/>
  <c r="G5" i="37"/>
  <c r="H5" i="37"/>
  <c r="I5" i="37"/>
  <c r="J5" i="37"/>
  <c r="K5" i="37"/>
  <c r="L5" i="37"/>
  <c r="M5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B7" i="37"/>
  <c r="C7" i="37"/>
  <c r="D7" i="37"/>
  <c r="N7" i="37" s="1"/>
  <c r="E7" i="37"/>
  <c r="F7" i="37"/>
  <c r="G7" i="37"/>
  <c r="H7" i="37"/>
  <c r="I7" i="37"/>
  <c r="J7" i="37"/>
  <c r="K7" i="37"/>
  <c r="L7" i="37"/>
  <c r="M7" i="37"/>
  <c r="B8" i="37"/>
  <c r="C8" i="37"/>
  <c r="D8" i="37"/>
  <c r="E8" i="37"/>
  <c r="F8" i="37"/>
  <c r="F12" i="34" s="1"/>
  <c r="P12" i="34" s="1"/>
  <c r="G8" i="37"/>
  <c r="H8" i="37"/>
  <c r="I8" i="37"/>
  <c r="J8" i="37"/>
  <c r="K8" i="37"/>
  <c r="L8" i="37"/>
  <c r="M8" i="37"/>
  <c r="N8" i="37"/>
  <c r="B9" i="37"/>
  <c r="C9" i="37"/>
  <c r="D9" i="37"/>
  <c r="E9" i="37"/>
  <c r="F9" i="37"/>
  <c r="R9" i="37" s="1"/>
  <c r="G9" i="37"/>
  <c r="H9" i="37"/>
  <c r="I9" i="37"/>
  <c r="J9" i="37"/>
  <c r="K9" i="37"/>
  <c r="L9" i="37"/>
  <c r="M9" i="37"/>
  <c r="N9" i="37"/>
  <c r="B10" i="37"/>
  <c r="C10" i="37"/>
  <c r="D10" i="37"/>
  <c r="E10" i="37"/>
  <c r="F10" i="37"/>
  <c r="G10" i="37"/>
  <c r="H10" i="37"/>
  <c r="I10" i="37"/>
  <c r="J10" i="37"/>
  <c r="K10" i="37"/>
  <c r="L10" i="37"/>
  <c r="M10" i="37"/>
  <c r="B11" i="37"/>
  <c r="C11" i="37"/>
  <c r="D11" i="37"/>
  <c r="E11" i="37"/>
  <c r="F11" i="37"/>
  <c r="R11" i="37" s="1"/>
  <c r="G11" i="37"/>
  <c r="H11" i="37"/>
  <c r="I11" i="37"/>
  <c r="J11" i="37"/>
  <c r="K11" i="37"/>
  <c r="L11" i="37"/>
  <c r="M11" i="37"/>
  <c r="N11" i="37"/>
  <c r="B12" i="37"/>
  <c r="C12" i="37"/>
  <c r="D12" i="37"/>
  <c r="E12" i="37"/>
  <c r="F12" i="37"/>
  <c r="R12" i="37" s="1"/>
  <c r="G12" i="37"/>
  <c r="H12" i="37"/>
  <c r="I12" i="37"/>
  <c r="J12" i="37"/>
  <c r="K12" i="37"/>
  <c r="L12" i="37"/>
  <c r="M12" i="37"/>
  <c r="N12" i="37"/>
  <c r="B13" i="37"/>
  <c r="C13" i="37"/>
  <c r="D13" i="37"/>
  <c r="E13" i="37"/>
  <c r="F13" i="37"/>
  <c r="G13" i="37"/>
  <c r="H13" i="37"/>
  <c r="I13" i="37"/>
  <c r="J13" i="37"/>
  <c r="K13" i="37"/>
  <c r="L13" i="37"/>
  <c r="M13" i="37"/>
  <c r="B14" i="37"/>
  <c r="C14" i="37"/>
  <c r="D14" i="37"/>
  <c r="E14" i="37"/>
  <c r="F14" i="37"/>
  <c r="G14" i="37"/>
  <c r="H14" i="37"/>
  <c r="I14" i="37"/>
  <c r="J14" i="37"/>
  <c r="K14" i="37"/>
  <c r="L14" i="37"/>
  <c r="M14" i="37"/>
  <c r="N14" i="37"/>
  <c r="B15" i="37"/>
  <c r="C15" i="37"/>
  <c r="D15" i="37"/>
  <c r="N15" i="37" s="1"/>
  <c r="E15" i="37"/>
  <c r="F15" i="37"/>
  <c r="G15" i="37"/>
  <c r="H15" i="37"/>
  <c r="I15" i="37"/>
  <c r="J15" i="37"/>
  <c r="K15" i="37"/>
  <c r="L15" i="37"/>
  <c r="M15" i="37"/>
  <c r="B16" i="37"/>
  <c r="C16" i="37"/>
  <c r="D16" i="37"/>
  <c r="E16" i="37"/>
  <c r="F16" i="37"/>
  <c r="G16" i="37"/>
  <c r="H16" i="37"/>
  <c r="I16" i="37"/>
  <c r="J16" i="37"/>
  <c r="K16" i="37"/>
  <c r="L16" i="37"/>
  <c r="M16" i="37"/>
  <c r="N16" i="37"/>
  <c r="B17" i="37"/>
  <c r="C17" i="37"/>
  <c r="D17" i="37"/>
  <c r="E17" i="37"/>
  <c r="F17" i="37"/>
  <c r="R17" i="37" s="1"/>
  <c r="G17" i="37"/>
  <c r="H17" i="37"/>
  <c r="I17" i="37"/>
  <c r="J17" i="37"/>
  <c r="K17" i="37"/>
  <c r="L17" i="37"/>
  <c r="M17" i="37"/>
  <c r="N17" i="37"/>
  <c r="B18" i="37"/>
  <c r="C18" i="37"/>
  <c r="D18" i="37"/>
  <c r="E18" i="37"/>
  <c r="F18" i="37"/>
  <c r="G18" i="37"/>
  <c r="H18" i="37"/>
  <c r="I18" i="37"/>
  <c r="J18" i="37"/>
  <c r="K18" i="37"/>
  <c r="L18" i="37"/>
  <c r="M18" i="37"/>
  <c r="B19" i="37"/>
  <c r="C19" i="37"/>
  <c r="D19" i="37"/>
  <c r="E19" i="37"/>
  <c r="F19" i="37"/>
  <c r="R19" i="37" s="1"/>
  <c r="G19" i="37"/>
  <c r="H19" i="37"/>
  <c r="I19" i="37"/>
  <c r="J19" i="37"/>
  <c r="K19" i="37"/>
  <c r="L19" i="37"/>
  <c r="M19" i="37"/>
  <c r="N19" i="37"/>
  <c r="B20" i="37"/>
  <c r="C20" i="37"/>
  <c r="D20" i="37"/>
  <c r="E20" i="37"/>
  <c r="F20" i="37"/>
  <c r="R20" i="37" s="1"/>
  <c r="G20" i="37"/>
  <c r="H20" i="37"/>
  <c r="I20" i="37"/>
  <c r="J20" i="37"/>
  <c r="K20" i="37"/>
  <c r="L20" i="37"/>
  <c r="M20" i="37"/>
  <c r="N20" i="37"/>
  <c r="B21" i="37"/>
  <c r="C21" i="37"/>
  <c r="D21" i="37"/>
  <c r="E21" i="37"/>
  <c r="F21" i="37"/>
  <c r="G21" i="37"/>
  <c r="H21" i="37"/>
  <c r="I21" i="37"/>
  <c r="J21" i="37"/>
  <c r="K21" i="37"/>
  <c r="L21" i="37"/>
  <c r="M21" i="37"/>
  <c r="B22" i="37"/>
  <c r="C22" i="37"/>
  <c r="D22" i="37"/>
  <c r="E22" i="37"/>
  <c r="F22" i="37"/>
  <c r="G22" i="37"/>
  <c r="H22" i="37"/>
  <c r="I22" i="37"/>
  <c r="J22" i="37"/>
  <c r="K22" i="37"/>
  <c r="L22" i="37"/>
  <c r="M22" i="37"/>
  <c r="N22" i="37"/>
  <c r="B23" i="37"/>
  <c r="C23" i="37"/>
  <c r="D23" i="37"/>
  <c r="N23" i="37" s="1"/>
  <c r="E23" i="37"/>
  <c r="F23" i="37"/>
  <c r="G23" i="37"/>
  <c r="H23" i="37"/>
  <c r="I23" i="37"/>
  <c r="J23" i="37"/>
  <c r="K23" i="37"/>
  <c r="L23" i="37"/>
  <c r="M23" i="37"/>
  <c r="B24" i="37"/>
  <c r="C24" i="37"/>
  <c r="D24" i="37"/>
  <c r="E24" i="37"/>
  <c r="F24" i="37"/>
  <c r="G24" i="37"/>
  <c r="H24" i="37"/>
  <c r="I24" i="37"/>
  <c r="J24" i="37"/>
  <c r="K24" i="37"/>
  <c r="L24" i="37"/>
  <c r="M24" i="37"/>
  <c r="N24" i="37"/>
  <c r="B25" i="37"/>
  <c r="C25" i="37"/>
  <c r="D25" i="37"/>
  <c r="E25" i="37"/>
  <c r="F25" i="37"/>
  <c r="R25" i="37" s="1"/>
  <c r="G25" i="37"/>
  <c r="H25" i="37"/>
  <c r="I25" i="37"/>
  <c r="J25" i="37"/>
  <c r="K25" i="37"/>
  <c r="L25" i="37"/>
  <c r="M25" i="37"/>
  <c r="N25" i="37"/>
  <c r="B26" i="37"/>
  <c r="C26" i="37"/>
  <c r="D26" i="37"/>
  <c r="E26" i="37"/>
  <c r="F26" i="37"/>
  <c r="G26" i="37"/>
  <c r="H26" i="37"/>
  <c r="I26" i="37"/>
  <c r="J26" i="37"/>
  <c r="K26" i="37"/>
  <c r="L26" i="37"/>
  <c r="M26" i="37"/>
  <c r="B27" i="37"/>
  <c r="C27" i="37"/>
  <c r="D27" i="37"/>
  <c r="E27" i="37"/>
  <c r="F27" i="37"/>
  <c r="R27" i="37" s="1"/>
  <c r="G27" i="37"/>
  <c r="H27" i="37"/>
  <c r="I27" i="37"/>
  <c r="J27" i="37"/>
  <c r="K27" i="37"/>
  <c r="L27" i="37"/>
  <c r="M27" i="37"/>
  <c r="N27" i="37"/>
  <c r="B28" i="37"/>
  <c r="C28" i="37"/>
  <c r="D28" i="37"/>
  <c r="E28" i="37"/>
  <c r="F28" i="37"/>
  <c r="R28" i="37" s="1"/>
  <c r="G28" i="37"/>
  <c r="H28" i="37"/>
  <c r="I28" i="37"/>
  <c r="J28" i="37"/>
  <c r="K28" i="37"/>
  <c r="L28" i="37"/>
  <c r="M28" i="37"/>
  <c r="N28" i="37"/>
  <c r="B29" i="37"/>
  <c r="C29" i="37"/>
  <c r="D29" i="37"/>
  <c r="E29" i="37"/>
  <c r="F29" i="37"/>
  <c r="G29" i="37"/>
  <c r="H29" i="37"/>
  <c r="I29" i="37"/>
  <c r="J29" i="37"/>
  <c r="K29" i="37"/>
  <c r="L29" i="37"/>
  <c r="M29" i="37"/>
  <c r="B30" i="37"/>
  <c r="C30" i="37"/>
  <c r="D30" i="37"/>
  <c r="E30" i="37"/>
  <c r="F30" i="37"/>
  <c r="R30" i="37" s="1"/>
  <c r="G30" i="37"/>
  <c r="H30" i="37"/>
  <c r="I30" i="37"/>
  <c r="J30" i="37"/>
  <c r="K30" i="37"/>
  <c r="L30" i="37"/>
  <c r="M30" i="37"/>
  <c r="N30" i="37"/>
  <c r="B31" i="37"/>
  <c r="C31" i="37"/>
  <c r="D31" i="37"/>
  <c r="N31" i="37" s="1"/>
  <c r="E31" i="37"/>
  <c r="F31" i="37"/>
  <c r="G31" i="37"/>
  <c r="H31" i="37"/>
  <c r="I31" i="37"/>
  <c r="J31" i="37"/>
  <c r="K31" i="37"/>
  <c r="L31" i="37"/>
  <c r="M31" i="37"/>
  <c r="B32" i="37"/>
  <c r="C32" i="37"/>
  <c r="D32" i="37"/>
  <c r="E32" i="37"/>
  <c r="F32" i="37"/>
  <c r="G32" i="37"/>
  <c r="H32" i="37"/>
  <c r="I32" i="37"/>
  <c r="J32" i="37"/>
  <c r="K32" i="37"/>
  <c r="L32" i="37"/>
  <c r="M32" i="37"/>
  <c r="N32" i="37"/>
  <c r="B33" i="37"/>
  <c r="C33" i="37"/>
  <c r="D33" i="37"/>
  <c r="E33" i="37"/>
  <c r="F33" i="37"/>
  <c r="R33" i="37" s="1"/>
  <c r="G33" i="37"/>
  <c r="H33" i="37"/>
  <c r="I33" i="37"/>
  <c r="J33" i="37"/>
  <c r="K33" i="37"/>
  <c r="L33" i="37"/>
  <c r="M33" i="37"/>
  <c r="N33" i="37"/>
  <c r="B34" i="37"/>
  <c r="C34" i="37"/>
  <c r="D34" i="37"/>
  <c r="E34" i="37"/>
  <c r="F34" i="37"/>
  <c r="G34" i="37"/>
  <c r="H34" i="37"/>
  <c r="I34" i="37"/>
  <c r="J34" i="37"/>
  <c r="K34" i="37"/>
  <c r="L34" i="37"/>
  <c r="M34" i="37"/>
  <c r="B35" i="37"/>
  <c r="C35" i="37"/>
  <c r="D35" i="37"/>
  <c r="E35" i="37"/>
  <c r="F35" i="37"/>
  <c r="R35" i="37" s="1"/>
  <c r="G35" i="37"/>
  <c r="H35" i="37"/>
  <c r="I35" i="37"/>
  <c r="J35" i="37"/>
  <c r="K35" i="37"/>
  <c r="L35" i="37"/>
  <c r="M35" i="37"/>
  <c r="N35" i="37"/>
  <c r="B36" i="37"/>
  <c r="C36" i="37"/>
  <c r="D36" i="37"/>
  <c r="E36" i="37"/>
  <c r="F36" i="37"/>
  <c r="R36" i="37" s="1"/>
  <c r="G36" i="37"/>
  <c r="H36" i="37"/>
  <c r="I36" i="37"/>
  <c r="J36" i="37"/>
  <c r="K36" i="37"/>
  <c r="L36" i="37"/>
  <c r="M36" i="37"/>
  <c r="N36" i="37"/>
  <c r="B37" i="37"/>
  <c r="C37" i="37"/>
  <c r="D37" i="37"/>
  <c r="E37" i="37"/>
  <c r="F37" i="37"/>
  <c r="G37" i="37"/>
  <c r="H37" i="37"/>
  <c r="I37" i="37"/>
  <c r="J37" i="37"/>
  <c r="K37" i="37"/>
  <c r="L37" i="37"/>
  <c r="M37" i="37"/>
  <c r="B38" i="37"/>
  <c r="C38" i="37"/>
  <c r="D38" i="37"/>
  <c r="E38" i="37"/>
  <c r="F38" i="37"/>
  <c r="R38" i="37" s="1"/>
  <c r="G38" i="37"/>
  <c r="H38" i="37"/>
  <c r="I38" i="37"/>
  <c r="J38" i="37"/>
  <c r="K38" i="37"/>
  <c r="L38" i="37"/>
  <c r="M38" i="37"/>
  <c r="N38" i="37"/>
  <c r="B39" i="37"/>
  <c r="C39" i="37"/>
  <c r="D39" i="37"/>
  <c r="N39" i="37" s="1"/>
  <c r="E39" i="37"/>
  <c r="F39" i="37"/>
  <c r="G39" i="37"/>
  <c r="H39" i="37"/>
  <c r="I39" i="37"/>
  <c r="J39" i="37"/>
  <c r="K39" i="37"/>
  <c r="L39" i="37"/>
  <c r="M39" i="37"/>
  <c r="B40" i="37"/>
  <c r="C40" i="37"/>
  <c r="D40" i="37"/>
  <c r="E40" i="37"/>
  <c r="F40" i="37"/>
  <c r="G40" i="37"/>
  <c r="H40" i="37"/>
  <c r="I40" i="37"/>
  <c r="J40" i="37"/>
  <c r="K40" i="37"/>
  <c r="L40" i="37"/>
  <c r="M40" i="37"/>
  <c r="B41" i="37"/>
  <c r="C41" i="37"/>
  <c r="D41" i="37"/>
  <c r="E41" i="37"/>
  <c r="F41" i="37"/>
  <c r="R41" i="37" s="1"/>
  <c r="G41" i="37"/>
  <c r="H41" i="37"/>
  <c r="I41" i="37"/>
  <c r="J41" i="37"/>
  <c r="K41" i="37"/>
  <c r="L41" i="37"/>
  <c r="M41" i="37"/>
  <c r="N41" i="37"/>
  <c r="B42" i="37"/>
  <c r="O42" i="37" s="1"/>
  <c r="C42" i="37"/>
  <c r="D42" i="37"/>
  <c r="E42" i="37"/>
  <c r="F42" i="37"/>
  <c r="G42" i="37"/>
  <c r="H42" i="37"/>
  <c r="I42" i="37"/>
  <c r="J42" i="37"/>
  <c r="K42" i="37"/>
  <c r="L42" i="37"/>
  <c r="M42" i="37"/>
  <c r="B43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B44" i="37"/>
  <c r="O44" i="37" s="1"/>
  <c r="C44" i="37"/>
  <c r="D44" i="37"/>
  <c r="E44" i="37"/>
  <c r="F44" i="37"/>
  <c r="R44" i="37" s="1"/>
  <c r="G44" i="37"/>
  <c r="H44" i="37"/>
  <c r="I44" i="37"/>
  <c r="J44" i="37"/>
  <c r="K44" i="37"/>
  <c r="L44" i="37"/>
  <c r="M44" i="37"/>
  <c r="N44" i="37"/>
  <c r="B45" i="37"/>
  <c r="C45" i="37"/>
  <c r="D45" i="37"/>
  <c r="E45" i="37"/>
  <c r="F45" i="37"/>
  <c r="G45" i="37"/>
  <c r="H45" i="37"/>
  <c r="I45" i="37"/>
  <c r="J45" i="37"/>
  <c r="K45" i="37"/>
  <c r="L45" i="37"/>
  <c r="M45" i="37"/>
  <c r="B46" i="37"/>
  <c r="C46" i="37"/>
  <c r="D46" i="37"/>
  <c r="E46" i="37"/>
  <c r="F46" i="37"/>
  <c r="G46" i="37"/>
  <c r="H46" i="37"/>
  <c r="I46" i="37"/>
  <c r="J46" i="37"/>
  <c r="K46" i="37"/>
  <c r="L46" i="37"/>
  <c r="M46" i="37"/>
  <c r="N46" i="37"/>
  <c r="B47" i="37"/>
  <c r="O47" i="37" s="1"/>
  <c r="C47" i="37"/>
  <c r="D47" i="37"/>
  <c r="Q48" i="37" s="1"/>
  <c r="E47" i="37"/>
  <c r="F47" i="37"/>
  <c r="G47" i="37"/>
  <c r="H47" i="37"/>
  <c r="I47" i="37"/>
  <c r="J47" i="37"/>
  <c r="K47" i="37"/>
  <c r="L47" i="37"/>
  <c r="M47" i="37"/>
  <c r="B48" i="37"/>
  <c r="C48" i="37"/>
  <c r="D48" i="37"/>
  <c r="Q49" i="37" s="1"/>
  <c r="E48" i="37"/>
  <c r="F48" i="37"/>
  <c r="R48" i="37" s="1"/>
  <c r="G48" i="37"/>
  <c r="H48" i="37"/>
  <c r="I48" i="37"/>
  <c r="J48" i="37"/>
  <c r="K48" i="37"/>
  <c r="M48" i="37"/>
  <c r="O48" i="37"/>
  <c r="B49" i="37"/>
  <c r="C49" i="37"/>
  <c r="D49" i="37"/>
  <c r="E49" i="37"/>
  <c r="Q50" i="37" s="1"/>
  <c r="F49" i="37"/>
  <c r="G49" i="37"/>
  <c r="R49" i="37" s="1"/>
  <c r="H49" i="37"/>
  <c r="I49" i="37"/>
  <c r="J49" i="37"/>
  <c r="K49" i="37"/>
  <c r="M49" i="37"/>
  <c r="B50" i="37"/>
  <c r="C50" i="37"/>
  <c r="D50" i="37"/>
  <c r="N50" i="37" s="1"/>
  <c r="E50" i="37"/>
  <c r="F50" i="37"/>
  <c r="G50" i="37"/>
  <c r="H50" i="37"/>
  <c r="I50" i="37"/>
  <c r="J50" i="37"/>
  <c r="K50" i="37"/>
  <c r="M50" i="37"/>
  <c r="O50" i="37"/>
  <c r="R50" i="37"/>
  <c r="B51" i="37"/>
  <c r="C51" i="37"/>
  <c r="D51" i="37"/>
  <c r="E51" i="37"/>
  <c r="F51" i="37"/>
  <c r="R51" i="37" s="1"/>
  <c r="G51" i="37"/>
  <c r="H51" i="37"/>
  <c r="I51" i="37"/>
  <c r="J51" i="37"/>
  <c r="K51" i="37"/>
  <c r="M51" i="37"/>
  <c r="Q51" i="37"/>
  <c r="B52" i="37"/>
  <c r="C52" i="37"/>
  <c r="D52" i="37"/>
  <c r="E52" i="37"/>
  <c r="F52" i="37"/>
  <c r="G52" i="37"/>
  <c r="H52" i="37"/>
  <c r="R52" i="37" s="1"/>
  <c r="I52" i="37"/>
  <c r="J52" i="37"/>
  <c r="K52" i="37"/>
  <c r="M52" i="37"/>
  <c r="Q52" i="37"/>
  <c r="B53" i="37"/>
  <c r="C53" i="37"/>
  <c r="D53" i="37"/>
  <c r="E53" i="37"/>
  <c r="F53" i="37"/>
  <c r="G53" i="37"/>
  <c r="R53" i="37" s="1"/>
  <c r="H53" i="37"/>
  <c r="I53" i="37"/>
  <c r="J53" i="37"/>
  <c r="K53" i="37"/>
  <c r="M53" i="37"/>
  <c r="B54" i="37"/>
  <c r="C54" i="37"/>
  <c r="D54" i="37"/>
  <c r="E54" i="37"/>
  <c r="F54" i="37"/>
  <c r="G54" i="37"/>
  <c r="H54" i="37"/>
  <c r="I54" i="37"/>
  <c r="J54" i="37"/>
  <c r="K54" i="37"/>
  <c r="M54" i="37"/>
  <c r="R54" i="37"/>
  <c r="B55" i="37"/>
  <c r="C55" i="37"/>
  <c r="D55" i="37"/>
  <c r="E55" i="37"/>
  <c r="F55" i="37"/>
  <c r="G55" i="37"/>
  <c r="R55" i="37" s="1"/>
  <c r="H55" i="37"/>
  <c r="I55" i="37"/>
  <c r="J55" i="37"/>
  <c r="K55" i="37"/>
  <c r="M55" i="37"/>
  <c r="N55" i="37"/>
  <c r="B56" i="37"/>
  <c r="C56" i="37"/>
  <c r="D56" i="37"/>
  <c r="O56" i="37" s="1"/>
  <c r="E56" i="37"/>
  <c r="F56" i="37"/>
  <c r="R56" i="37" s="1"/>
  <c r="G56" i="37"/>
  <c r="H56" i="37"/>
  <c r="I56" i="37"/>
  <c r="J56" i="37"/>
  <c r="K56" i="37"/>
  <c r="M56" i="37"/>
  <c r="B57" i="37"/>
  <c r="C57" i="37"/>
  <c r="D57" i="37"/>
  <c r="E57" i="37"/>
  <c r="Q58" i="37" s="1"/>
  <c r="F57" i="37"/>
  <c r="G57" i="37"/>
  <c r="N57" i="37" s="1"/>
  <c r="H57" i="37"/>
  <c r="I57" i="37"/>
  <c r="J57" i="37"/>
  <c r="K57" i="37"/>
  <c r="M57" i="37"/>
  <c r="Q57" i="37"/>
  <c r="B58" i="37"/>
  <c r="C58" i="37"/>
  <c r="D58" i="37"/>
  <c r="Q59" i="37" s="1"/>
  <c r="E58" i="37"/>
  <c r="F58" i="37"/>
  <c r="H58" i="37"/>
  <c r="I58" i="37"/>
  <c r="J58" i="37"/>
  <c r="K58" i="37"/>
  <c r="M58" i="37"/>
  <c r="B59" i="37"/>
  <c r="N59" i="37" s="1"/>
  <c r="E59" i="37"/>
  <c r="F59" i="37"/>
  <c r="I59" i="37"/>
  <c r="J59" i="37"/>
  <c r="K59" i="37"/>
  <c r="R59" i="37" s="1"/>
  <c r="M59" i="37"/>
  <c r="O59" i="37"/>
  <c r="M2" i="36"/>
  <c r="M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H25" i="36"/>
  <c r="M25" i="36"/>
  <c r="M26" i="36"/>
  <c r="M27" i="36"/>
  <c r="J28" i="36"/>
  <c r="M28" i="36"/>
  <c r="M29" i="36"/>
  <c r="M30" i="36"/>
  <c r="C31" i="36"/>
  <c r="M31" i="36"/>
  <c r="M32" i="36"/>
  <c r="C33" i="36"/>
  <c r="M33" i="36"/>
  <c r="M34" i="36"/>
  <c r="H35" i="36"/>
  <c r="M35" i="36"/>
  <c r="M36" i="36"/>
  <c r="M37" i="36"/>
  <c r="I38" i="36"/>
  <c r="M38" i="36"/>
  <c r="F39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G51" i="36"/>
  <c r="M51" i="36"/>
  <c r="M52" i="36"/>
  <c r="M53" i="36"/>
  <c r="M54" i="36"/>
  <c r="M55" i="36"/>
  <c r="M56" i="36"/>
  <c r="M57" i="36"/>
  <c r="M58" i="36"/>
  <c r="M59" i="36"/>
  <c r="M2" i="35"/>
  <c r="M3" i="35"/>
  <c r="M4" i="35"/>
  <c r="M5" i="35"/>
  <c r="M6" i="35"/>
  <c r="M7" i="35"/>
  <c r="M8" i="35"/>
  <c r="M9" i="35"/>
  <c r="B10" i="35"/>
  <c r="C10" i="35"/>
  <c r="E10" i="35"/>
  <c r="J10" i="35"/>
  <c r="M10" i="35"/>
  <c r="B11" i="35"/>
  <c r="C11" i="35"/>
  <c r="E11" i="35"/>
  <c r="E11" i="36" s="1"/>
  <c r="G11" i="35"/>
  <c r="G11" i="36" s="1"/>
  <c r="H11" i="35"/>
  <c r="I11" i="35"/>
  <c r="J11" i="35"/>
  <c r="K11" i="35"/>
  <c r="M11" i="35"/>
  <c r="B12" i="35"/>
  <c r="C12" i="35"/>
  <c r="E12" i="35"/>
  <c r="G12" i="35"/>
  <c r="H12" i="35"/>
  <c r="I12" i="35"/>
  <c r="J12" i="35"/>
  <c r="K12" i="35"/>
  <c r="M12" i="35"/>
  <c r="B13" i="35"/>
  <c r="C13" i="35"/>
  <c r="E13" i="35"/>
  <c r="E13" i="36" s="1"/>
  <c r="G13" i="35"/>
  <c r="H13" i="35"/>
  <c r="I13" i="35"/>
  <c r="J13" i="35"/>
  <c r="K13" i="35"/>
  <c r="M13" i="35"/>
  <c r="B14" i="35"/>
  <c r="C14" i="35"/>
  <c r="E14" i="35"/>
  <c r="G14" i="35"/>
  <c r="H14" i="35"/>
  <c r="I14" i="35"/>
  <c r="I14" i="36" s="1"/>
  <c r="J14" i="35"/>
  <c r="K14" i="35"/>
  <c r="M14" i="35"/>
  <c r="B15" i="35"/>
  <c r="C15" i="35"/>
  <c r="E15" i="35"/>
  <c r="G15" i="35"/>
  <c r="H15" i="35"/>
  <c r="I15" i="35"/>
  <c r="J15" i="35"/>
  <c r="K15" i="35"/>
  <c r="M15" i="35"/>
  <c r="B16" i="35"/>
  <c r="C16" i="35"/>
  <c r="E16" i="35"/>
  <c r="G16" i="35"/>
  <c r="H16" i="35"/>
  <c r="I16" i="35"/>
  <c r="J16" i="35"/>
  <c r="K16" i="35"/>
  <c r="M16" i="35"/>
  <c r="B17" i="35"/>
  <c r="C17" i="35"/>
  <c r="C17" i="36" s="1"/>
  <c r="E17" i="35"/>
  <c r="G17" i="35"/>
  <c r="H17" i="35"/>
  <c r="I17" i="35"/>
  <c r="J17" i="35"/>
  <c r="J17" i="36" s="1"/>
  <c r="K17" i="35"/>
  <c r="M17" i="35"/>
  <c r="B18" i="35"/>
  <c r="C18" i="35"/>
  <c r="E18" i="35"/>
  <c r="F18" i="35"/>
  <c r="G18" i="35"/>
  <c r="G18" i="36" s="1"/>
  <c r="H18" i="35"/>
  <c r="I18" i="35"/>
  <c r="J18" i="35"/>
  <c r="K18" i="35"/>
  <c r="M18" i="35"/>
  <c r="B19" i="35"/>
  <c r="C19" i="35"/>
  <c r="D19" i="35"/>
  <c r="E19" i="35"/>
  <c r="G19" i="35"/>
  <c r="H19" i="35"/>
  <c r="I19" i="35"/>
  <c r="J19" i="35"/>
  <c r="J19" i="36" s="1"/>
  <c r="K19" i="35"/>
  <c r="L19" i="35"/>
  <c r="M19" i="35"/>
  <c r="B20" i="35"/>
  <c r="C20" i="35"/>
  <c r="E20" i="35"/>
  <c r="F20" i="35"/>
  <c r="G20" i="35"/>
  <c r="H20" i="35"/>
  <c r="I20" i="35"/>
  <c r="J20" i="35"/>
  <c r="K20" i="35"/>
  <c r="M20" i="35"/>
  <c r="B21" i="35"/>
  <c r="C21" i="35"/>
  <c r="E21" i="35"/>
  <c r="G21" i="35"/>
  <c r="H21" i="35"/>
  <c r="H21" i="36" s="1"/>
  <c r="I21" i="35"/>
  <c r="J21" i="35"/>
  <c r="J21" i="36" s="1"/>
  <c r="K21" i="35"/>
  <c r="M21" i="35"/>
  <c r="B22" i="35"/>
  <c r="C22" i="35"/>
  <c r="D22" i="35"/>
  <c r="O22" i="35" s="1"/>
  <c r="E22" i="35"/>
  <c r="E22" i="36" s="1"/>
  <c r="F22" i="35"/>
  <c r="G22" i="35"/>
  <c r="H22" i="35"/>
  <c r="I22" i="35"/>
  <c r="J22" i="35"/>
  <c r="K22" i="35"/>
  <c r="L22" i="35"/>
  <c r="M22" i="35"/>
  <c r="B23" i="35"/>
  <c r="C23" i="35"/>
  <c r="E23" i="35"/>
  <c r="G23" i="35"/>
  <c r="H23" i="35"/>
  <c r="I23" i="35"/>
  <c r="J23" i="35"/>
  <c r="K23" i="35"/>
  <c r="M23" i="35"/>
  <c r="B24" i="35"/>
  <c r="C24" i="35"/>
  <c r="E24" i="35"/>
  <c r="G24" i="35"/>
  <c r="H24" i="35"/>
  <c r="I24" i="35"/>
  <c r="J24" i="35"/>
  <c r="K24" i="35"/>
  <c r="M24" i="35"/>
  <c r="B25" i="35"/>
  <c r="C25" i="35"/>
  <c r="E25" i="35"/>
  <c r="G25" i="35"/>
  <c r="G25" i="36" s="1"/>
  <c r="H25" i="35"/>
  <c r="I25" i="35"/>
  <c r="J25" i="35"/>
  <c r="K25" i="35"/>
  <c r="M25" i="35"/>
  <c r="B26" i="35"/>
  <c r="B26" i="36" s="1"/>
  <c r="C26" i="35"/>
  <c r="E26" i="35"/>
  <c r="G26" i="35"/>
  <c r="H26" i="35"/>
  <c r="I26" i="35"/>
  <c r="J26" i="35"/>
  <c r="J26" i="36" s="1"/>
  <c r="K26" i="35"/>
  <c r="M26" i="35"/>
  <c r="B27" i="35"/>
  <c r="C27" i="35"/>
  <c r="E27" i="35"/>
  <c r="G27" i="35"/>
  <c r="H27" i="35"/>
  <c r="H27" i="36" s="1"/>
  <c r="I27" i="35"/>
  <c r="J27" i="35"/>
  <c r="K27" i="35"/>
  <c r="M27" i="35"/>
  <c r="B28" i="35"/>
  <c r="C28" i="35"/>
  <c r="E28" i="35"/>
  <c r="G28" i="35"/>
  <c r="H28" i="35"/>
  <c r="H28" i="36" s="1"/>
  <c r="I28" i="35"/>
  <c r="J28" i="35"/>
  <c r="K28" i="35"/>
  <c r="M28" i="35"/>
  <c r="B29" i="35"/>
  <c r="C29" i="35"/>
  <c r="E29" i="35"/>
  <c r="G29" i="35"/>
  <c r="G29" i="36" s="1"/>
  <c r="H29" i="35"/>
  <c r="I29" i="35"/>
  <c r="I29" i="36" s="1"/>
  <c r="J29" i="35"/>
  <c r="K29" i="35"/>
  <c r="K29" i="36" s="1"/>
  <c r="M29" i="35"/>
  <c r="B30" i="35"/>
  <c r="C30" i="35"/>
  <c r="C30" i="36" s="1"/>
  <c r="E30" i="35"/>
  <c r="G30" i="35"/>
  <c r="H30" i="35"/>
  <c r="I30" i="35"/>
  <c r="J30" i="35"/>
  <c r="K30" i="35"/>
  <c r="M30" i="35"/>
  <c r="B31" i="35"/>
  <c r="C31" i="35"/>
  <c r="E31" i="35"/>
  <c r="G31" i="35"/>
  <c r="H31" i="35"/>
  <c r="I31" i="35"/>
  <c r="J31" i="35"/>
  <c r="K31" i="35"/>
  <c r="M31" i="35"/>
  <c r="B32" i="35"/>
  <c r="C32" i="35"/>
  <c r="C32" i="36" s="1"/>
  <c r="E32" i="35"/>
  <c r="E32" i="36" s="1"/>
  <c r="G32" i="35"/>
  <c r="G32" i="36" s="1"/>
  <c r="H32" i="35"/>
  <c r="I32" i="35"/>
  <c r="J32" i="35"/>
  <c r="K32" i="35"/>
  <c r="K32" i="36" s="1"/>
  <c r="M32" i="35"/>
  <c r="B33" i="35"/>
  <c r="C33" i="35"/>
  <c r="E33" i="35"/>
  <c r="E33" i="36" s="1"/>
  <c r="F33" i="35"/>
  <c r="G33" i="35"/>
  <c r="G33" i="36" s="1"/>
  <c r="H33" i="35"/>
  <c r="I33" i="35"/>
  <c r="J33" i="35"/>
  <c r="K33" i="35"/>
  <c r="M33" i="35"/>
  <c r="B34" i="35"/>
  <c r="C34" i="35"/>
  <c r="E34" i="35"/>
  <c r="E34" i="36" s="1"/>
  <c r="F34" i="35"/>
  <c r="G34" i="35"/>
  <c r="H34" i="35"/>
  <c r="I34" i="35"/>
  <c r="J34" i="35"/>
  <c r="K34" i="35"/>
  <c r="K34" i="36" s="1"/>
  <c r="M34" i="35"/>
  <c r="B35" i="35"/>
  <c r="C35" i="35"/>
  <c r="E35" i="35"/>
  <c r="E35" i="36" s="1"/>
  <c r="F35" i="35"/>
  <c r="G35" i="35"/>
  <c r="H35" i="35"/>
  <c r="I35" i="35"/>
  <c r="I35" i="36" s="1"/>
  <c r="J35" i="35"/>
  <c r="K35" i="35"/>
  <c r="M35" i="35"/>
  <c r="B36" i="35"/>
  <c r="C36" i="35"/>
  <c r="E36" i="35"/>
  <c r="E36" i="36" s="1"/>
  <c r="F36" i="35"/>
  <c r="G36" i="35"/>
  <c r="H36" i="35"/>
  <c r="I36" i="35"/>
  <c r="I36" i="36" s="1"/>
  <c r="J36" i="35"/>
  <c r="K36" i="35"/>
  <c r="K36" i="36" s="1"/>
  <c r="M36" i="35"/>
  <c r="B37" i="35"/>
  <c r="C37" i="35"/>
  <c r="E37" i="35"/>
  <c r="F37" i="35"/>
  <c r="G37" i="35"/>
  <c r="G37" i="36" s="1"/>
  <c r="H37" i="35"/>
  <c r="H37" i="36" s="1"/>
  <c r="I37" i="35"/>
  <c r="J37" i="35"/>
  <c r="K37" i="35"/>
  <c r="M37" i="35"/>
  <c r="B38" i="35"/>
  <c r="C38" i="35"/>
  <c r="D38" i="35"/>
  <c r="E38" i="35"/>
  <c r="F38" i="35"/>
  <c r="G38" i="35"/>
  <c r="H38" i="35"/>
  <c r="I38" i="35"/>
  <c r="J38" i="35"/>
  <c r="J38" i="36" s="1"/>
  <c r="K38" i="35"/>
  <c r="L38" i="35"/>
  <c r="M38" i="35"/>
  <c r="B39" i="35"/>
  <c r="C39" i="35"/>
  <c r="D39" i="35"/>
  <c r="E39" i="35"/>
  <c r="E39" i="36" s="1"/>
  <c r="F39" i="35"/>
  <c r="G39" i="35"/>
  <c r="H39" i="35"/>
  <c r="I39" i="35"/>
  <c r="J39" i="35"/>
  <c r="K39" i="35"/>
  <c r="L39" i="35"/>
  <c r="M39" i="35"/>
  <c r="B40" i="35"/>
  <c r="C40" i="35"/>
  <c r="E40" i="35"/>
  <c r="F40" i="35"/>
  <c r="G40" i="35"/>
  <c r="H40" i="35"/>
  <c r="I40" i="35"/>
  <c r="I40" i="36" s="1"/>
  <c r="J40" i="35"/>
  <c r="K40" i="35"/>
  <c r="M40" i="35"/>
  <c r="B41" i="35"/>
  <c r="C41" i="35"/>
  <c r="E41" i="35"/>
  <c r="F41" i="35"/>
  <c r="G41" i="35"/>
  <c r="H41" i="35"/>
  <c r="I41" i="35"/>
  <c r="J41" i="35"/>
  <c r="J41" i="36" s="1"/>
  <c r="K41" i="35"/>
  <c r="M41" i="35"/>
  <c r="B42" i="35"/>
  <c r="C42" i="35"/>
  <c r="E42" i="35"/>
  <c r="F42" i="35"/>
  <c r="G42" i="35"/>
  <c r="G42" i="36" s="1"/>
  <c r="H42" i="35"/>
  <c r="I42" i="35"/>
  <c r="J42" i="35"/>
  <c r="K42" i="35"/>
  <c r="M42" i="35"/>
  <c r="B43" i="35"/>
  <c r="B43" i="36" s="1"/>
  <c r="C43" i="35"/>
  <c r="E43" i="35"/>
  <c r="G43" i="35"/>
  <c r="H43" i="35"/>
  <c r="I43" i="35"/>
  <c r="J43" i="35"/>
  <c r="K43" i="35"/>
  <c r="M43" i="35"/>
  <c r="B44" i="35"/>
  <c r="C44" i="35"/>
  <c r="E44" i="35"/>
  <c r="G44" i="35"/>
  <c r="H44" i="35"/>
  <c r="I44" i="35"/>
  <c r="J44" i="35"/>
  <c r="K44" i="35"/>
  <c r="M44" i="35"/>
  <c r="B45" i="35"/>
  <c r="C45" i="35"/>
  <c r="E45" i="35"/>
  <c r="G45" i="35"/>
  <c r="H45" i="35"/>
  <c r="I45" i="35"/>
  <c r="J45" i="35"/>
  <c r="J45" i="36" s="1"/>
  <c r="K45" i="35"/>
  <c r="M45" i="35"/>
  <c r="B46" i="35"/>
  <c r="C46" i="35"/>
  <c r="E46" i="35"/>
  <c r="F46" i="35"/>
  <c r="G46" i="35"/>
  <c r="H46" i="35"/>
  <c r="I46" i="35"/>
  <c r="J46" i="35"/>
  <c r="K46" i="35"/>
  <c r="M46" i="35"/>
  <c r="B47" i="35"/>
  <c r="C47" i="35"/>
  <c r="E47" i="35"/>
  <c r="G47" i="35"/>
  <c r="H47" i="35"/>
  <c r="I47" i="35"/>
  <c r="J47" i="35"/>
  <c r="K47" i="35"/>
  <c r="M47" i="35"/>
  <c r="B48" i="35"/>
  <c r="C48" i="35"/>
  <c r="E48" i="35"/>
  <c r="G48" i="35"/>
  <c r="H48" i="35"/>
  <c r="I48" i="35"/>
  <c r="J48" i="35"/>
  <c r="K48" i="35"/>
  <c r="M48" i="35"/>
  <c r="B49" i="35"/>
  <c r="C49" i="35"/>
  <c r="E49" i="35"/>
  <c r="G49" i="35"/>
  <c r="H49" i="35"/>
  <c r="H49" i="36" s="1"/>
  <c r="I49" i="35"/>
  <c r="J49" i="35"/>
  <c r="K49" i="35"/>
  <c r="M49" i="35"/>
  <c r="B50" i="35"/>
  <c r="C50" i="35"/>
  <c r="E50" i="35"/>
  <c r="G50" i="35"/>
  <c r="H50" i="35"/>
  <c r="I50" i="35"/>
  <c r="J50" i="35"/>
  <c r="K50" i="35"/>
  <c r="M50" i="35"/>
  <c r="B51" i="35"/>
  <c r="C51" i="35"/>
  <c r="E51" i="35"/>
  <c r="G51" i="35"/>
  <c r="H51" i="35"/>
  <c r="H51" i="36" s="1"/>
  <c r="I51" i="35"/>
  <c r="J51" i="35"/>
  <c r="K51" i="35"/>
  <c r="M51" i="35"/>
  <c r="B52" i="35"/>
  <c r="C52" i="35"/>
  <c r="E52" i="35"/>
  <c r="G52" i="35"/>
  <c r="G52" i="36" s="1"/>
  <c r="H52" i="35"/>
  <c r="I52" i="35"/>
  <c r="J52" i="35"/>
  <c r="K52" i="35"/>
  <c r="M52" i="35"/>
  <c r="B53" i="35"/>
  <c r="B53" i="36" s="1"/>
  <c r="C53" i="35"/>
  <c r="D53" i="35"/>
  <c r="D53" i="36" s="1"/>
  <c r="E53" i="35"/>
  <c r="G53" i="35"/>
  <c r="H53" i="35"/>
  <c r="I53" i="35"/>
  <c r="J53" i="35"/>
  <c r="K53" i="35"/>
  <c r="M53" i="35"/>
  <c r="B54" i="35"/>
  <c r="C54" i="35"/>
  <c r="D54" i="35"/>
  <c r="E54" i="35"/>
  <c r="G54" i="35"/>
  <c r="H54" i="35"/>
  <c r="I54" i="35"/>
  <c r="I54" i="36" s="1"/>
  <c r="J54" i="35"/>
  <c r="K54" i="35"/>
  <c r="M54" i="35"/>
  <c r="B55" i="35"/>
  <c r="C55" i="35"/>
  <c r="D55" i="35"/>
  <c r="E55" i="35"/>
  <c r="F55" i="35"/>
  <c r="F55" i="36" s="1"/>
  <c r="G55" i="35"/>
  <c r="H55" i="35"/>
  <c r="H55" i="36" s="1"/>
  <c r="I55" i="35"/>
  <c r="J55" i="35"/>
  <c r="K55" i="35"/>
  <c r="M55" i="35"/>
  <c r="B56" i="35"/>
  <c r="C56" i="35"/>
  <c r="D56" i="35"/>
  <c r="E56" i="35"/>
  <c r="E56" i="36" s="1"/>
  <c r="F56" i="35"/>
  <c r="G56" i="35"/>
  <c r="H56" i="35"/>
  <c r="I56" i="35"/>
  <c r="J56" i="35"/>
  <c r="K56" i="35"/>
  <c r="K56" i="36" s="1"/>
  <c r="M56" i="35"/>
  <c r="B57" i="35"/>
  <c r="B57" i="36" s="1"/>
  <c r="C57" i="35"/>
  <c r="D57" i="35"/>
  <c r="E57" i="35"/>
  <c r="F57" i="35"/>
  <c r="G57" i="35"/>
  <c r="H57" i="35"/>
  <c r="H57" i="36" s="1"/>
  <c r="I57" i="35"/>
  <c r="J57" i="35"/>
  <c r="K57" i="35"/>
  <c r="M57" i="35"/>
  <c r="B58" i="35"/>
  <c r="C58" i="35"/>
  <c r="D58" i="35"/>
  <c r="E58" i="35"/>
  <c r="N58" i="35" s="1"/>
  <c r="F58" i="35"/>
  <c r="H58" i="35"/>
  <c r="I58" i="35"/>
  <c r="J58" i="35"/>
  <c r="K58" i="35"/>
  <c r="M58" i="35"/>
  <c r="B59" i="35"/>
  <c r="E59" i="35"/>
  <c r="E59" i="36" s="1"/>
  <c r="F59" i="35"/>
  <c r="I59" i="35"/>
  <c r="J59" i="35"/>
  <c r="K59" i="35"/>
  <c r="M59" i="35"/>
  <c r="M2" i="34"/>
  <c r="M3" i="34"/>
  <c r="M4" i="34"/>
  <c r="M5" i="34"/>
  <c r="M6" i="34"/>
  <c r="M7" i="34"/>
  <c r="M8" i="34"/>
  <c r="M9" i="34"/>
  <c r="B10" i="34"/>
  <c r="C10" i="34"/>
  <c r="D10" i="34"/>
  <c r="E10" i="34"/>
  <c r="J10" i="34"/>
  <c r="M10" i="34"/>
  <c r="B11" i="34"/>
  <c r="C11" i="34"/>
  <c r="E11" i="34"/>
  <c r="G11" i="34"/>
  <c r="H11" i="34"/>
  <c r="I11" i="34"/>
  <c r="J11" i="34"/>
  <c r="K11" i="34"/>
  <c r="K11" i="36" s="1"/>
  <c r="M11" i="34"/>
  <c r="B12" i="34"/>
  <c r="C12" i="34"/>
  <c r="D12" i="34"/>
  <c r="E12" i="34"/>
  <c r="G12" i="34"/>
  <c r="H12" i="34"/>
  <c r="I12" i="34"/>
  <c r="J12" i="34"/>
  <c r="K12" i="34"/>
  <c r="L12" i="34"/>
  <c r="M12" i="34"/>
  <c r="B13" i="34"/>
  <c r="C13" i="34"/>
  <c r="E13" i="34"/>
  <c r="G13" i="34"/>
  <c r="H13" i="34"/>
  <c r="I13" i="34"/>
  <c r="J13" i="34"/>
  <c r="J13" i="36" s="1"/>
  <c r="K13" i="34"/>
  <c r="M13" i="34"/>
  <c r="B14" i="34"/>
  <c r="C14" i="34"/>
  <c r="E14" i="34"/>
  <c r="G14" i="34"/>
  <c r="H14" i="34"/>
  <c r="I14" i="34"/>
  <c r="J14" i="34"/>
  <c r="K14" i="34"/>
  <c r="M14" i="34"/>
  <c r="B15" i="34"/>
  <c r="C15" i="34"/>
  <c r="E15" i="34"/>
  <c r="G15" i="34"/>
  <c r="H15" i="34"/>
  <c r="I15" i="34"/>
  <c r="J15" i="34"/>
  <c r="J15" i="36" s="1"/>
  <c r="K15" i="34"/>
  <c r="M15" i="34"/>
  <c r="B16" i="34"/>
  <c r="C16" i="34"/>
  <c r="D16" i="34"/>
  <c r="E16" i="34"/>
  <c r="G16" i="34"/>
  <c r="H16" i="34"/>
  <c r="I16" i="34"/>
  <c r="J16" i="34"/>
  <c r="K16" i="34"/>
  <c r="M16" i="34"/>
  <c r="B17" i="34"/>
  <c r="C17" i="34"/>
  <c r="E17" i="34"/>
  <c r="F17" i="34"/>
  <c r="G17" i="34"/>
  <c r="H17" i="34"/>
  <c r="I17" i="34"/>
  <c r="J17" i="34"/>
  <c r="K17" i="34"/>
  <c r="M17" i="34"/>
  <c r="B18" i="34"/>
  <c r="C18" i="34"/>
  <c r="E18" i="34"/>
  <c r="F18" i="34"/>
  <c r="G18" i="34"/>
  <c r="H18" i="34"/>
  <c r="I18" i="34"/>
  <c r="J18" i="34"/>
  <c r="K18" i="34"/>
  <c r="M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P19" i="34"/>
  <c r="B20" i="34"/>
  <c r="C20" i="34"/>
  <c r="O20" i="34" s="1"/>
  <c r="D20" i="34"/>
  <c r="E20" i="34"/>
  <c r="F20" i="34"/>
  <c r="G20" i="34"/>
  <c r="H20" i="34"/>
  <c r="I20" i="34"/>
  <c r="J20" i="34"/>
  <c r="K20" i="34"/>
  <c r="L20" i="34"/>
  <c r="M20" i="34"/>
  <c r="B21" i="34"/>
  <c r="C21" i="34"/>
  <c r="D21" i="34"/>
  <c r="O21" i="34" s="1"/>
  <c r="E21" i="34"/>
  <c r="F21" i="34"/>
  <c r="G21" i="34"/>
  <c r="H21" i="34"/>
  <c r="I21" i="34"/>
  <c r="J21" i="34"/>
  <c r="K21" i="34"/>
  <c r="L21" i="34"/>
  <c r="M21" i="34"/>
  <c r="B22" i="34"/>
  <c r="C22" i="34"/>
  <c r="C22" i="36" s="1"/>
  <c r="D22" i="34"/>
  <c r="E22" i="34"/>
  <c r="F22" i="34"/>
  <c r="G22" i="34"/>
  <c r="P22" i="34" s="1"/>
  <c r="H22" i="34"/>
  <c r="I22" i="34"/>
  <c r="J22" i="34"/>
  <c r="K22" i="34"/>
  <c r="L22" i="34"/>
  <c r="M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B24" i="34"/>
  <c r="B24" i="36" s="1"/>
  <c r="C24" i="34"/>
  <c r="E24" i="34"/>
  <c r="G24" i="34"/>
  <c r="H24" i="34"/>
  <c r="I24" i="34"/>
  <c r="J24" i="34"/>
  <c r="K24" i="34"/>
  <c r="M24" i="34"/>
  <c r="B25" i="34"/>
  <c r="C25" i="34"/>
  <c r="D25" i="34"/>
  <c r="E25" i="34"/>
  <c r="G25" i="34"/>
  <c r="H25" i="34"/>
  <c r="I25" i="34"/>
  <c r="J25" i="34"/>
  <c r="K25" i="34"/>
  <c r="L25" i="34"/>
  <c r="M25" i="34"/>
  <c r="B26" i="34"/>
  <c r="C26" i="34"/>
  <c r="E26" i="34"/>
  <c r="G26" i="34"/>
  <c r="H26" i="34"/>
  <c r="I26" i="34"/>
  <c r="J26" i="34"/>
  <c r="K26" i="34"/>
  <c r="M26" i="34"/>
  <c r="B27" i="34"/>
  <c r="C27" i="34"/>
  <c r="E27" i="34"/>
  <c r="G27" i="34"/>
  <c r="H27" i="34"/>
  <c r="I27" i="34"/>
  <c r="J27" i="34"/>
  <c r="K27" i="34"/>
  <c r="M27" i="34"/>
  <c r="B28" i="34"/>
  <c r="C28" i="34"/>
  <c r="E28" i="34"/>
  <c r="G28" i="34"/>
  <c r="H28" i="34"/>
  <c r="I28" i="34"/>
  <c r="J28" i="34"/>
  <c r="K28" i="34"/>
  <c r="M28" i="34"/>
  <c r="B29" i="34"/>
  <c r="C29" i="34"/>
  <c r="E29" i="34"/>
  <c r="G29" i="34"/>
  <c r="H29" i="34"/>
  <c r="I29" i="34"/>
  <c r="J29" i="34"/>
  <c r="K29" i="34"/>
  <c r="M29" i="34"/>
  <c r="B30" i="34"/>
  <c r="C30" i="34"/>
  <c r="E30" i="34"/>
  <c r="G30" i="34"/>
  <c r="H30" i="34"/>
  <c r="I30" i="34"/>
  <c r="J30" i="34"/>
  <c r="K30" i="34"/>
  <c r="M30" i="34"/>
  <c r="B31" i="34"/>
  <c r="C31" i="34"/>
  <c r="E31" i="34"/>
  <c r="G31" i="34"/>
  <c r="H31" i="34"/>
  <c r="I31" i="34"/>
  <c r="J31" i="34"/>
  <c r="K31" i="34"/>
  <c r="M31" i="34"/>
  <c r="B32" i="34"/>
  <c r="C32" i="34"/>
  <c r="E32" i="34"/>
  <c r="G32" i="34"/>
  <c r="H32" i="34"/>
  <c r="I32" i="34"/>
  <c r="J32" i="34"/>
  <c r="K32" i="34"/>
  <c r="M32" i="34"/>
  <c r="B33" i="34"/>
  <c r="C33" i="34"/>
  <c r="D33" i="34"/>
  <c r="E33" i="34"/>
  <c r="F33" i="34"/>
  <c r="G33" i="34"/>
  <c r="H33" i="34"/>
  <c r="I33" i="34"/>
  <c r="J33" i="34"/>
  <c r="K33" i="34"/>
  <c r="L33" i="34"/>
  <c r="M33" i="34"/>
  <c r="B34" i="34"/>
  <c r="C34" i="34"/>
  <c r="E34" i="34"/>
  <c r="F34" i="34"/>
  <c r="G34" i="34"/>
  <c r="H34" i="34"/>
  <c r="I34" i="34"/>
  <c r="J34" i="34"/>
  <c r="K34" i="34"/>
  <c r="M34" i="34"/>
  <c r="B35" i="34"/>
  <c r="C35" i="34"/>
  <c r="D35" i="34"/>
  <c r="E35" i="34"/>
  <c r="F35" i="34"/>
  <c r="G35" i="34"/>
  <c r="H35" i="34"/>
  <c r="P35" i="34" s="1"/>
  <c r="I35" i="34"/>
  <c r="J35" i="34"/>
  <c r="K35" i="34"/>
  <c r="L35" i="34"/>
  <c r="M35" i="34"/>
  <c r="B36" i="34"/>
  <c r="C36" i="34"/>
  <c r="E36" i="34"/>
  <c r="F36" i="34"/>
  <c r="G36" i="34"/>
  <c r="H36" i="34"/>
  <c r="I36" i="34"/>
  <c r="J36" i="34"/>
  <c r="K36" i="34"/>
  <c r="M36" i="34"/>
  <c r="B37" i="34"/>
  <c r="C37" i="34"/>
  <c r="E37" i="34"/>
  <c r="F37" i="34"/>
  <c r="G37" i="34"/>
  <c r="H37" i="34"/>
  <c r="I37" i="34"/>
  <c r="J37" i="34"/>
  <c r="K37" i="34"/>
  <c r="M37" i="34"/>
  <c r="B38" i="34"/>
  <c r="C38" i="34"/>
  <c r="D38" i="34"/>
  <c r="E38" i="34"/>
  <c r="F38" i="34"/>
  <c r="G38" i="34"/>
  <c r="H38" i="34"/>
  <c r="I38" i="34"/>
  <c r="J38" i="34"/>
  <c r="K38" i="34"/>
  <c r="L38" i="34"/>
  <c r="M38" i="34"/>
  <c r="B39" i="34"/>
  <c r="C39" i="34"/>
  <c r="D39" i="34"/>
  <c r="E39" i="34"/>
  <c r="F39" i="34"/>
  <c r="G39" i="34"/>
  <c r="H39" i="34"/>
  <c r="I39" i="34"/>
  <c r="J39" i="34"/>
  <c r="K39" i="34"/>
  <c r="L39" i="34"/>
  <c r="M39" i="34"/>
  <c r="B40" i="34"/>
  <c r="C40" i="34"/>
  <c r="E40" i="34"/>
  <c r="F40" i="34"/>
  <c r="G40" i="34"/>
  <c r="H40" i="34"/>
  <c r="I40" i="34"/>
  <c r="J40" i="34"/>
  <c r="K40" i="34"/>
  <c r="M40" i="34"/>
  <c r="B41" i="34"/>
  <c r="C41" i="34"/>
  <c r="E41" i="34"/>
  <c r="F41" i="34"/>
  <c r="G41" i="34"/>
  <c r="H41" i="34"/>
  <c r="I41" i="34"/>
  <c r="J41" i="34"/>
  <c r="K41" i="34"/>
  <c r="M41" i="34"/>
  <c r="B42" i="34"/>
  <c r="C42" i="34"/>
  <c r="E42" i="34"/>
  <c r="F42" i="34"/>
  <c r="G42" i="34"/>
  <c r="H42" i="34"/>
  <c r="I42" i="34"/>
  <c r="J42" i="34"/>
  <c r="K42" i="34"/>
  <c r="M42" i="34"/>
  <c r="B43" i="34"/>
  <c r="C43" i="34"/>
  <c r="E43" i="34"/>
  <c r="F43" i="34"/>
  <c r="G43" i="34"/>
  <c r="H43" i="34"/>
  <c r="I43" i="34"/>
  <c r="J43" i="34"/>
  <c r="K43" i="34"/>
  <c r="M43" i="34"/>
  <c r="B44" i="34"/>
  <c r="C44" i="34"/>
  <c r="E44" i="34"/>
  <c r="F44" i="34"/>
  <c r="G44" i="34"/>
  <c r="H44" i="34"/>
  <c r="I44" i="34"/>
  <c r="J44" i="34"/>
  <c r="K44" i="34"/>
  <c r="M44" i="34"/>
  <c r="B45" i="34"/>
  <c r="C45" i="34"/>
  <c r="C45" i="36" s="1"/>
  <c r="E45" i="34"/>
  <c r="F45" i="34"/>
  <c r="G45" i="34"/>
  <c r="H45" i="34"/>
  <c r="I45" i="34"/>
  <c r="J45" i="34"/>
  <c r="K45" i="34"/>
  <c r="M45" i="34"/>
  <c r="B46" i="34"/>
  <c r="C46" i="34"/>
  <c r="D46" i="34"/>
  <c r="E46" i="34"/>
  <c r="F46" i="34"/>
  <c r="G46" i="34"/>
  <c r="H46" i="34"/>
  <c r="I46" i="34"/>
  <c r="J46" i="34"/>
  <c r="K46" i="34"/>
  <c r="L46" i="34"/>
  <c r="M46" i="34"/>
  <c r="B47" i="34"/>
  <c r="C47" i="34"/>
  <c r="E47" i="34"/>
  <c r="F47" i="34"/>
  <c r="G47" i="34"/>
  <c r="H47" i="34"/>
  <c r="I47" i="34"/>
  <c r="J47" i="34"/>
  <c r="K47" i="34"/>
  <c r="M47" i="34"/>
  <c r="B48" i="34"/>
  <c r="C48" i="34"/>
  <c r="D48" i="34"/>
  <c r="E48" i="34"/>
  <c r="F48" i="34"/>
  <c r="G48" i="34"/>
  <c r="H48" i="34"/>
  <c r="I48" i="34"/>
  <c r="J48" i="34"/>
  <c r="K48" i="34"/>
  <c r="M48" i="34"/>
  <c r="B49" i="34"/>
  <c r="C49" i="34"/>
  <c r="D49" i="34"/>
  <c r="E49" i="34"/>
  <c r="F49" i="34"/>
  <c r="P49" i="34" s="1"/>
  <c r="G49" i="34"/>
  <c r="H49" i="34"/>
  <c r="I49" i="34"/>
  <c r="J49" i="34"/>
  <c r="K49" i="34"/>
  <c r="M49" i="34"/>
  <c r="B50" i="34"/>
  <c r="C50" i="34"/>
  <c r="C50" i="36" s="1"/>
  <c r="D50" i="34"/>
  <c r="E50" i="34"/>
  <c r="O50" i="34" s="1"/>
  <c r="F50" i="34"/>
  <c r="G50" i="34"/>
  <c r="H50" i="34"/>
  <c r="I50" i="34"/>
  <c r="J50" i="34"/>
  <c r="K50" i="34"/>
  <c r="M50" i="34"/>
  <c r="B51" i="34"/>
  <c r="C51" i="34"/>
  <c r="D51" i="34"/>
  <c r="E51" i="34"/>
  <c r="F51" i="34"/>
  <c r="G51" i="34"/>
  <c r="H51" i="34"/>
  <c r="I51" i="34"/>
  <c r="I51" i="36" s="1"/>
  <c r="J51" i="34"/>
  <c r="K51" i="34"/>
  <c r="M51" i="34"/>
  <c r="B52" i="34"/>
  <c r="C52" i="34"/>
  <c r="D52" i="34"/>
  <c r="E52" i="34"/>
  <c r="F52" i="34"/>
  <c r="G52" i="34"/>
  <c r="H52" i="34"/>
  <c r="I52" i="34"/>
  <c r="J52" i="34"/>
  <c r="K52" i="34"/>
  <c r="M52" i="34"/>
  <c r="B53" i="34"/>
  <c r="C53" i="34"/>
  <c r="D53" i="34"/>
  <c r="E53" i="34"/>
  <c r="F53" i="34"/>
  <c r="G53" i="34"/>
  <c r="P53" i="34" s="1"/>
  <c r="H53" i="34"/>
  <c r="I53" i="34"/>
  <c r="J53" i="34"/>
  <c r="K53" i="34"/>
  <c r="M53" i="34"/>
  <c r="B54" i="34"/>
  <c r="C54" i="34"/>
  <c r="D54" i="34"/>
  <c r="E54" i="34"/>
  <c r="F54" i="34"/>
  <c r="G54" i="34"/>
  <c r="H54" i="34"/>
  <c r="I54" i="34"/>
  <c r="J54" i="34"/>
  <c r="K54" i="34"/>
  <c r="M54" i="34"/>
  <c r="O54" i="34"/>
  <c r="B55" i="34"/>
  <c r="C55" i="34"/>
  <c r="D55" i="34"/>
  <c r="E55" i="34"/>
  <c r="F55" i="34"/>
  <c r="G55" i="34"/>
  <c r="H55" i="34"/>
  <c r="I55" i="34"/>
  <c r="J55" i="34"/>
  <c r="K55" i="34"/>
  <c r="M55" i="34"/>
  <c r="B56" i="34"/>
  <c r="C56" i="34"/>
  <c r="D56" i="34"/>
  <c r="D56" i="36" s="1"/>
  <c r="E56" i="34"/>
  <c r="F56" i="34"/>
  <c r="F56" i="36" s="1"/>
  <c r="G56" i="34"/>
  <c r="H56" i="34"/>
  <c r="I56" i="34"/>
  <c r="J56" i="34"/>
  <c r="K56" i="34"/>
  <c r="M56" i="34"/>
  <c r="B57" i="34"/>
  <c r="C57" i="34"/>
  <c r="D57" i="34"/>
  <c r="E57" i="34"/>
  <c r="F57" i="34"/>
  <c r="G57" i="34"/>
  <c r="H57" i="34"/>
  <c r="I57" i="34"/>
  <c r="J57" i="34"/>
  <c r="J57" i="36" s="1"/>
  <c r="K57" i="34"/>
  <c r="M57" i="34"/>
  <c r="P57" i="34"/>
  <c r="B58" i="34"/>
  <c r="C58" i="34"/>
  <c r="D58" i="34"/>
  <c r="E58" i="34"/>
  <c r="F58" i="34"/>
  <c r="H58" i="34"/>
  <c r="I58" i="34"/>
  <c r="J58" i="34"/>
  <c r="O58" i="34" s="1"/>
  <c r="K58" i="34"/>
  <c r="M58" i="34"/>
  <c r="B59" i="34"/>
  <c r="E59" i="34"/>
  <c r="N59" i="34" s="1"/>
  <c r="F59" i="34"/>
  <c r="I59" i="34"/>
  <c r="J59" i="34"/>
  <c r="K59" i="34"/>
  <c r="M59" i="34"/>
  <c r="O1" i="33"/>
  <c r="P1" i="33"/>
  <c r="M2" i="33"/>
  <c r="N2" i="33"/>
  <c r="O2" i="33" s="1"/>
  <c r="P2" i="33"/>
  <c r="Q2" i="33"/>
  <c r="M3" i="33"/>
  <c r="N3" i="33"/>
  <c r="O3" i="33" s="1"/>
  <c r="Q3" i="33"/>
  <c r="M4" i="33"/>
  <c r="N4" i="33"/>
  <c r="O4" i="33" s="1"/>
  <c r="Q4" i="33"/>
  <c r="M5" i="33"/>
  <c r="N5" i="33"/>
  <c r="P5" i="33" s="1"/>
  <c r="Q5" i="33"/>
  <c r="O5" i="33" s="1"/>
  <c r="M6" i="33"/>
  <c r="N6" i="33"/>
  <c r="O6" i="33" s="1"/>
  <c r="Q6" i="33"/>
  <c r="M7" i="33"/>
  <c r="N7" i="33"/>
  <c r="Q7" i="33"/>
  <c r="O7" i="33" s="1"/>
  <c r="M8" i="33"/>
  <c r="N8" i="33"/>
  <c r="O8" i="33"/>
  <c r="P8" i="33"/>
  <c r="Q8" i="33"/>
  <c r="M9" i="33"/>
  <c r="N9" i="33"/>
  <c r="P9" i="33" s="1"/>
  <c r="O9" i="33"/>
  <c r="Q9" i="33"/>
  <c r="M10" i="33"/>
  <c r="N10" i="33"/>
  <c r="O10" i="33" s="1"/>
  <c r="P10" i="33"/>
  <c r="Q10" i="33"/>
  <c r="M11" i="33"/>
  <c r="N11" i="33"/>
  <c r="O11" i="33" s="1"/>
  <c r="Q11" i="33"/>
  <c r="M12" i="33"/>
  <c r="N12" i="33"/>
  <c r="O12" i="33" s="1"/>
  <c r="P12" i="33"/>
  <c r="Q12" i="33"/>
  <c r="M13" i="33"/>
  <c r="N13" i="33"/>
  <c r="P13" i="33" s="1"/>
  <c r="Q13" i="33"/>
  <c r="O13" i="33" s="1"/>
  <c r="M14" i="33"/>
  <c r="N14" i="33"/>
  <c r="O14" i="33" s="1"/>
  <c r="Q14" i="33"/>
  <c r="M15" i="33"/>
  <c r="N15" i="33"/>
  <c r="Q15" i="33"/>
  <c r="O15" i="33" s="1"/>
  <c r="M16" i="33"/>
  <c r="N16" i="33"/>
  <c r="O16" i="33"/>
  <c r="P16" i="33"/>
  <c r="Q16" i="33"/>
  <c r="M17" i="33"/>
  <c r="N17" i="33"/>
  <c r="P17" i="33" s="1"/>
  <c r="O17" i="33"/>
  <c r="Q17" i="33"/>
  <c r="M18" i="33"/>
  <c r="N18" i="33"/>
  <c r="O18" i="33" s="1"/>
  <c r="P18" i="33"/>
  <c r="Q18" i="33"/>
  <c r="M19" i="33"/>
  <c r="N19" i="33"/>
  <c r="O19" i="33" s="1"/>
  <c r="Q19" i="33"/>
  <c r="M20" i="33"/>
  <c r="N20" i="33"/>
  <c r="O20" i="33" s="1"/>
  <c r="P20" i="33"/>
  <c r="Q20" i="33"/>
  <c r="M21" i="33"/>
  <c r="N21" i="33"/>
  <c r="P21" i="33" s="1"/>
  <c r="Q21" i="33"/>
  <c r="O21" i="33" s="1"/>
  <c r="M22" i="33"/>
  <c r="N22" i="33"/>
  <c r="O22" i="33" s="1"/>
  <c r="Q22" i="33"/>
  <c r="M23" i="33"/>
  <c r="N23" i="33"/>
  <c r="Q23" i="33"/>
  <c r="O23" i="33" s="1"/>
  <c r="M24" i="33"/>
  <c r="N24" i="33"/>
  <c r="O24" i="33"/>
  <c r="P24" i="33"/>
  <c r="Q24" i="33"/>
  <c r="M25" i="33"/>
  <c r="N25" i="33"/>
  <c r="P25" i="33" s="1"/>
  <c r="O25" i="33"/>
  <c r="Q25" i="33"/>
  <c r="M26" i="33"/>
  <c r="N26" i="33"/>
  <c r="O26" i="33" s="1"/>
  <c r="P26" i="33"/>
  <c r="Q26" i="33"/>
  <c r="M27" i="33"/>
  <c r="N27" i="33"/>
  <c r="O27" i="33" s="1"/>
  <c r="Q27" i="33"/>
  <c r="M28" i="33"/>
  <c r="N28" i="33"/>
  <c r="O28" i="33" s="1"/>
  <c r="P28" i="33"/>
  <c r="Q28" i="33"/>
  <c r="M29" i="33"/>
  <c r="N29" i="33"/>
  <c r="P29" i="33" s="1"/>
  <c r="Q29" i="33"/>
  <c r="O29" i="33" s="1"/>
  <c r="M30" i="33"/>
  <c r="N30" i="33"/>
  <c r="O30" i="33" s="1"/>
  <c r="Q30" i="33"/>
  <c r="M31" i="33"/>
  <c r="N31" i="33"/>
  <c r="Q31" i="33"/>
  <c r="O31" i="33" s="1"/>
  <c r="M32" i="33"/>
  <c r="N32" i="33"/>
  <c r="O32" i="33"/>
  <c r="P32" i="33"/>
  <c r="Q32" i="33"/>
  <c r="M33" i="33"/>
  <c r="N33" i="33"/>
  <c r="P33" i="33" s="1"/>
  <c r="O33" i="33"/>
  <c r="Q33" i="33"/>
  <c r="M34" i="33"/>
  <c r="N34" i="33"/>
  <c r="O34" i="33" s="1"/>
  <c r="P34" i="33"/>
  <c r="Q34" i="33"/>
  <c r="M35" i="33"/>
  <c r="N35" i="33"/>
  <c r="O35" i="33" s="1"/>
  <c r="Q35" i="33"/>
  <c r="M36" i="33"/>
  <c r="N36" i="33"/>
  <c r="O36" i="33" s="1"/>
  <c r="P36" i="33"/>
  <c r="Q36" i="33"/>
  <c r="M37" i="33"/>
  <c r="N37" i="33"/>
  <c r="P37" i="33" s="1"/>
  <c r="Q37" i="33"/>
  <c r="O37" i="33" s="1"/>
  <c r="M38" i="33"/>
  <c r="N38" i="33"/>
  <c r="O38" i="33" s="1"/>
  <c r="Q38" i="33"/>
  <c r="M39" i="33"/>
  <c r="N39" i="33"/>
  <c r="Q39" i="33"/>
  <c r="O39" i="33" s="1"/>
  <c r="M40" i="33"/>
  <c r="N40" i="33"/>
  <c r="O40" i="33"/>
  <c r="P40" i="33"/>
  <c r="Q40" i="33"/>
  <c r="M41" i="33"/>
  <c r="N41" i="33"/>
  <c r="P41" i="33" s="1"/>
  <c r="O41" i="33"/>
  <c r="Q41" i="33"/>
  <c r="M42" i="33"/>
  <c r="N42" i="33"/>
  <c r="O42" i="33" s="1"/>
  <c r="P42" i="33"/>
  <c r="Q42" i="33"/>
  <c r="M43" i="33"/>
  <c r="N43" i="33"/>
  <c r="O43" i="33" s="1"/>
  <c r="Q43" i="33"/>
  <c r="P43" i="33" s="1"/>
  <c r="M44" i="33"/>
  <c r="N44" i="33"/>
  <c r="O44" i="33" s="1"/>
  <c r="P44" i="33"/>
  <c r="Q44" i="33"/>
  <c r="M45" i="33"/>
  <c r="N45" i="33"/>
  <c r="P45" i="33" s="1"/>
  <c r="Q45" i="33"/>
  <c r="O45" i="33" s="1"/>
  <c r="M46" i="33"/>
  <c r="N46" i="33"/>
  <c r="O46" i="33" s="1"/>
  <c r="Q46" i="33"/>
  <c r="M47" i="33"/>
  <c r="N47" i="33"/>
  <c r="Q47" i="33"/>
  <c r="O47" i="33" s="1"/>
  <c r="M48" i="33"/>
  <c r="N48" i="33"/>
  <c r="O48" i="33"/>
  <c r="P48" i="33"/>
  <c r="Q48" i="33"/>
  <c r="M49" i="33"/>
  <c r="N49" i="33"/>
  <c r="P49" i="33" s="1"/>
  <c r="O49" i="33"/>
  <c r="Q49" i="33"/>
  <c r="M50" i="33"/>
  <c r="N50" i="33"/>
  <c r="O50" i="33" s="1"/>
  <c r="P50" i="33"/>
  <c r="Q50" i="33"/>
  <c r="M51" i="33"/>
  <c r="N51" i="33"/>
  <c r="O51" i="33" s="1"/>
  <c r="Q51" i="33"/>
  <c r="P51" i="33" s="1"/>
  <c r="M52" i="33"/>
  <c r="N52" i="33"/>
  <c r="O52" i="33" s="1"/>
  <c r="P52" i="33"/>
  <c r="Q52" i="33"/>
  <c r="M53" i="33"/>
  <c r="N53" i="33"/>
  <c r="P53" i="33" s="1"/>
  <c r="Q53" i="33"/>
  <c r="O53" i="33" s="1"/>
  <c r="M54" i="33"/>
  <c r="N54" i="33"/>
  <c r="O54" i="33" s="1"/>
  <c r="Q54" i="33"/>
  <c r="M55" i="33"/>
  <c r="N55" i="33"/>
  <c r="Q55" i="33"/>
  <c r="O55" i="33" s="1"/>
  <c r="M56" i="33"/>
  <c r="N56" i="33"/>
  <c r="O56" i="33"/>
  <c r="P56" i="33"/>
  <c r="Q56" i="33"/>
  <c r="M57" i="33"/>
  <c r="N57" i="33"/>
  <c r="P57" i="33" s="1"/>
  <c r="O57" i="33"/>
  <c r="Q57" i="33"/>
  <c r="M58" i="33"/>
  <c r="N58" i="33"/>
  <c r="O58" i="33" s="1"/>
  <c r="P58" i="33"/>
  <c r="Q58" i="33"/>
  <c r="M59" i="33"/>
  <c r="N59" i="33"/>
  <c r="O59" i="33" s="1"/>
  <c r="Q59" i="33"/>
  <c r="P59" i="33" s="1"/>
  <c r="D19" i="36" l="1"/>
  <c r="L43" i="35"/>
  <c r="L45" i="35"/>
  <c r="L47" i="35"/>
  <c r="L40" i="35"/>
  <c r="L42" i="35"/>
  <c r="L44" i="35"/>
  <c r="O40" i="37"/>
  <c r="Q41" i="37"/>
  <c r="D43" i="35"/>
  <c r="D48" i="35"/>
  <c r="N40" i="37"/>
  <c r="D45" i="35"/>
  <c r="D47" i="35"/>
  <c r="D40" i="35"/>
  <c r="D42" i="35"/>
  <c r="D44" i="35"/>
  <c r="L34" i="35"/>
  <c r="L33" i="35"/>
  <c r="O26" i="37"/>
  <c r="Q27" i="37"/>
  <c r="N26" i="37"/>
  <c r="D34" i="35"/>
  <c r="D33" i="35"/>
  <c r="D33" i="36" s="1"/>
  <c r="R24" i="37"/>
  <c r="F30" i="35"/>
  <c r="F30" i="34"/>
  <c r="F26" i="35"/>
  <c r="F25" i="34"/>
  <c r="P25" i="34" s="1"/>
  <c r="F27" i="34"/>
  <c r="F32" i="34"/>
  <c r="F32" i="35"/>
  <c r="F32" i="36" s="1"/>
  <c r="F29" i="34"/>
  <c r="F24" i="35"/>
  <c r="F29" i="35"/>
  <c r="F28" i="34"/>
  <c r="N57" i="34"/>
  <c r="N55" i="34"/>
  <c r="P54" i="34"/>
  <c r="P51" i="34"/>
  <c r="P48" i="34"/>
  <c r="N39" i="34"/>
  <c r="N33" i="34"/>
  <c r="F58" i="36"/>
  <c r="I57" i="36"/>
  <c r="E52" i="36"/>
  <c r="K48" i="36"/>
  <c r="K45" i="36"/>
  <c r="C43" i="36"/>
  <c r="K38" i="36"/>
  <c r="C38" i="36"/>
  <c r="E30" i="36"/>
  <c r="E58" i="36"/>
  <c r="N45" i="37"/>
  <c r="D51" i="35"/>
  <c r="D51" i="36" s="1"/>
  <c r="D49" i="35"/>
  <c r="D49" i="36" s="1"/>
  <c r="D52" i="35"/>
  <c r="D50" i="35"/>
  <c r="D50" i="36" s="1"/>
  <c r="R43" i="37"/>
  <c r="F50" i="35"/>
  <c r="F50" i="36" s="1"/>
  <c r="F43" i="35"/>
  <c r="F43" i="36" s="1"/>
  <c r="F48" i="35"/>
  <c r="F48" i="36" s="1"/>
  <c r="F45" i="35"/>
  <c r="F51" i="35"/>
  <c r="F51" i="36" s="1"/>
  <c r="F47" i="35"/>
  <c r="F44" i="35"/>
  <c r="O45" i="35"/>
  <c r="B45" i="36"/>
  <c r="N46" i="34"/>
  <c r="D44" i="34"/>
  <c r="O44" i="34" s="1"/>
  <c r="N23" i="34"/>
  <c r="O56" i="35"/>
  <c r="C56" i="36"/>
  <c r="J48" i="36"/>
  <c r="E42" i="36"/>
  <c r="N38" i="35"/>
  <c r="O38" i="35"/>
  <c r="F37" i="36"/>
  <c r="I32" i="36"/>
  <c r="J23" i="36"/>
  <c r="L36" i="35"/>
  <c r="L36" i="34"/>
  <c r="L35" i="35"/>
  <c r="L35" i="36" s="1"/>
  <c r="O29" i="37"/>
  <c r="Q30" i="37"/>
  <c r="N29" i="37"/>
  <c r="D36" i="35"/>
  <c r="D36" i="34"/>
  <c r="D35" i="35"/>
  <c r="L32" i="35"/>
  <c r="L27" i="35"/>
  <c r="L29" i="34"/>
  <c r="L24" i="35"/>
  <c r="L29" i="35"/>
  <c r="L31" i="35"/>
  <c r="L24" i="34"/>
  <c r="L26" i="34"/>
  <c r="L28" i="34"/>
  <c r="L30" i="35"/>
  <c r="L30" i="36" s="1"/>
  <c r="L30" i="34"/>
  <c r="O24" i="37"/>
  <c r="Q25" i="37"/>
  <c r="D27" i="35"/>
  <c r="D32" i="35"/>
  <c r="D29" i="34"/>
  <c r="D24" i="35"/>
  <c r="D29" i="35"/>
  <c r="D29" i="36" s="1"/>
  <c r="D31" i="35"/>
  <c r="D24" i="34"/>
  <c r="D26" i="34"/>
  <c r="D28" i="34"/>
  <c r="D30" i="35"/>
  <c r="D30" i="34"/>
  <c r="L18" i="35"/>
  <c r="L11" i="34"/>
  <c r="L13" i="34"/>
  <c r="L15" i="35"/>
  <c r="L15" i="36" s="1"/>
  <c r="L15" i="34"/>
  <c r="L17" i="34"/>
  <c r="L13" i="35"/>
  <c r="L14" i="34"/>
  <c r="O10" i="37"/>
  <c r="Q11" i="37"/>
  <c r="N10" i="37"/>
  <c r="D18" i="35"/>
  <c r="D17" i="35"/>
  <c r="D11" i="34"/>
  <c r="D13" i="34"/>
  <c r="N13" i="34" s="1"/>
  <c r="D15" i="35"/>
  <c r="D15" i="34"/>
  <c r="D17" i="34"/>
  <c r="D13" i="35"/>
  <c r="D13" i="36" s="1"/>
  <c r="D14" i="34"/>
  <c r="R8" i="37"/>
  <c r="F15" i="35"/>
  <c r="F13" i="35"/>
  <c r="F14" i="34"/>
  <c r="P14" i="34" s="1"/>
  <c r="F16" i="34"/>
  <c r="F13" i="34"/>
  <c r="R3" i="37"/>
  <c r="F10" i="35"/>
  <c r="F10" i="34"/>
  <c r="N10" i="34" s="1"/>
  <c r="F11" i="34"/>
  <c r="F11" i="35"/>
  <c r="F11" i="36" s="1"/>
  <c r="N2" i="37"/>
  <c r="O2" i="37"/>
  <c r="G10" i="34"/>
  <c r="G10" i="36" s="1"/>
  <c r="L44" i="34"/>
  <c r="L40" i="34"/>
  <c r="D40" i="34"/>
  <c r="D32" i="34"/>
  <c r="N29" i="34"/>
  <c r="O29" i="34"/>
  <c r="F24" i="34"/>
  <c r="P24" i="34" s="1"/>
  <c r="J53" i="36"/>
  <c r="N50" i="35"/>
  <c r="E50" i="36"/>
  <c r="G49" i="36"/>
  <c r="P48" i="35"/>
  <c r="F46" i="36"/>
  <c r="I45" i="36"/>
  <c r="K43" i="36"/>
  <c r="N34" i="35"/>
  <c r="C34" i="36"/>
  <c r="D26" i="35"/>
  <c r="D26" i="36" s="1"/>
  <c r="R46" i="37"/>
  <c r="F53" i="35"/>
  <c r="F54" i="35"/>
  <c r="F54" i="36" s="1"/>
  <c r="F52" i="35"/>
  <c r="F52" i="36" s="1"/>
  <c r="P59" i="34"/>
  <c r="N58" i="34"/>
  <c r="N52" i="34"/>
  <c r="L47" i="34"/>
  <c r="D47" i="34"/>
  <c r="P46" i="34"/>
  <c r="P40" i="34"/>
  <c r="L34" i="34"/>
  <c r="D34" i="34"/>
  <c r="L32" i="34"/>
  <c r="O28" i="34"/>
  <c r="L16" i="34"/>
  <c r="N16" i="34" s="1"/>
  <c r="F15" i="34"/>
  <c r="O10" i="34"/>
  <c r="C58" i="36"/>
  <c r="P57" i="35"/>
  <c r="F57" i="36"/>
  <c r="P57" i="36" s="1"/>
  <c r="P56" i="35"/>
  <c r="I56" i="36"/>
  <c r="D55" i="36"/>
  <c r="G54" i="36"/>
  <c r="I53" i="36"/>
  <c r="K52" i="36"/>
  <c r="B51" i="36"/>
  <c r="N51" i="36" s="1"/>
  <c r="F49" i="35"/>
  <c r="E46" i="36"/>
  <c r="H45" i="36"/>
  <c r="J43" i="36"/>
  <c r="L39" i="36"/>
  <c r="D39" i="36"/>
  <c r="H38" i="36"/>
  <c r="L37" i="35"/>
  <c r="P37" i="35" s="1"/>
  <c r="D37" i="35"/>
  <c r="K30" i="36"/>
  <c r="J27" i="36"/>
  <c r="L26" i="35"/>
  <c r="L26" i="36" s="1"/>
  <c r="G53" i="36"/>
  <c r="N48" i="34"/>
  <c r="O59" i="34"/>
  <c r="N49" i="34"/>
  <c r="L45" i="34"/>
  <c r="D45" i="34"/>
  <c r="O45" i="34" s="1"/>
  <c r="N40" i="34"/>
  <c r="N32" i="34"/>
  <c r="F31" i="34"/>
  <c r="D27" i="34"/>
  <c r="E54" i="36"/>
  <c r="H53" i="36"/>
  <c r="I47" i="36"/>
  <c r="L46" i="35"/>
  <c r="L46" i="36" s="1"/>
  <c r="D46" i="35"/>
  <c r="H44" i="36"/>
  <c r="I43" i="36"/>
  <c r="H40" i="36"/>
  <c r="K39" i="36"/>
  <c r="N39" i="35"/>
  <c r="C39" i="36"/>
  <c r="H31" i="36"/>
  <c r="F28" i="35"/>
  <c r="F16" i="35"/>
  <c r="F16" i="36" s="1"/>
  <c r="B38" i="36"/>
  <c r="P36" i="34"/>
  <c r="P58" i="34"/>
  <c r="P52" i="34"/>
  <c r="L42" i="34"/>
  <c r="P42" i="34" s="1"/>
  <c r="N56" i="34"/>
  <c r="N47" i="34"/>
  <c r="N43" i="34"/>
  <c r="P33" i="34"/>
  <c r="L27" i="34"/>
  <c r="F26" i="34"/>
  <c r="P26" i="34" s="1"/>
  <c r="L18" i="34"/>
  <c r="P18" i="34" s="1"/>
  <c r="D18" i="34"/>
  <c r="B55" i="36"/>
  <c r="N55" i="36" s="1"/>
  <c r="D54" i="36"/>
  <c r="O51" i="35"/>
  <c r="J51" i="36"/>
  <c r="K50" i="36"/>
  <c r="G44" i="36"/>
  <c r="L41" i="35"/>
  <c r="L41" i="36" s="1"/>
  <c r="D41" i="35"/>
  <c r="G40" i="36"/>
  <c r="P35" i="35"/>
  <c r="G35" i="36"/>
  <c r="I34" i="36"/>
  <c r="L17" i="35"/>
  <c r="L17" i="36" s="1"/>
  <c r="I48" i="36"/>
  <c r="P44" i="34"/>
  <c r="P45" i="34"/>
  <c r="P39" i="34"/>
  <c r="P55" i="34"/>
  <c r="D42" i="34"/>
  <c r="P56" i="34"/>
  <c r="N53" i="34"/>
  <c r="N51" i="34"/>
  <c r="P50" i="34"/>
  <c r="P47" i="34"/>
  <c r="N45" i="34"/>
  <c r="L43" i="34"/>
  <c r="P43" i="34" s="1"/>
  <c r="D43" i="34"/>
  <c r="L41" i="34"/>
  <c r="P41" i="34" s="1"/>
  <c r="D41" i="34"/>
  <c r="N41" i="34" s="1"/>
  <c r="P38" i="34"/>
  <c r="L37" i="34"/>
  <c r="D37" i="34"/>
  <c r="N37" i="34" s="1"/>
  <c r="N35" i="34"/>
  <c r="L31" i="34"/>
  <c r="D31" i="34"/>
  <c r="P17" i="34"/>
  <c r="I55" i="36"/>
  <c r="C48" i="36"/>
  <c r="G47" i="36"/>
  <c r="E44" i="36"/>
  <c r="H42" i="36"/>
  <c r="K41" i="36"/>
  <c r="C41" i="36"/>
  <c r="F40" i="36"/>
  <c r="C36" i="36"/>
  <c r="F31" i="35"/>
  <c r="L28" i="35"/>
  <c r="L28" i="36" s="1"/>
  <c r="D28" i="35"/>
  <c r="D28" i="36" s="1"/>
  <c r="K10" i="35"/>
  <c r="K10" i="36" s="1"/>
  <c r="B48" i="36"/>
  <c r="B41" i="36"/>
  <c r="P32" i="34"/>
  <c r="N25" i="34"/>
  <c r="N59" i="35"/>
  <c r="D58" i="36"/>
  <c r="G57" i="36"/>
  <c r="J56" i="36"/>
  <c r="B56" i="36"/>
  <c r="E55" i="36"/>
  <c r="P54" i="35"/>
  <c r="H54" i="36"/>
  <c r="K53" i="36"/>
  <c r="N53" i="35"/>
  <c r="C53" i="36"/>
  <c r="N47" i="35"/>
  <c r="P42" i="35"/>
  <c r="E37" i="36"/>
  <c r="J36" i="36"/>
  <c r="N36" i="35"/>
  <c r="B36" i="36"/>
  <c r="F35" i="36"/>
  <c r="P35" i="36" s="1"/>
  <c r="J34" i="36"/>
  <c r="B34" i="36"/>
  <c r="F33" i="36"/>
  <c r="J32" i="36"/>
  <c r="B32" i="36"/>
  <c r="G31" i="36"/>
  <c r="H29" i="36"/>
  <c r="O28" i="35"/>
  <c r="E28" i="36"/>
  <c r="I27" i="36"/>
  <c r="K26" i="36"/>
  <c r="N26" i="35"/>
  <c r="C26" i="36"/>
  <c r="P22" i="35"/>
  <c r="F22" i="36"/>
  <c r="I21" i="36"/>
  <c r="H18" i="36"/>
  <c r="K17" i="36"/>
  <c r="B17" i="36"/>
  <c r="H15" i="36"/>
  <c r="J14" i="36"/>
  <c r="G12" i="36"/>
  <c r="J10" i="36"/>
  <c r="R22" i="37"/>
  <c r="F25" i="35"/>
  <c r="F27" i="35"/>
  <c r="F27" i="36" s="1"/>
  <c r="L12" i="35"/>
  <c r="L12" i="36" s="1"/>
  <c r="N30" i="34"/>
  <c r="P29" i="34"/>
  <c r="P23" i="34"/>
  <c r="N19" i="34"/>
  <c r="N14" i="34"/>
  <c r="P13" i="34"/>
  <c r="P11" i="34"/>
  <c r="K58" i="36"/>
  <c r="B58" i="36"/>
  <c r="E57" i="36"/>
  <c r="H56" i="36"/>
  <c r="K55" i="36"/>
  <c r="C55" i="36"/>
  <c r="N51" i="35"/>
  <c r="J50" i="36"/>
  <c r="O50" i="35"/>
  <c r="B50" i="36"/>
  <c r="O50" i="36" s="1"/>
  <c r="E49" i="36"/>
  <c r="H48" i="36"/>
  <c r="K46" i="36"/>
  <c r="C46" i="36"/>
  <c r="G45" i="36"/>
  <c r="H43" i="36"/>
  <c r="I41" i="36"/>
  <c r="E40" i="36"/>
  <c r="J39" i="36"/>
  <c r="B39" i="36"/>
  <c r="G38" i="36"/>
  <c r="K37" i="36"/>
  <c r="C37" i="36"/>
  <c r="H36" i="36"/>
  <c r="H34" i="36"/>
  <c r="H32" i="36"/>
  <c r="E31" i="36"/>
  <c r="J30" i="36"/>
  <c r="N30" i="35"/>
  <c r="K28" i="36"/>
  <c r="C28" i="36"/>
  <c r="P27" i="35"/>
  <c r="G27" i="36"/>
  <c r="B25" i="36"/>
  <c r="I23" i="36"/>
  <c r="L22" i="36"/>
  <c r="D22" i="36"/>
  <c r="L19" i="36"/>
  <c r="C19" i="36"/>
  <c r="P18" i="35"/>
  <c r="F18" i="36"/>
  <c r="E15" i="36"/>
  <c r="H14" i="36"/>
  <c r="C12" i="36"/>
  <c r="E10" i="36"/>
  <c r="B59" i="36"/>
  <c r="F42" i="36"/>
  <c r="B30" i="36"/>
  <c r="O34" i="37"/>
  <c r="Q35" i="37"/>
  <c r="N34" i="37"/>
  <c r="R32" i="37"/>
  <c r="R6" i="37"/>
  <c r="F12" i="35"/>
  <c r="F14" i="35"/>
  <c r="F14" i="36" s="1"/>
  <c r="N21" i="34"/>
  <c r="O12" i="34"/>
  <c r="P59" i="35"/>
  <c r="K59" i="36"/>
  <c r="J58" i="36"/>
  <c r="D57" i="36"/>
  <c r="G56" i="36"/>
  <c r="P56" i="36" s="1"/>
  <c r="O55" i="35"/>
  <c r="N54" i="35"/>
  <c r="O52" i="35"/>
  <c r="I50" i="36"/>
  <c r="G48" i="36"/>
  <c r="E47" i="36"/>
  <c r="J46" i="36"/>
  <c r="B46" i="36"/>
  <c r="K44" i="36"/>
  <c r="O44" i="35"/>
  <c r="C44" i="36"/>
  <c r="P43" i="35"/>
  <c r="G43" i="36"/>
  <c r="K42" i="36"/>
  <c r="N42" i="35"/>
  <c r="C42" i="36"/>
  <c r="H41" i="36"/>
  <c r="I39" i="36"/>
  <c r="P38" i="35"/>
  <c r="F38" i="36"/>
  <c r="J37" i="36"/>
  <c r="O37" i="35"/>
  <c r="B37" i="36"/>
  <c r="G36" i="36"/>
  <c r="K35" i="36"/>
  <c r="C35" i="36"/>
  <c r="G34" i="36"/>
  <c r="K33" i="36"/>
  <c r="I30" i="36"/>
  <c r="E29" i="36"/>
  <c r="N28" i="35"/>
  <c r="B28" i="36"/>
  <c r="H26" i="36"/>
  <c r="K25" i="36"/>
  <c r="E24" i="36"/>
  <c r="H23" i="36"/>
  <c r="K22" i="36"/>
  <c r="H20" i="36"/>
  <c r="K19" i="36"/>
  <c r="B19" i="36"/>
  <c r="H17" i="36"/>
  <c r="B12" i="36"/>
  <c r="J55" i="36"/>
  <c r="N51" i="37"/>
  <c r="O51" i="37"/>
  <c r="L20" i="35"/>
  <c r="L20" i="36" s="1"/>
  <c r="L14" i="35"/>
  <c r="L14" i="36" s="1"/>
  <c r="L16" i="35"/>
  <c r="L16" i="36" s="1"/>
  <c r="O8" i="37"/>
  <c r="Q9" i="37"/>
  <c r="D14" i="35"/>
  <c r="D14" i="36" s="1"/>
  <c r="D16" i="35"/>
  <c r="P20" i="34"/>
  <c r="N17" i="34"/>
  <c r="N11" i="34"/>
  <c r="J59" i="36"/>
  <c r="I58" i="36"/>
  <c r="K57" i="36"/>
  <c r="N57" i="35"/>
  <c r="C57" i="36"/>
  <c r="J52" i="36"/>
  <c r="B52" i="36"/>
  <c r="E51" i="36"/>
  <c r="P50" i="35"/>
  <c r="H50" i="36"/>
  <c r="K49" i="36"/>
  <c r="O49" i="35"/>
  <c r="C49" i="36"/>
  <c r="I46" i="36"/>
  <c r="E45" i="36"/>
  <c r="J44" i="36"/>
  <c r="N44" i="35"/>
  <c r="B44" i="36"/>
  <c r="J42" i="36"/>
  <c r="B42" i="36"/>
  <c r="G41" i="36"/>
  <c r="K40" i="36"/>
  <c r="C40" i="36"/>
  <c r="H39" i="36"/>
  <c r="E38" i="36"/>
  <c r="I37" i="36"/>
  <c r="P36" i="35"/>
  <c r="F36" i="36"/>
  <c r="J35" i="36"/>
  <c r="B35" i="36"/>
  <c r="P34" i="35"/>
  <c r="F34" i="36"/>
  <c r="J33" i="36"/>
  <c r="N33" i="35"/>
  <c r="B33" i="36"/>
  <c r="K31" i="36"/>
  <c r="N31" i="35"/>
  <c r="H30" i="36"/>
  <c r="I28" i="36"/>
  <c r="C27" i="36"/>
  <c r="G26" i="36"/>
  <c r="J25" i="36"/>
  <c r="G23" i="36"/>
  <c r="C21" i="36"/>
  <c r="G20" i="36"/>
  <c r="O15" i="35"/>
  <c r="C15" i="36"/>
  <c r="E14" i="36"/>
  <c r="K12" i="36"/>
  <c r="C11" i="36"/>
  <c r="H47" i="36"/>
  <c r="N52" i="37"/>
  <c r="O52" i="37"/>
  <c r="Q53" i="37"/>
  <c r="O37" i="37"/>
  <c r="Q38" i="37"/>
  <c r="N37" i="37"/>
  <c r="O32" i="37"/>
  <c r="Q33" i="37"/>
  <c r="L25" i="35"/>
  <c r="L25" i="36" s="1"/>
  <c r="O18" i="37"/>
  <c r="Q19" i="37"/>
  <c r="N18" i="37"/>
  <c r="D25" i="35"/>
  <c r="D25" i="36" s="1"/>
  <c r="R16" i="37"/>
  <c r="F23" i="35"/>
  <c r="F23" i="36" s="1"/>
  <c r="N38" i="34"/>
  <c r="P37" i="34"/>
  <c r="P34" i="34"/>
  <c r="N31" i="34"/>
  <c r="N24" i="34"/>
  <c r="N15" i="34"/>
  <c r="I59" i="36"/>
  <c r="P58" i="35"/>
  <c r="K54" i="36"/>
  <c r="N54" i="36" s="1"/>
  <c r="C54" i="36"/>
  <c r="P52" i="35"/>
  <c r="I52" i="36"/>
  <c r="G50" i="36"/>
  <c r="J49" i="36"/>
  <c r="N49" i="35"/>
  <c r="B49" i="36"/>
  <c r="E48" i="36"/>
  <c r="K47" i="36"/>
  <c r="C47" i="36"/>
  <c r="H46" i="36"/>
  <c r="I44" i="36"/>
  <c r="E43" i="36"/>
  <c r="I42" i="36"/>
  <c r="P41" i="35"/>
  <c r="F41" i="36"/>
  <c r="J40" i="36"/>
  <c r="B40" i="36"/>
  <c r="G39" i="36"/>
  <c r="P39" i="36" s="1"/>
  <c r="L38" i="36"/>
  <c r="D38" i="36"/>
  <c r="O36" i="35"/>
  <c r="I33" i="36"/>
  <c r="J31" i="36"/>
  <c r="B31" i="36"/>
  <c r="G30" i="36"/>
  <c r="O29" i="35"/>
  <c r="C29" i="36"/>
  <c r="B27" i="36"/>
  <c r="I25" i="36"/>
  <c r="K24" i="36"/>
  <c r="O24" i="35"/>
  <c r="C24" i="36"/>
  <c r="B21" i="36"/>
  <c r="F20" i="36"/>
  <c r="H16" i="36"/>
  <c r="K15" i="36"/>
  <c r="J12" i="36"/>
  <c r="H58" i="36"/>
  <c r="C52" i="36"/>
  <c r="N56" i="37"/>
  <c r="N54" i="37"/>
  <c r="O54" i="37"/>
  <c r="Q55" i="37"/>
  <c r="Q43" i="37"/>
  <c r="N42" i="37"/>
  <c r="R40" i="37"/>
  <c r="R14" i="37"/>
  <c r="F21" i="35"/>
  <c r="P31" i="34"/>
  <c r="N27" i="34"/>
  <c r="N22" i="34"/>
  <c r="P21" i="34"/>
  <c r="P15" i="34"/>
  <c r="F59" i="36"/>
  <c r="P59" i="36" s="1"/>
  <c r="N56" i="35"/>
  <c r="N55" i="35"/>
  <c r="G55" i="36"/>
  <c r="J54" i="36"/>
  <c r="O54" i="35"/>
  <c r="B54" i="36"/>
  <c r="O54" i="36" s="1"/>
  <c r="E53" i="36"/>
  <c r="H52" i="36"/>
  <c r="K51" i="36"/>
  <c r="C51" i="36"/>
  <c r="I49" i="36"/>
  <c r="J47" i="36"/>
  <c r="B47" i="36"/>
  <c r="N46" i="35"/>
  <c r="G46" i="36"/>
  <c r="E41" i="36"/>
  <c r="P40" i="35"/>
  <c r="P39" i="35"/>
  <c r="H33" i="36"/>
  <c r="I31" i="36"/>
  <c r="O30" i="35"/>
  <c r="J29" i="36"/>
  <c r="B29" i="36"/>
  <c r="G28" i="36"/>
  <c r="K27" i="36"/>
  <c r="E26" i="36"/>
  <c r="J24" i="36"/>
  <c r="K21" i="36"/>
  <c r="P20" i="35"/>
  <c r="H19" i="36"/>
  <c r="G16" i="36"/>
  <c r="N14" i="35"/>
  <c r="B14" i="36"/>
  <c r="N14" i="36" s="1"/>
  <c r="O14" i="35"/>
  <c r="I12" i="36"/>
  <c r="R57" i="37"/>
  <c r="L21" i="35"/>
  <c r="L21" i="36" s="1"/>
  <c r="L23" i="35"/>
  <c r="L23" i="36" s="1"/>
  <c r="O16" i="37"/>
  <c r="Q17" i="37"/>
  <c r="D21" i="35"/>
  <c r="D21" i="36" s="1"/>
  <c r="D23" i="35"/>
  <c r="D23" i="36" s="1"/>
  <c r="O21" i="37"/>
  <c r="Q22" i="37"/>
  <c r="O13" i="37"/>
  <c r="Q14" i="37"/>
  <c r="O5" i="37"/>
  <c r="Q6" i="37"/>
  <c r="O20" i="35"/>
  <c r="E20" i="36"/>
  <c r="I19" i="36"/>
  <c r="E18" i="36"/>
  <c r="I17" i="36"/>
  <c r="E16" i="36"/>
  <c r="N15" i="35"/>
  <c r="P14" i="35"/>
  <c r="K13" i="36"/>
  <c r="C13" i="36"/>
  <c r="H12" i="36"/>
  <c r="L11" i="35"/>
  <c r="D11" i="35"/>
  <c r="O45" i="37"/>
  <c r="O35" i="37"/>
  <c r="Q36" i="37"/>
  <c r="O27" i="37"/>
  <c r="Q28" i="37"/>
  <c r="O19" i="37"/>
  <c r="Q20" i="37"/>
  <c r="O11" i="37"/>
  <c r="Q12" i="37"/>
  <c r="E27" i="36"/>
  <c r="I26" i="36"/>
  <c r="E25" i="36"/>
  <c r="O25" i="36" s="1"/>
  <c r="I24" i="36"/>
  <c r="E23" i="36"/>
  <c r="J22" i="36"/>
  <c r="N22" i="35"/>
  <c r="B22" i="36"/>
  <c r="G21" i="36"/>
  <c r="D20" i="35"/>
  <c r="D20" i="36" s="1"/>
  <c r="I15" i="36"/>
  <c r="O13" i="35"/>
  <c r="B15" i="36"/>
  <c r="B13" i="36"/>
  <c r="N53" i="37"/>
  <c r="O53" i="37"/>
  <c r="Q54" i="37"/>
  <c r="N48" i="37"/>
  <c r="O38" i="37"/>
  <c r="Q39" i="37"/>
  <c r="O30" i="37"/>
  <c r="Q31" i="37"/>
  <c r="O22" i="37"/>
  <c r="Q23" i="37"/>
  <c r="O14" i="37"/>
  <c r="Q15" i="37"/>
  <c r="O6" i="37"/>
  <c r="Q7" i="37"/>
  <c r="O3" i="37"/>
  <c r="Q4" i="37"/>
  <c r="H24" i="36"/>
  <c r="I22" i="36"/>
  <c r="K20" i="36"/>
  <c r="C20" i="36"/>
  <c r="G19" i="36"/>
  <c r="K18" i="36"/>
  <c r="N18" i="35"/>
  <c r="C18" i="36"/>
  <c r="G17" i="36"/>
  <c r="K16" i="36"/>
  <c r="O16" i="35"/>
  <c r="C16" i="36"/>
  <c r="I13" i="36"/>
  <c r="J11" i="36"/>
  <c r="B11" i="36"/>
  <c r="D10" i="35"/>
  <c r="D10" i="36" s="1"/>
  <c r="N58" i="37"/>
  <c r="R58" i="37"/>
  <c r="O57" i="37"/>
  <c r="Q56" i="37"/>
  <c r="N49" i="37"/>
  <c r="N47" i="37"/>
  <c r="R47" i="37"/>
  <c r="O43" i="37"/>
  <c r="O41" i="37"/>
  <c r="Q42" i="37"/>
  <c r="R39" i="37"/>
  <c r="O33" i="37"/>
  <c r="Q34" i="37"/>
  <c r="R31" i="37"/>
  <c r="O25" i="37"/>
  <c r="Q26" i="37"/>
  <c r="R23" i="37"/>
  <c r="O17" i="37"/>
  <c r="Q18" i="37"/>
  <c r="R15" i="37"/>
  <c r="O9" i="37"/>
  <c r="Q10" i="37"/>
  <c r="R7" i="37"/>
  <c r="C25" i="36"/>
  <c r="G24" i="36"/>
  <c r="K23" i="36"/>
  <c r="O23" i="35"/>
  <c r="C23" i="36"/>
  <c r="H22" i="36"/>
  <c r="E21" i="36"/>
  <c r="J20" i="36"/>
  <c r="N20" i="35"/>
  <c r="B20" i="36"/>
  <c r="O20" i="36" s="1"/>
  <c r="F19" i="35"/>
  <c r="F19" i="36" s="1"/>
  <c r="J18" i="36"/>
  <c r="B18" i="36"/>
  <c r="F17" i="35"/>
  <c r="N17" i="35" s="1"/>
  <c r="J16" i="36"/>
  <c r="B16" i="36"/>
  <c r="G15" i="36"/>
  <c r="H13" i="36"/>
  <c r="O12" i="35"/>
  <c r="E12" i="36"/>
  <c r="I11" i="36"/>
  <c r="C10" i="36"/>
  <c r="G14" i="36"/>
  <c r="O55" i="37"/>
  <c r="O46" i="37"/>
  <c r="R42" i="37"/>
  <c r="O36" i="37"/>
  <c r="Q37" i="37"/>
  <c r="R34" i="37"/>
  <c r="O28" i="37"/>
  <c r="Q29" i="37"/>
  <c r="R26" i="37"/>
  <c r="O20" i="37"/>
  <c r="Q21" i="37"/>
  <c r="R18" i="37"/>
  <c r="O12" i="37"/>
  <c r="Q13" i="37"/>
  <c r="R10" i="37"/>
  <c r="O4" i="37"/>
  <c r="Q5" i="37"/>
  <c r="N23" i="35"/>
  <c r="B23" i="36"/>
  <c r="G22" i="36"/>
  <c r="I20" i="36"/>
  <c r="N20" i="36" s="1"/>
  <c r="E19" i="36"/>
  <c r="I18" i="36"/>
  <c r="E17" i="36"/>
  <c r="P16" i="35"/>
  <c r="I16" i="36"/>
  <c r="K14" i="36"/>
  <c r="C14" i="36"/>
  <c r="G13" i="36"/>
  <c r="D12" i="35"/>
  <c r="D12" i="36" s="1"/>
  <c r="H11" i="36"/>
  <c r="B10" i="36"/>
  <c r="O49" i="37"/>
  <c r="R45" i="37"/>
  <c r="O39" i="37"/>
  <c r="Q40" i="37"/>
  <c r="R37" i="37"/>
  <c r="O31" i="37"/>
  <c r="Q32" i="37"/>
  <c r="R29" i="37"/>
  <c r="O23" i="37"/>
  <c r="Q24" i="37"/>
  <c r="N21" i="37"/>
  <c r="R21" i="37"/>
  <c r="O15" i="37"/>
  <c r="Q16" i="37"/>
  <c r="N13" i="37"/>
  <c r="R13" i="37"/>
  <c r="O7" i="37"/>
  <c r="Q8" i="37"/>
  <c r="N5" i="37"/>
  <c r="R5" i="37"/>
  <c r="O58" i="37"/>
  <c r="Q47" i="37"/>
  <c r="Q46" i="37"/>
  <c r="Q45" i="37"/>
  <c r="Q44" i="37"/>
  <c r="P55" i="36"/>
  <c r="P51" i="36"/>
  <c r="N50" i="36"/>
  <c r="O22" i="36"/>
  <c r="O23" i="36"/>
  <c r="O56" i="36"/>
  <c r="O33" i="36"/>
  <c r="O26" i="36"/>
  <c r="O57" i="36"/>
  <c r="O53" i="36"/>
  <c r="O49" i="36"/>
  <c r="O19" i="36"/>
  <c r="O59" i="35"/>
  <c r="O58" i="35"/>
  <c r="P51" i="35"/>
  <c r="N45" i="35"/>
  <c r="O39" i="35"/>
  <c r="O31" i="35"/>
  <c r="P55" i="35"/>
  <c r="N37" i="35"/>
  <c r="O40" i="35"/>
  <c r="O32" i="35"/>
  <c r="N29" i="35"/>
  <c r="O48" i="35"/>
  <c r="O41" i="35"/>
  <c r="O33" i="35"/>
  <c r="O25" i="35"/>
  <c r="O17" i="35"/>
  <c r="O42" i="35"/>
  <c r="O34" i="35"/>
  <c r="O26" i="35"/>
  <c r="O18" i="35"/>
  <c r="O10" i="35"/>
  <c r="N13" i="35"/>
  <c r="O57" i="35"/>
  <c r="O53" i="35"/>
  <c r="O43" i="35"/>
  <c r="O35" i="35"/>
  <c r="O27" i="35"/>
  <c r="O19" i="35"/>
  <c r="O11" i="35"/>
  <c r="N54" i="34"/>
  <c r="N50" i="34"/>
  <c r="O46" i="34"/>
  <c r="O38" i="34"/>
  <c r="O30" i="34"/>
  <c r="O22" i="34"/>
  <c r="O14" i="34"/>
  <c r="N44" i="34"/>
  <c r="N20" i="34"/>
  <c r="O55" i="34"/>
  <c r="O51" i="34"/>
  <c r="O47" i="34"/>
  <c r="O39" i="34"/>
  <c r="O31" i="34"/>
  <c r="O23" i="34"/>
  <c r="O15" i="34"/>
  <c r="N12" i="34"/>
  <c r="O40" i="34"/>
  <c r="O32" i="34"/>
  <c r="O24" i="34"/>
  <c r="O16" i="34"/>
  <c r="N28" i="34"/>
  <c r="O56" i="34"/>
  <c r="O52" i="34"/>
  <c r="O48" i="34"/>
  <c r="O41" i="34"/>
  <c r="O33" i="34"/>
  <c r="O25" i="34"/>
  <c r="O17" i="34"/>
  <c r="P10" i="34"/>
  <c r="O42" i="34"/>
  <c r="O34" i="34"/>
  <c r="O26" i="34"/>
  <c r="O18" i="34"/>
  <c r="O57" i="34"/>
  <c r="O53" i="34"/>
  <c r="O49" i="34"/>
  <c r="O43" i="34"/>
  <c r="O35" i="34"/>
  <c r="O27" i="34"/>
  <c r="O19" i="34"/>
  <c r="O11" i="34"/>
  <c r="P4" i="33"/>
  <c r="P55" i="33"/>
  <c r="P47" i="33"/>
  <c r="P39" i="33"/>
  <c r="P31" i="33"/>
  <c r="P23" i="33"/>
  <c r="P15" i="33"/>
  <c r="P7" i="33"/>
  <c r="P35" i="33"/>
  <c r="P27" i="33"/>
  <c r="P19" i="33"/>
  <c r="P11" i="33"/>
  <c r="P3" i="33"/>
  <c r="P54" i="33"/>
  <c r="P46" i="33"/>
  <c r="P38" i="33"/>
  <c r="P30" i="33"/>
  <c r="P22" i="33"/>
  <c r="P14" i="33"/>
  <c r="P6" i="33"/>
  <c r="O12" i="36" l="1"/>
  <c r="P23" i="35"/>
  <c r="P38" i="36"/>
  <c r="P23" i="36"/>
  <c r="O39" i="36"/>
  <c r="N10" i="35"/>
  <c r="D41" i="36"/>
  <c r="O41" i="36" s="1"/>
  <c r="N18" i="34"/>
  <c r="N38" i="36"/>
  <c r="P52" i="36"/>
  <c r="D31" i="36"/>
  <c r="O31" i="36" s="1"/>
  <c r="F47" i="36"/>
  <c r="P47" i="35"/>
  <c r="N52" i="35"/>
  <c r="D52" i="36"/>
  <c r="O52" i="36" s="1"/>
  <c r="O13" i="34"/>
  <c r="D44" i="36"/>
  <c r="N22" i="36"/>
  <c r="O44" i="36"/>
  <c r="N12" i="35"/>
  <c r="P22" i="36"/>
  <c r="F31" i="36"/>
  <c r="P31" i="35"/>
  <c r="F28" i="36"/>
  <c r="P28" i="36" s="1"/>
  <c r="P28" i="35"/>
  <c r="D46" i="36"/>
  <c r="O46" i="35"/>
  <c r="P54" i="36"/>
  <c r="L27" i="36"/>
  <c r="D42" i="36"/>
  <c r="O42" i="36" s="1"/>
  <c r="N19" i="35"/>
  <c r="O29" i="36"/>
  <c r="N23" i="36"/>
  <c r="N11" i="35"/>
  <c r="D11" i="36"/>
  <c r="O11" i="36" s="1"/>
  <c r="N39" i="36"/>
  <c r="N25" i="35"/>
  <c r="O58" i="36"/>
  <c r="P48" i="36"/>
  <c r="P53" i="35"/>
  <c r="F53" i="36"/>
  <c r="P46" i="36"/>
  <c r="P16" i="34"/>
  <c r="L18" i="36"/>
  <c r="P18" i="36" s="1"/>
  <c r="N24" i="35"/>
  <c r="D24" i="36"/>
  <c r="O24" i="36" s="1"/>
  <c r="L32" i="36"/>
  <c r="P32" i="36" s="1"/>
  <c r="P45" i="35"/>
  <c r="F45" i="36"/>
  <c r="D34" i="36"/>
  <c r="N40" i="35"/>
  <c r="D40" i="36"/>
  <c r="O40" i="36" s="1"/>
  <c r="L44" i="36"/>
  <c r="N41" i="35"/>
  <c r="O13" i="36"/>
  <c r="P11" i="35"/>
  <c r="L11" i="36"/>
  <c r="P20" i="36"/>
  <c r="P14" i="36"/>
  <c r="P41" i="36"/>
  <c r="N32" i="36"/>
  <c r="P46" i="35"/>
  <c r="D15" i="36"/>
  <c r="O15" i="36" s="1"/>
  <c r="N35" i="35"/>
  <c r="D35" i="36"/>
  <c r="O35" i="36" s="1"/>
  <c r="L36" i="36"/>
  <c r="O37" i="34"/>
  <c r="P27" i="34"/>
  <c r="D47" i="36"/>
  <c r="N47" i="36" s="1"/>
  <c r="O47" i="35"/>
  <c r="L42" i="36"/>
  <c r="P42" i="36" s="1"/>
  <c r="O14" i="36"/>
  <c r="P19" i="36"/>
  <c r="O21" i="36"/>
  <c r="N52" i="36"/>
  <c r="O28" i="36"/>
  <c r="N28" i="36"/>
  <c r="O46" i="36"/>
  <c r="F12" i="36"/>
  <c r="P12" i="36" s="1"/>
  <c r="P12" i="35"/>
  <c r="O59" i="36"/>
  <c r="N59" i="36"/>
  <c r="N41" i="36"/>
  <c r="N42" i="34"/>
  <c r="P53" i="36"/>
  <c r="P13" i="35"/>
  <c r="F13" i="36"/>
  <c r="P13" i="36" s="1"/>
  <c r="L13" i="36"/>
  <c r="D30" i="36"/>
  <c r="O30" i="36" s="1"/>
  <c r="N32" i="35"/>
  <c r="D32" i="36"/>
  <c r="O32" i="36" s="1"/>
  <c r="N36" i="34"/>
  <c r="O36" i="34"/>
  <c r="D45" i="36"/>
  <c r="L40" i="36"/>
  <c r="N40" i="36" s="1"/>
  <c r="O10" i="36"/>
  <c r="P21" i="35"/>
  <c r="F21" i="36"/>
  <c r="P21" i="36" s="1"/>
  <c r="N21" i="35"/>
  <c r="N46" i="36"/>
  <c r="N57" i="36"/>
  <c r="P19" i="35"/>
  <c r="P25" i="35"/>
  <c r="F25" i="36"/>
  <c r="P25" i="36" s="1"/>
  <c r="N56" i="36"/>
  <c r="F15" i="36"/>
  <c r="P15" i="36" s="1"/>
  <c r="P15" i="35"/>
  <c r="N27" i="35"/>
  <c r="D27" i="36"/>
  <c r="O27" i="36" s="1"/>
  <c r="L31" i="36"/>
  <c r="P31" i="36" s="1"/>
  <c r="D36" i="36"/>
  <c r="O36" i="36" s="1"/>
  <c r="P50" i="36"/>
  <c r="P28" i="34"/>
  <c r="P26" i="35"/>
  <c r="F26" i="36"/>
  <c r="P26" i="36" s="1"/>
  <c r="L47" i="36"/>
  <c r="P47" i="36" s="1"/>
  <c r="O21" i="35"/>
  <c r="N16" i="35"/>
  <c r="D16" i="36"/>
  <c r="O16" i="36" s="1"/>
  <c r="P27" i="36"/>
  <c r="O38" i="36"/>
  <c r="D37" i="36"/>
  <c r="N37" i="36" s="1"/>
  <c r="P49" i="35"/>
  <c r="F49" i="36"/>
  <c r="P49" i="36" s="1"/>
  <c r="N34" i="34"/>
  <c r="D17" i="36"/>
  <c r="O17" i="36" s="1"/>
  <c r="N26" i="34"/>
  <c r="L29" i="36"/>
  <c r="P32" i="35"/>
  <c r="P29" i="35"/>
  <c r="F29" i="36"/>
  <c r="N29" i="36" s="1"/>
  <c r="P30" i="34"/>
  <c r="P33" i="35"/>
  <c r="L33" i="36"/>
  <c r="P33" i="36" s="1"/>
  <c r="N48" i="35"/>
  <c r="D48" i="36"/>
  <c r="O48" i="36" s="1"/>
  <c r="L45" i="36"/>
  <c r="P45" i="36" s="1"/>
  <c r="P17" i="35"/>
  <c r="F17" i="36"/>
  <c r="P17" i="36" s="1"/>
  <c r="N19" i="36"/>
  <c r="P11" i="36"/>
  <c r="N31" i="36"/>
  <c r="P36" i="36"/>
  <c r="N42" i="36"/>
  <c r="N53" i="36"/>
  <c r="O55" i="36"/>
  <c r="P16" i="36"/>
  <c r="L37" i="36"/>
  <c r="P37" i="36" s="1"/>
  <c r="O51" i="36"/>
  <c r="F10" i="36"/>
  <c r="P10" i="36" s="1"/>
  <c r="P10" i="35"/>
  <c r="D18" i="36"/>
  <c r="L24" i="36"/>
  <c r="P44" i="35"/>
  <c r="F44" i="36"/>
  <c r="P44" i="36" s="1"/>
  <c r="N58" i="36"/>
  <c r="P58" i="36"/>
  <c r="P24" i="35"/>
  <c r="F24" i="36"/>
  <c r="P24" i="36" s="1"/>
  <c r="P30" i="35"/>
  <c r="F30" i="36"/>
  <c r="P30" i="36" s="1"/>
  <c r="L34" i="36"/>
  <c r="P34" i="36" s="1"/>
  <c r="N43" i="35"/>
  <c r="D43" i="36"/>
  <c r="O43" i="36" s="1"/>
  <c r="L43" i="36"/>
  <c r="P43" i="36" s="1"/>
  <c r="M3" i="24"/>
  <c r="N18" i="36" l="1"/>
  <c r="O18" i="36"/>
  <c r="N34" i="36"/>
  <c r="O34" i="36"/>
  <c r="N30" i="36"/>
  <c r="N21" i="36"/>
  <c r="P40" i="36"/>
  <c r="N27" i="36"/>
  <c r="N33" i="36"/>
  <c r="N10" i="36"/>
  <c r="N13" i="36"/>
  <c r="O47" i="36"/>
  <c r="N44" i="36"/>
  <c r="N15" i="36"/>
  <c r="N25" i="36"/>
  <c r="N17" i="36"/>
  <c r="N26" i="36"/>
  <c r="O37" i="36"/>
  <c r="N45" i="36"/>
  <c r="N16" i="36"/>
  <c r="N49" i="36"/>
  <c r="N24" i="36"/>
  <c r="N43" i="36"/>
  <c r="O45" i="36"/>
  <c r="N48" i="36"/>
  <c r="N11" i="36"/>
  <c r="N36" i="36"/>
  <c r="P29" i="36"/>
  <c r="N12" i="36"/>
  <c r="N35" i="36"/>
  <c r="K28" i="18"/>
  <c r="K27" i="18" s="1"/>
  <c r="K26" i="18" s="1"/>
  <c r="K25" i="18" s="1"/>
  <c r="K24" i="18" s="1"/>
  <c r="K23" i="18" s="1"/>
  <c r="K22" i="18" s="1"/>
  <c r="K21" i="18" s="1"/>
  <c r="K20" i="18" s="1"/>
  <c r="K19" i="18" s="1"/>
  <c r="K18" i="18" s="1"/>
  <c r="K17" i="18" s="1"/>
  <c r="K16" i="18" s="1"/>
  <c r="K15" i="18" s="1"/>
  <c r="K14" i="18" s="1"/>
  <c r="K13" i="18" s="1"/>
  <c r="K12" i="18" s="1"/>
  <c r="K11" i="18" s="1"/>
  <c r="K10" i="18" s="1"/>
  <c r="K9" i="18" s="1"/>
  <c r="K8" i="18" s="1"/>
  <c r="K7" i="18" s="1"/>
  <c r="K6" i="18" s="1"/>
  <c r="K5" i="18" s="1"/>
  <c r="K4" i="18" s="1"/>
  <c r="C28" i="18"/>
  <c r="C27" i="18" s="1"/>
  <c r="C26" i="18" s="1"/>
  <c r="C25" i="18" s="1"/>
  <c r="C24" i="18" s="1"/>
  <c r="C23" i="18" s="1"/>
  <c r="C22" i="18" s="1"/>
  <c r="C21" i="18" s="1"/>
  <c r="C20" i="18" s="1"/>
  <c r="C19" i="18" s="1"/>
  <c r="C18" i="18" s="1"/>
  <c r="C17" i="18" s="1"/>
  <c r="C16" i="18" s="1"/>
  <c r="C15" i="18" s="1"/>
  <c r="C14" i="18" s="1"/>
  <c r="C13" i="18" s="1"/>
  <c r="C12" i="18" s="1"/>
  <c r="C11" i="18" s="1"/>
  <c r="C10" i="18" s="1"/>
  <c r="C9" i="18" s="1"/>
  <c r="C8" i="18" s="1"/>
  <c r="C7" i="18" s="1"/>
  <c r="C6" i="18" s="1"/>
  <c r="C5" i="18" s="1"/>
  <c r="C4" i="18" s="1"/>
  <c r="M29" i="18"/>
  <c r="M28" i="18" s="1"/>
  <c r="M27" i="18" s="1"/>
  <c r="M26" i="18" s="1"/>
  <c r="M25" i="18" s="1"/>
  <c r="M24" i="18" s="1"/>
  <c r="M23" i="18" s="1"/>
  <c r="M22" i="18" s="1"/>
  <c r="M21" i="18" s="1"/>
  <c r="M20" i="18" s="1"/>
  <c r="M19" i="18" s="1"/>
  <c r="M18" i="18" s="1"/>
  <c r="M17" i="18" s="1"/>
  <c r="M16" i="18" s="1"/>
  <c r="M15" i="18" s="1"/>
  <c r="M14" i="18" s="1"/>
  <c r="M13" i="18" s="1"/>
  <c r="M12" i="18" s="1"/>
  <c r="M11" i="18" s="1"/>
  <c r="M10" i="18" s="1"/>
  <c r="M9" i="18" s="1"/>
  <c r="M8" i="18" s="1"/>
  <c r="M7" i="18" s="1"/>
  <c r="M6" i="18" s="1"/>
  <c r="M5" i="18" s="1"/>
  <c r="M4" i="18" s="1"/>
  <c r="L29" i="18"/>
  <c r="L28" i="18" s="1"/>
  <c r="L27" i="18" s="1"/>
  <c r="L26" i="18" s="1"/>
  <c r="L25" i="18" s="1"/>
  <c r="L24" i="18" s="1"/>
  <c r="L23" i="18" s="1"/>
  <c r="L22" i="18" s="1"/>
  <c r="L21" i="18" s="1"/>
  <c r="L20" i="18" s="1"/>
  <c r="L19" i="18" s="1"/>
  <c r="L18" i="18" s="1"/>
  <c r="L17" i="18" s="1"/>
  <c r="L16" i="18" s="1"/>
  <c r="L15" i="18" s="1"/>
  <c r="L14" i="18" s="1"/>
  <c r="L13" i="18" s="1"/>
  <c r="L12" i="18" s="1"/>
  <c r="L11" i="18" s="1"/>
  <c r="L10" i="18" s="1"/>
  <c r="L9" i="18" s="1"/>
  <c r="L8" i="18" s="1"/>
  <c r="L7" i="18" s="1"/>
  <c r="L6" i="18" s="1"/>
  <c r="L5" i="18" s="1"/>
  <c r="L4" i="18" s="1"/>
  <c r="K29" i="18"/>
  <c r="J29" i="18"/>
  <c r="J28" i="18" s="1"/>
  <c r="J27" i="18" s="1"/>
  <c r="J26" i="18" s="1"/>
  <c r="J25" i="18" s="1"/>
  <c r="J24" i="18" s="1"/>
  <c r="J23" i="18" s="1"/>
  <c r="J22" i="18" s="1"/>
  <c r="J21" i="18" s="1"/>
  <c r="J20" i="18" s="1"/>
  <c r="J19" i="18" s="1"/>
  <c r="J18" i="18" s="1"/>
  <c r="J17" i="18" s="1"/>
  <c r="J16" i="18" s="1"/>
  <c r="J15" i="18" s="1"/>
  <c r="J14" i="18" s="1"/>
  <c r="J13" i="18" s="1"/>
  <c r="J12" i="18" s="1"/>
  <c r="J11" i="18" s="1"/>
  <c r="J10" i="18" s="1"/>
  <c r="J9" i="18" s="1"/>
  <c r="J8" i="18" s="1"/>
  <c r="J7" i="18" s="1"/>
  <c r="J6" i="18" s="1"/>
  <c r="J5" i="18" s="1"/>
  <c r="J4" i="18" s="1"/>
  <c r="I29" i="18"/>
  <c r="I28" i="18" s="1"/>
  <c r="I27" i="18" s="1"/>
  <c r="I26" i="18" s="1"/>
  <c r="I25" i="18" s="1"/>
  <c r="I24" i="18" s="1"/>
  <c r="I23" i="18" s="1"/>
  <c r="I22" i="18" s="1"/>
  <c r="I21" i="18" s="1"/>
  <c r="I20" i="18" s="1"/>
  <c r="I19" i="18" s="1"/>
  <c r="I18" i="18" s="1"/>
  <c r="I17" i="18" s="1"/>
  <c r="I16" i="18" s="1"/>
  <c r="I15" i="18" s="1"/>
  <c r="I14" i="18" s="1"/>
  <c r="I13" i="18" s="1"/>
  <c r="I12" i="18" s="1"/>
  <c r="I11" i="18" s="1"/>
  <c r="I10" i="18" s="1"/>
  <c r="I9" i="18" s="1"/>
  <c r="I8" i="18" s="1"/>
  <c r="I7" i="18" s="1"/>
  <c r="I6" i="18" s="1"/>
  <c r="I5" i="18" s="1"/>
  <c r="I4" i="18" s="1"/>
  <c r="H29" i="18"/>
  <c r="H28" i="18" s="1"/>
  <c r="H27" i="18" s="1"/>
  <c r="H26" i="18" s="1"/>
  <c r="H25" i="18" s="1"/>
  <c r="H24" i="18" s="1"/>
  <c r="H23" i="18" s="1"/>
  <c r="H22" i="18" s="1"/>
  <c r="H21" i="18" s="1"/>
  <c r="H20" i="18" s="1"/>
  <c r="H19" i="18" s="1"/>
  <c r="H18" i="18" s="1"/>
  <c r="H17" i="18" s="1"/>
  <c r="H16" i="18" s="1"/>
  <c r="H15" i="18" s="1"/>
  <c r="H14" i="18" s="1"/>
  <c r="H13" i="18" s="1"/>
  <c r="H12" i="18" s="1"/>
  <c r="H11" i="18" s="1"/>
  <c r="H10" i="18" s="1"/>
  <c r="H9" i="18" s="1"/>
  <c r="H8" i="18" s="1"/>
  <c r="H7" i="18" s="1"/>
  <c r="H6" i="18" s="1"/>
  <c r="H5" i="18" s="1"/>
  <c r="H4" i="18" s="1"/>
  <c r="G29" i="18"/>
  <c r="G28" i="18" s="1"/>
  <c r="G27" i="18" s="1"/>
  <c r="G26" i="18" s="1"/>
  <c r="G25" i="18" s="1"/>
  <c r="G24" i="18" s="1"/>
  <c r="G23" i="18" s="1"/>
  <c r="G22" i="18" s="1"/>
  <c r="G21" i="18" s="1"/>
  <c r="G20" i="18" s="1"/>
  <c r="G19" i="18" s="1"/>
  <c r="G18" i="18" s="1"/>
  <c r="G17" i="18" s="1"/>
  <c r="G16" i="18" s="1"/>
  <c r="G15" i="18" s="1"/>
  <c r="G14" i="18" s="1"/>
  <c r="G13" i="18" s="1"/>
  <c r="G12" i="18" s="1"/>
  <c r="G11" i="18" s="1"/>
  <c r="G10" i="18" s="1"/>
  <c r="G9" i="18" s="1"/>
  <c r="G8" i="18" s="1"/>
  <c r="G7" i="18" s="1"/>
  <c r="G6" i="18" s="1"/>
  <c r="G5" i="18" s="1"/>
  <c r="G4" i="18" s="1"/>
  <c r="F29" i="18"/>
  <c r="F28" i="18" s="1"/>
  <c r="F27" i="18" s="1"/>
  <c r="F26" i="18" s="1"/>
  <c r="F25" i="18" s="1"/>
  <c r="F24" i="18" s="1"/>
  <c r="F23" i="18" s="1"/>
  <c r="F22" i="18" s="1"/>
  <c r="F21" i="18" s="1"/>
  <c r="F20" i="18" s="1"/>
  <c r="F19" i="18" s="1"/>
  <c r="F18" i="18" s="1"/>
  <c r="F17" i="18" s="1"/>
  <c r="F16" i="18" s="1"/>
  <c r="F15" i="18" s="1"/>
  <c r="F14" i="18" s="1"/>
  <c r="F13" i="18" s="1"/>
  <c r="F12" i="18" s="1"/>
  <c r="F11" i="18" s="1"/>
  <c r="F10" i="18" s="1"/>
  <c r="F9" i="18" s="1"/>
  <c r="F8" i="18" s="1"/>
  <c r="F7" i="18" s="1"/>
  <c r="F6" i="18" s="1"/>
  <c r="F5" i="18" s="1"/>
  <c r="F4" i="18" s="1"/>
  <c r="E29" i="18"/>
  <c r="E28" i="18" s="1"/>
  <c r="E27" i="18" s="1"/>
  <c r="E26" i="18" s="1"/>
  <c r="E25" i="18" s="1"/>
  <c r="E24" i="18" s="1"/>
  <c r="E23" i="18" s="1"/>
  <c r="E22" i="18" s="1"/>
  <c r="E21" i="18" s="1"/>
  <c r="E20" i="18" s="1"/>
  <c r="E19" i="18" s="1"/>
  <c r="E18" i="18" s="1"/>
  <c r="E17" i="18" s="1"/>
  <c r="E16" i="18" s="1"/>
  <c r="E15" i="18" s="1"/>
  <c r="E14" i="18" s="1"/>
  <c r="E13" i="18" s="1"/>
  <c r="E12" i="18" s="1"/>
  <c r="E11" i="18" s="1"/>
  <c r="E10" i="18" s="1"/>
  <c r="E9" i="18" s="1"/>
  <c r="E8" i="18" s="1"/>
  <c r="E7" i="18" s="1"/>
  <c r="E6" i="18" s="1"/>
  <c r="E5" i="18" s="1"/>
  <c r="E4" i="18" s="1"/>
  <c r="D29" i="18"/>
  <c r="D28" i="18" s="1"/>
  <c r="D27" i="18" s="1"/>
  <c r="D26" i="18" s="1"/>
  <c r="D25" i="18" s="1"/>
  <c r="D24" i="18" s="1"/>
  <c r="D23" i="18" s="1"/>
  <c r="D22" i="18" s="1"/>
  <c r="D21" i="18" s="1"/>
  <c r="D20" i="18" s="1"/>
  <c r="D19" i="18" s="1"/>
  <c r="D18" i="18" s="1"/>
  <c r="D17" i="18" s="1"/>
  <c r="D16" i="18" s="1"/>
  <c r="D15" i="18" s="1"/>
  <c r="D14" i="18" s="1"/>
  <c r="D13" i="18" s="1"/>
  <c r="D12" i="18" s="1"/>
  <c r="D11" i="18" s="1"/>
  <c r="D10" i="18" s="1"/>
  <c r="D9" i="18" s="1"/>
  <c r="D8" i="18" s="1"/>
  <c r="D7" i="18" s="1"/>
  <c r="D6" i="18" s="1"/>
  <c r="D5" i="18" s="1"/>
  <c r="D4" i="18" s="1"/>
  <c r="C29" i="18"/>
  <c r="B29" i="18"/>
  <c r="B30" i="18" s="1"/>
  <c r="B31" i="18" s="1"/>
  <c r="B32" i="18" s="1"/>
  <c r="B28" i="18" l="1"/>
  <c r="B27" i="18" s="1"/>
  <c r="B26" i="18" s="1"/>
  <c r="B25" i="18" s="1"/>
  <c r="B24" i="18" s="1"/>
  <c r="B23" i="18" s="1"/>
  <c r="B22" i="18" s="1"/>
  <c r="B21" i="18" s="1"/>
  <c r="B20" i="18" s="1"/>
  <c r="B19" i="18" s="1"/>
  <c r="B18" i="18" s="1"/>
  <c r="B17" i="18" s="1"/>
  <c r="B16" i="18" s="1"/>
  <c r="B15" i="18" s="1"/>
  <c r="B14" i="18" s="1"/>
  <c r="B13" i="18" s="1"/>
  <c r="B12" i="18" s="1"/>
  <c r="B11" i="18" s="1"/>
  <c r="B10" i="18" s="1"/>
  <c r="B9" i="18" s="1"/>
  <c r="B8" i="18" s="1"/>
  <c r="B7" i="18" s="1"/>
  <c r="B6" i="18" s="1"/>
  <c r="B5" i="18" s="1"/>
  <c r="B4" i="18" s="1"/>
  <c r="A5" i="26"/>
  <c r="A6" i="26" s="1"/>
  <c r="A7" i="26" s="1"/>
  <c r="M22" i="26" l="1"/>
  <c r="L22" i="26"/>
  <c r="K22" i="26"/>
  <c r="J22" i="26"/>
  <c r="I22" i="26"/>
  <c r="H22" i="26"/>
  <c r="G22" i="26"/>
  <c r="F22" i="26"/>
  <c r="E22" i="26"/>
  <c r="D22" i="26"/>
  <c r="C22" i="26"/>
  <c r="B22" i="26"/>
  <c r="L33" i="24"/>
  <c r="K33" i="24"/>
  <c r="J33" i="24"/>
  <c r="I33" i="24"/>
  <c r="H33" i="24"/>
  <c r="G33" i="24"/>
  <c r="F33" i="24"/>
  <c r="E33" i="24"/>
  <c r="D33" i="24"/>
  <c r="C33" i="24"/>
  <c r="B33" i="24"/>
  <c r="M44" i="22"/>
  <c r="L44" i="22"/>
  <c r="K44" i="22"/>
  <c r="J44" i="22"/>
  <c r="I44" i="22"/>
  <c r="H44" i="22"/>
  <c r="G44" i="22"/>
  <c r="F44" i="22"/>
  <c r="E44" i="22"/>
  <c r="D44" i="22"/>
  <c r="C44" i="22"/>
  <c r="B44" i="22"/>
  <c r="M33" i="24" l="1"/>
  <c r="L84" i="30"/>
  <c r="K84" i="30"/>
  <c r="J84" i="30"/>
  <c r="I84" i="30"/>
  <c r="H84" i="30"/>
  <c r="G84" i="30"/>
  <c r="F84" i="30"/>
  <c r="E84" i="30"/>
  <c r="D84" i="30"/>
  <c r="C84" i="30"/>
  <c r="B84" i="30"/>
  <c r="L83" i="30"/>
  <c r="K83" i="30"/>
  <c r="J83" i="30"/>
  <c r="I83" i="30"/>
  <c r="H83" i="30"/>
  <c r="G83" i="30"/>
  <c r="F83" i="30"/>
  <c r="E83" i="30"/>
  <c r="D83" i="30"/>
  <c r="C83" i="30"/>
  <c r="B83" i="30"/>
  <c r="L82" i="30"/>
  <c r="K82" i="30"/>
  <c r="J82" i="30"/>
  <c r="I82" i="30"/>
  <c r="H82" i="30"/>
  <c r="G82" i="30"/>
  <c r="F82" i="30"/>
  <c r="E82" i="30"/>
  <c r="D82" i="30"/>
  <c r="C82" i="30"/>
  <c r="B82" i="30"/>
  <c r="L81" i="30"/>
  <c r="K81" i="30"/>
  <c r="J81" i="30"/>
  <c r="I81" i="30"/>
  <c r="H81" i="30"/>
  <c r="G81" i="30"/>
  <c r="F81" i="30"/>
  <c r="E81" i="30"/>
  <c r="D81" i="30"/>
  <c r="C81" i="30"/>
  <c r="B81" i="30"/>
  <c r="L80" i="30"/>
  <c r="K80" i="30"/>
  <c r="J80" i="30"/>
  <c r="I80" i="30"/>
  <c r="H80" i="30"/>
  <c r="G80" i="30"/>
  <c r="F80" i="30"/>
  <c r="E80" i="30"/>
  <c r="D80" i="30"/>
  <c r="C80" i="30"/>
  <c r="B80" i="30"/>
  <c r="L79" i="30"/>
  <c r="K79" i="30"/>
  <c r="J79" i="30"/>
  <c r="I79" i="30"/>
  <c r="H79" i="30"/>
  <c r="G79" i="30"/>
  <c r="F79" i="30"/>
  <c r="E79" i="30"/>
  <c r="D79" i="30"/>
  <c r="C79" i="30"/>
  <c r="B79" i="30"/>
  <c r="L78" i="30"/>
  <c r="K78" i="30"/>
  <c r="J78" i="30"/>
  <c r="I78" i="30"/>
  <c r="H78" i="30"/>
  <c r="G78" i="30"/>
  <c r="F78" i="30"/>
  <c r="E78" i="30"/>
  <c r="D78" i="30"/>
  <c r="C78" i="30"/>
  <c r="B78" i="30"/>
  <c r="L77" i="30"/>
  <c r="K77" i="30"/>
  <c r="J77" i="30"/>
  <c r="I77" i="30"/>
  <c r="H77" i="30"/>
  <c r="G77" i="30"/>
  <c r="F77" i="30"/>
  <c r="E77" i="30"/>
  <c r="D77" i="30"/>
  <c r="C77" i="30"/>
  <c r="B77" i="30"/>
  <c r="L76" i="30"/>
  <c r="K76" i="30"/>
  <c r="J76" i="30"/>
  <c r="I76" i="30"/>
  <c r="H76" i="30"/>
  <c r="G76" i="30"/>
  <c r="F76" i="30"/>
  <c r="E76" i="30"/>
  <c r="D76" i="30"/>
  <c r="C76" i="30"/>
  <c r="B76" i="30"/>
  <c r="L75" i="30"/>
  <c r="K75" i="30"/>
  <c r="J75" i="30"/>
  <c r="I75" i="30"/>
  <c r="H75" i="30"/>
  <c r="G75" i="30"/>
  <c r="F75" i="30"/>
  <c r="E75" i="30"/>
  <c r="D75" i="30"/>
  <c r="C75" i="30"/>
  <c r="B75" i="30"/>
  <c r="L74" i="30"/>
  <c r="K74" i="30"/>
  <c r="J74" i="30"/>
  <c r="I74" i="30"/>
  <c r="H74" i="30"/>
  <c r="G74" i="30"/>
  <c r="F74" i="30"/>
  <c r="E74" i="30"/>
  <c r="D74" i="30"/>
  <c r="C74" i="30"/>
  <c r="B74" i="30"/>
  <c r="L73" i="30"/>
  <c r="K73" i="30"/>
  <c r="J73" i="30"/>
  <c r="I73" i="30"/>
  <c r="H73" i="30"/>
  <c r="G73" i="30"/>
  <c r="F73" i="30"/>
  <c r="E73" i="30"/>
  <c r="D73" i="30"/>
  <c r="C73" i="30"/>
  <c r="B73" i="30"/>
  <c r="L72" i="30"/>
  <c r="K72" i="30"/>
  <c r="J72" i="30"/>
  <c r="I72" i="30"/>
  <c r="H72" i="30"/>
  <c r="G72" i="30"/>
  <c r="F72" i="30"/>
  <c r="E72" i="30"/>
  <c r="D72" i="30"/>
  <c r="C72" i="30"/>
  <c r="B72" i="30"/>
  <c r="L71" i="30"/>
  <c r="K71" i="30"/>
  <c r="J71" i="30"/>
  <c r="I71" i="30"/>
  <c r="H71" i="30"/>
  <c r="G71" i="30"/>
  <c r="F71" i="30"/>
  <c r="E71" i="30"/>
  <c r="D71" i="30"/>
  <c r="C71" i="30"/>
  <c r="B71" i="30"/>
  <c r="L70" i="30"/>
  <c r="K70" i="30"/>
  <c r="J70" i="30"/>
  <c r="I70" i="30"/>
  <c r="H70" i="30"/>
  <c r="G70" i="30"/>
  <c r="F70" i="30"/>
  <c r="E70" i="30"/>
  <c r="D70" i="30"/>
  <c r="C70" i="30"/>
  <c r="B70" i="30"/>
  <c r="L69" i="30"/>
  <c r="K69" i="30"/>
  <c r="J69" i="30"/>
  <c r="I69" i="30"/>
  <c r="H69" i="30"/>
  <c r="G69" i="30"/>
  <c r="F69" i="30"/>
  <c r="E69" i="30"/>
  <c r="D69" i="30"/>
  <c r="C69" i="30"/>
  <c r="B69" i="30"/>
  <c r="L68" i="30"/>
  <c r="K68" i="30"/>
  <c r="J68" i="30"/>
  <c r="I68" i="30"/>
  <c r="H68" i="30"/>
  <c r="G68" i="30"/>
  <c r="F68" i="30"/>
  <c r="E68" i="30"/>
  <c r="D68" i="30"/>
  <c r="C68" i="30"/>
  <c r="B68" i="30"/>
  <c r="L67" i="30"/>
  <c r="K67" i="30"/>
  <c r="J67" i="30"/>
  <c r="I67" i="30"/>
  <c r="H67" i="30"/>
  <c r="G67" i="30"/>
  <c r="F67" i="30"/>
  <c r="E67" i="30"/>
  <c r="D67" i="30"/>
  <c r="C67" i="30"/>
  <c r="B67" i="30"/>
  <c r="L66" i="30"/>
  <c r="K66" i="30"/>
  <c r="J66" i="30"/>
  <c r="I66" i="30"/>
  <c r="H66" i="30"/>
  <c r="G66" i="30"/>
  <c r="F66" i="30"/>
  <c r="E66" i="30"/>
  <c r="D66" i="30"/>
  <c r="C66" i="30"/>
  <c r="B66" i="30"/>
  <c r="L65" i="30"/>
  <c r="K65" i="30"/>
  <c r="J65" i="30"/>
  <c r="I65" i="30"/>
  <c r="H65" i="30"/>
  <c r="G65" i="30"/>
  <c r="F65" i="30"/>
  <c r="E65" i="30"/>
  <c r="D65" i="30"/>
  <c r="C65" i="30"/>
  <c r="B65" i="30"/>
  <c r="L64" i="30"/>
  <c r="K64" i="30"/>
  <c r="J64" i="30"/>
  <c r="I64" i="30"/>
  <c r="H64" i="30"/>
  <c r="G64" i="30"/>
  <c r="F64" i="30"/>
  <c r="E64" i="30"/>
  <c r="D64" i="30"/>
  <c r="C64" i="30"/>
  <c r="B64" i="30"/>
  <c r="L63" i="30"/>
  <c r="K63" i="30"/>
  <c r="J63" i="30"/>
  <c r="I63" i="30"/>
  <c r="H63" i="30"/>
  <c r="G63" i="30"/>
  <c r="F63" i="30"/>
  <c r="E63" i="30"/>
  <c r="D63" i="30"/>
  <c r="C63" i="30"/>
  <c r="B63" i="30"/>
  <c r="L62" i="30"/>
  <c r="K62" i="30"/>
  <c r="J62" i="30"/>
  <c r="I62" i="30"/>
  <c r="H62" i="30"/>
  <c r="G62" i="30"/>
  <c r="F62" i="30"/>
  <c r="E62" i="30"/>
  <c r="D62" i="30"/>
  <c r="C62" i="30"/>
  <c r="B62" i="30"/>
  <c r="L61" i="30"/>
  <c r="K61" i="30"/>
  <c r="J61" i="30"/>
  <c r="I61" i="30"/>
  <c r="H61" i="30"/>
  <c r="G61" i="30"/>
  <c r="F61" i="30"/>
  <c r="E61" i="30"/>
  <c r="D61" i="30"/>
  <c r="C61" i="30"/>
  <c r="B61" i="30"/>
  <c r="L60" i="30"/>
  <c r="K60" i="30"/>
  <c r="J60" i="30"/>
  <c r="I60" i="30"/>
  <c r="H60" i="30"/>
  <c r="G60" i="30"/>
  <c r="F60" i="30"/>
  <c r="E60" i="30"/>
  <c r="D60" i="30"/>
  <c r="C60" i="30"/>
  <c r="B60" i="30"/>
  <c r="L59" i="30"/>
  <c r="K59" i="30"/>
  <c r="J59" i="30"/>
  <c r="I59" i="30"/>
  <c r="H59" i="30"/>
  <c r="G59" i="30"/>
  <c r="F59" i="30"/>
  <c r="E59" i="30"/>
  <c r="D59" i="30"/>
  <c r="C59" i="30"/>
  <c r="B59" i="30"/>
  <c r="L58" i="30"/>
  <c r="K58" i="30"/>
  <c r="J58" i="30"/>
  <c r="I58" i="30"/>
  <c r="H58" i="30"/>
  <c r="G58" i="30"/>
  <c r="F58" i="30"/>
  <c r="E58" i="30"/>
  <c r="D58" i="30"/>
  <c r="C58" i="30"/>
  <c r="B58" i="30"/>
  <c r="L57" i="30"/>
  <c r="K57" i="30"/>
  <c r="J57" i="30"/>
  <c r="I57" i="30"/>
  <c r="H57" i="30"/>
  <c r="G57" i="30"/>
  <c r="F57" i="30"/>
  <c r="E57" i="30"/>
  <c r="D57" i="30"/>
  <c r="C57" i="30"/>
  <c r="B57" i="30"/>
  <c r="L56" i="30"/>
  <c r="K56" i="30"/>
  <c r="J56" i="30"/>
  <c r="I56" i="30"/>
  <c r="H56" i="30"/>
  <c r="G56" i="30"/>
  <c r="F56" i="30"/>
  <c r="E56" i="30"/>
  <c r="D56" i="30"/>
  <c r="C56" i="30"/>
  <c r="B56" i="30"/>
  <c r="L55" i="30"/>
  <c r="K55" i="30"/>
  <c r="J55" i="30"/>
  <c r="I55" i="30"/>
  <c r="H55" i="30"/>
  <c r="G55" i="30"/>
  <c r="F55" i="30"/>
  <c r="E55" i="30"/>
  <c r="D55" i="30"/>
  <c r="C55" i="30"/>
  <c r="B55" i="30"/>
  <c r="L54" i="30"/>
  <c r="K54" i="30"/>
  <c r="J54" i="30"/>
  <c r="I54" i="30"/>
  <c r="H54" i="30"/>
  <c r="G54" i="30"/>
  <c r="F54" i="30"/>
  <c r="E54" i="30"/>
  <c r="D54" i="30"/>
  <c r="C54" i="30"/>
  <c r="B54" i="30"/>
  <c r="L53" i="30"/>
  <c r="K53" i="30"/>
  <c r="J53" i="30"/>
  <c r="I53" i="30"/>
  <c r="H53" i="30"/>
  <c r="G53" i="30"/>
  <c r="F53" i="30"/>
  <c r="E53" i="30"/>
  <c r="D53" i="30"/>
  <c r="C53" i="30"/>
  <c r="B53" i="30"/>
  <c r="L52" i="30"/>
  <c r="K52" i="30"/>
  <c r="J52" i="30"/>
  <c r="I52" i="30"/>
  <c r="H52" i="30"/>
  <c r="G52" i="30"/>
  <c r="F52" i="30"/>
  <c r="E52" i="30"/>
  <c r="D52" i="30"/>
  <c r="C52" i="30"/>
  <c r="B52" i="30"/>
  <c r="L51" i="30"/>
  <c r="K51" i="30"/>
  <c r="J51" i="30"/>
  <c r="I51" i="30"/>
  <c r="H51" i="30"/>
  <c r="G51" i="30"/>
  <c r="F51" i="30"/>
  <c r="E51" i="30"/>
  <c r="D51" i="30"/>
  <c r="C51" i="30"/>
  <c r="B51" i="30"/>
  <c r="L50" i="30"/>
  <c r="K50" i="30"/>
  <c r="J50" i="30"/>
  <c r="I50" i="30"/>
  <c r="H50" i="30"/>
  <c r="G50" i="30"/>
  <c r="F50" i="30"/>
  <c r="E50" i="30"/>
  <c r="D50" i="30"/>
  <c r="C50" i="30"/>
  <c r="B50" i="30"/>
  <c r="L49" i="30"/>
  <c r="K49" i="30"/>
  <c r="J49" i="30"/>
  <c r="I49" i="30"/>
  <c r="H49" i="30"/>
  <c r="G49" i="30"/>
  <c r="F49" i="30"/>
  <c r="E49" i="30"/>
  <c r="D49" i="30"/>
  <c r="C49" i="30"/>
  <c r="B49" i="30"/>
  <c r="L48" i="30"/>
  <c r="K48" i="30"/>
  <c r="J48" i="30"/>
  <c r="I48" i="30"/>
  <c r="H48" i="30"/>
  <c r="G48" i="30"/>
  <c r="F48" i="30"/>
  <c r="E48" i="30"/>
  <c r="D48" i="30"/>
  <c r="C48" i="30"/>
  <c r="B48" i="30"/>
  <c r="L47" i="30"/>
  <c r="K47" i="30"/>
  <c r="J47" i="30"/>
  <c r="I47" i="30"/>
  <c r="H47" i="30"/>
  <c r="G47" i="30"/>
  <c r="F47" i="30"/>
  <c r="E47" i="30"/>
  <c r="D47" i="30"/>
  <c r="C47" i="30"/>
  <c r="B47" i="30"/>
  <c r="L46" i="30"/>
  <c r="K46" i="30"/>
  <c r="J46" i="30"/>
  <c r="I46" i="30"/>
  <c r="H46" i="30"/>
  <c r="G46" i="30"/>
  <c r="F46" i="30"/>
  <c r="E46" i="30"/>
  <c r="D46" i="30"/>
  <c r="C46" i="30"/>
  <c r="B46" i="30"/>
  <c r="L45" i="30"/>
  <c r="K45" i="30"/>
  <c r="J45" i="30"/>
  <c r="I45" i="30"/>
  <c r="H45" i="30"/>
  <c r="G45" i="30"/>
  <c r="F45" i="30"/>
  <c r="E45" i="30"/>
  <c r="D45" i="30"/>
  <c r="C45" i="30"/>
  <c r="B45" i="30"/>
  <c r="L44" i="30"/>
  <c r="K44" i="30"/>
  <c r="J44" i="30"/>
  <c r="I44" i="30"/>
  <c r="H44" i="30"/>
  <c r="G44" i="30"/>
  <c r="F44" i="30"/>
  <c r="E44" i="30"/>
  <c r="D44" i="30"/>
  <c r="C44" i="30"/>
  <c r="B44" i="30"/>
  <c r="L43" i="30"/>
  <c r="K43" i="30"/>
  <c r="J43" i="30"/>
  <c r="I43" i="30"/>
  <c r="H43" i="30"/>
  <c r="G43" i="30"/>
  <c r="F43" i="30"/>
  <c r="E43" i="30"/>
  <c r="D43" i="30"/>
  <c r="C43" i="30"/>
  <c r="B43" i="30"/>
  <c r="L42" i="30"/>
  <c r="K42" i="30"/>
  <c r="J42" i="30"/>
  <c r="I42" i="30"/>
  <c r="H42" i="30"/>
  <c r="G42" i="30"/>
  <c r="F42" i="30"/>
  <c r="E42" i="30"/>
  <c r="D42" i="30"/>
  <c r="C42" i="30"/>
  <c r="B42" i="30"/>
  <c r="L41" i="30"/>
  <c r="K41" i="30"/>
  <c r="J41" i="30"/>
  <c r="I41" i="30"/>
  <c r="H41" i="30"/>
  <c r="G41" i="30"/>
  <c r="F41" i="30"/>
  <c r="E41" i="30"/>
  <c r="D41" i="30"/>
  <c r="C41" i="30"/>
  <c r="B41" i="30"/>
  <c r="L40" i="30"/>
  <c r="K40" i="30"/>
  <c r="J40" i="30"/>
  <c r="I40" i="30"/>
  <c r="H40" i="30"/>
  <c r="G40" i="30"/>
  <c r="F40" i="30"/>
  <c r="E40" i="30"/>
  <c r="D40" i="30"/>
  <c r="C40" i="30"/>
  <c r="B40" i="30"/>
  <c r="L39" i="30"/>
  <c r="K39" i="30"/>
  <c r="J39" i="30"/>
  <c r="I39" i="30"/>
  <c r="H39" i="30"/>
  <c r="G39" i="30"/>
  <c r="F39" i="30"/>
  <c r="E39" i="30"/>
  <c r="D39" i="30"/>
  <c r="C39" i="30"/>
  <c r="B39" i="30"/>
  <c r="L38" i="30"/>
  <c r="K38" i="30"/>
  <c r="J38" i="30"/>
  <c r="I38" i="30"/>
  <c r="H38" i="30"/>
  <c r="G38" i="30"/>
  <c r="F38" i="30"/>
  <c r="E38" i="30"/>
  <c r="D38" i="30"/>
  <c r="C38" i="30"/>
  <c r="B38" i="30"/>
  <c r="L37" i="30"/>
  <c r="K37" i="30"/>
  <c r="J37" i="30"/>
  <c r="I37" i="30"/>
  <c r="H37" i="30"/>
  <c r="G37" i="30"/>
  <c r="F37" i="30"/>
  <c r="E37" i="30"/>
  <c r="D37" i="30"/>
  <c r="C37" i="30"/>
  <c r="B37" i="30"/>
  <c r="L36" i="30"/>
  <c r="K36" i="30"/>
  <c r="J36" i="30"/>
  <c r="I36" i="30"/>
  <c r="H36" i="30"/>
  <c r="G36" i="30"/>
  <c r="F36" i="30"/>
  <c r="E36" i="30"/>
  <c r="D36" i="30"/>
  <c r="C36" i="30"/>
  <c r="B36" i="30"/>
  <c r="L35" i="30"/>
  <c r="K35" i="30"/>
  <c r="J35" i="30"/>
  <c r="I35" i="30"/>
  <c r="H35" i="30"/>
  <c r="G35" i="30"/>
  <c r="F35" i="30"/>
  <c r="E35" i="30"/>
  <c r="D35" i="30"/>
  <c r="C35" i="30"/>
  <c r="B35" i="30"/>
  <c r="L34" i="30"/>
  <c r="K34" i="30"/>
  <c r="J34" i="30"/>
  <c r="I34" i="30"/>
  <c r="H34" i="30"/>
  <c r="G34" i="30"/>
  <c r="F34" i="30"/>
  <c r="E34" i="30"/>
  <c r="D34" i="30"/>
  <c r="C34" i="30"/>
  <c r="B34" i="30"/>
  <c r="L33" i="30"/>
  <c r="K33" i="30"/>
  <c r="J33" i="30"/>
  <c r="I33" i="30"/>
  <c r="H33" i="30"/>
  <c r="G33" i="30"/>
  <c r="F33" i="30"/>
  <c r="E33" i="30"/>
  <c r="D33" i="30"/>
  <c r="C33" i="30"/>
  <c r="B33" i="30"/>
  <c r="L32" i="30"/>
  <c r="K32" i="30"/>
  <c r="J32" i="30"/>
  <c r="I32" i="30"/>
  <c r="H32" i="30"/>
  <c r="G32" i="30"/>
  <c r="F32" i="30"/>
  <c r="E32" i="30"/>
  <c r="D32" i="30"/>
  <c r="C32" i="30"/>
  <c r="B32" i="30"/>
  <c r="L31" i="30"/>
  <c r="K31" i="30"/>
  <c r="J31" i="30"/>
  <c r="I31" i="30"/>
  <c r="H31" i="30"/>
  <c r="G31" i="30"/>
  <c r="F31" i="30"/>
  <c r="E31" i="30"/>
  <c r="D31" i="30"/>
  <c r="C31" i="30"/>
  <c r="B31" i="30"/>
  <c r="L30" i="30"/>
  <c r="K30" i="30"/>
  <c r="J30" i="30"/>
  <c r="I30" i="30"/>
  <c r="H30" i="30"/>
  <c r="G30" i="30"/>
  <c r="F30" i="30"/>
  <c r="E30" i="30"/>
  <c r="D30" i="30"/>
  <c r="C30" i="30"/>
  <c r="B30" i="30"/>
  <c r="L29" i="30"/>
  <c r="K29" i="30"/>
  <c r="J29" i="30"/>
  <c r="I29" i="30"/>
  <c r="H29" i="30"/>
  <c r="G29" i="30"/>
  <c r="F29" i="30"/>
  <c r="E29" i="30"/>
  <c r="D29" i="30"/>
  <c r="C29" i="30"/>
  <c r="B29" i="30"/>
  <c r="L28" i="30"/>
  <c r="K28" i="30"/>
  <c r="J28" i="30"/>
  <c r="I28" i="30"/>
  <c r="H28" i="30"/>
  <c r="G28" i="30"/>
  <c r="F28" i="30"/>
  <c r="E28" i="30"/>
  <c r="D28" i="30"/>
  <c r="C28" i="30"/>
  <c r="B28" i="30"/>
  <c r="L27" i="30"/>
  <c r="K27" i="30"/>
  <c r="J27" i="30"/>
  <c r="I27" i="30"/>
  <c r="H27" i="30"/>
  <c r="G27" i="30"/>
  <c r="F27" i="30"/>
  <c r="E27" i="30"/>
  <c r="D27" i="30"/>
  <c r="C27" i="30"/>
  <c r="B27" i="30"/>
  <c r="L26" i="30"/>
  <c r="K26" i="30"/>
  <c r="J26" i="30"/>
  <c r="I26" i="30"/>
  <c r="H26" i="30"/>
  <c r="G26" i="30"/>
  <c r="F26" i="30"/>
  <c r="E26" i="30"/>
  <c r="D26" i="30"/>
  <c r="C26" i="30"/>
  <c r="B26" i="30"/>
  <c r="L25" i="30"/>
  <c r="K25" i="30"/>
  <c r="J25" i="30"/>
  <c r="I25" i="30"/>
  <c r="H25" i="30"/>
  <c r="G25" i="30"/>
  <c r="F25" i="30"/>
  <c r="E25" i="30"/>
  <c r="D25" i="30"/>
  <c r="C25" i="30"/>
  <c r="B25" i="30"/>
  <c r="L24" i="30"/>
  <c r="K24" i="30"/>
  <c r="J24" i="30"/>
  <c r="I24" i="30"/>
  <c r="H24" i="30"/>
  <c r="G24" i="30"/>
  <c r="F24" i="30"/>
  <c r="E24" i="30"/>
  <c r="D24" i="30"/>
  <c r="C24" i="30"/>
  <c r="B24" i="30"/>
  <c r="L23" i="30"/>
  <c r="K23" i="30"/>
  <c r="J23" i="30"/>
  <c r="I23" i="30"/>
  <c r="H23" i="30"/>
  <c r="G23" i="30"/>
  <c r="F23" i="30"/>
  <c r="E23" i="30"/>
  <c r="D23" i="30"/>
  <c r="C23" i="30"/>
  <c r="B23" i="30"/>
  <c r="L22" i="30"/>
  <c r="K22" i="30"/>
  <c r="J22" i="30"/>
  <c r="I22" i="30"/>
  <c r="H22" i="30"/>
  <c r="G22" i="30"/>
  <c r="F22" i="30"/>
  <c r="E22" i="30"/>
  <c r="D22" i="30"/>
  <c r="C22" i="30"/>
  <c r="B22" i="30"/>
  <c r="L21" i="30"/>
  <c r="K21" i="30"/>
  <c r="J21" i="30"/>
  <c r="I21" i="30"/>
  <c r="H21" i="30"/>
  <c r="G21" i="30"/>
  <c r="F21" i="30"/>
  <c r="E21" i="30"/>
  <c r="D21" i="30"/>
  <c r="C21" i="30"/>
  <c r="B21" i="30"/>
  <c r="L20" i="30"/>
  <c r="K20" i="30"/>
  <c r="J20" i="30"/>
  <c r="I20" i="30"/>
  <c r="H20" i="30"/>
  <c r="G20" i="30"/>
  <c r="F20" i="30"/>
  <c r="E20" i="30"/>
  <c r="D20" i="30"/>
  <c r="C20" i="30"/>
  <c r="B20" i="30"/>
  <c r="L19" i="30"/>
  <c r="K19" i="30"/>
  <c r="J19" i="30"/>
  <c r="I19" i="30"/>
  <c r="H19" i="30"/>
  <c r="G19" i="30"/>
  <c r="F19" i="30"/>
  <c r="E19" i="30"/>
  <c r="D19" i="30"/>
  <c r="C19" i="30"/>
  <c r="B19" i="30"/>
  <c r="L18" i="30"/>
  <c r="K18" i="30"/>
  <c r="J18" i="30"/>
  <c r="I18" i="30"/>
  <c r="H18" i="30"/>
  <c r="G18" i="30"/>
  <c r="F18" i="30"/>
  <c r="E18" i="30"/>
  <c r="D18" i="30"/>
  <c r="C18" i="30"/>
  <c r="B18" i="30"/>
  <c r="L17" i="30"/>
  <c r="K17" i="30"/>
  <c r="J17" i="30"/>
  <c r="I17" i="30"/>
  <c r="H17" i="30"/>
  <c r="G17" i="30"/>
  <c r="F17" i="30"/>
  <c r="E17" i="30"/>
  <c r="D17" i="30"/>
  <c r="C17" i="30"/>
  <c r="B17" i="30"/>
  <c r="L16" i="30"/>
  <c r="K16" i="30"/>
  <c r="J16" i="30"/>
  <c r="I16" i="30"/>
  <c r="H16" i="30"/>
  <c r="G16" i="30"/>
  <c r="F16" i="30"/>
  <c r="E16" i="30"/>
  <c r="D16" i="30"/>
  <c r="C16" i="30"/>
  <c r="B16" i="30"/>
  <c r="L15" i="30"/>
  <c r="K15" i="30"/>
  <c r="J15" i="30"/>
  <c r="I15" i="30"/>
  <c r="H15" i="30"/>
  <c r="G15" i="30"/>
  <c r="F15" i="30"/>
  <c r="E15" i="30"/>
  <c r="D15" i="30"/>
  <c r="C15" i="30"/>
  <c r="B15" i="30"/>
  <c r="L14" i="30"/>
  <c r="K14" i="30"/>
  <c r="J14" i="30"/>
  <c r="I14" i="30"/>
  <c r="H14" i="30"/>
  <c r="G14" i="30"/>
  <c r="F14" i="30"/>
  <c r="E14" i="30"/>
  <c r="D14" i="30"/>
  <c r="C14" i="30"/>
  <c r="B14" i="30"/>
  <c r="L13" i="30"/>
  <c r="K13" i="30"/>
  <c r="J13" i="30"/>
  <c r="I13" i="30"/>
  <c r="H13" i="30"/>
  <c r="G13" i="30"/>
  <c r="F13" i="30"/>
  <c r="E13" i="30"/>
  <c r="D13" i="30"/>
  <c r="C13" i="30"/>
  <c r="B13" i="30"/>
  <c r="L12" i="30"/>
  <c r="K12" i="30"/>
  <c r="J12" i="30"/>
  <c r="I12" i="30"/>
  <c r="H12" i="30"/>
  <c r="G12" i="30"/>
  <c r="F12" i="30"/>
  <c r="E12" i="30"/>
  <c r="D12" i="30"/>
  <c r="C12" i="30"/>
  <c r="B12" i="30"/>
  <c r="L11" i="30"/>
  <c r="K11" i="30"/>
  <c r="J11" i="30"/>
  <c r="I11" i="30"/>
  <c r="H11" i="30"/>
  <c r="G11" i="30"/>
  <c r="F11" i="30"/>
  <c r="E11" i="30"/>
  <c r="D11" i="30"/>
  <c r="C11" i="30"/>
  <c r="B11" i="30"/>
  <c r="L10" i="30"/>
  <c r="K10" i="30"/>
  <c r="J10" i="30"/>
  <c r="I10" i="30"/>
  <c r="H10" i="30"/>
  <c r="G10" i="30"/>
  <c r="F10" i="30"/>
  <c r="E10" i="30"/>
  <c r="D10" i="30"/>
  <c r="C10" i="30"/>
  <c r="B10" i="30"/>
  <c r="L9" i="30"/>
  <c r="K9" i="30"/>
  <c r="J9" i="30"/>
  <c r="I9" i="30"/>
  <c r="H9" i="30"/>
  <c r="G9" i="30"/>
  <c r="F9" i="30"/>
  <c r="E9" i="30"/>
  <c r="D9" i="30"/>
  <c r="C9" i="30"/>
  <c r="B9" i="30"/>
  <c r="L8" i="30"/>
  <c r="K8" i="30"/>
  <c r="J8" i="30"/>
  <c r="I8" i="30"/>
  <c r="H8" i="30"/>
  <c r="G8" i="30"/>
  <c r="F8" i="30"/>
  <c r="E8" i="30"/>
  <c r="D8" i="30"/>
  <c r="C8" i="30"/>
  <c r="B8" i="30"/>
  <c r="L7" i="30"/>
  <c r="K7" i="30"/>
  <c r="J7" i="30"/>
  <c r="I7" i="30"/>
  <c r="H7" i="30"/>
  <c r="G7" i="30"/>
  <c r="F7" i="30"/>
  <c r="E7" i="30"/>
  <c r="D7" i="30"/>
  <c r="C7" i="30"/>
  <c r="B7" i="30"/>
  <c r="L6" i="30"/>
  <c r="K6" i="30"/>
  <c r="J6" i="30"/>
  <c r="I6" i="30"/>
  <c r="H6" i="30"/>
  <c r="G6" i="30"/>
  <c r="F6" i="30"/>
  <c r="E6" i="30"/>
  <c r="D6" i="30"/>
  <c r="C6" i="30"/>
  <c r="B6" i="30"/>
  <c r="L5" i="30"/>
  <c r="K5" i="30"/>
  <c r="J5" i="30"/>
  <c r="I5" i="30"/>
  <c r="H5" i="30"/>
  <c r="G5" i="30"/>
  <c r="F5" i="30"/>
  <c r="E5" i="30"/>
  <c r="D5" i="30"/>
  <c r="C5" i="30"/>
  <c r="B5" i="30"/>
  <c r="L4" i="30"/>
  <c r="K4" i="30"/>
  <c r="J4" i="30"/>
  <c r="I4" i="30"/>
  <c r="H4" i="30"/>
  <c r="G4" i="30"/>
  <c r="F4" i="30"/>
  <c r="E4" i="30"/>
  <c r="D4" i="30"/>
  <c r="C4" i="30"/>
  <c r="B4" i="30"/>
  <c r="L3" i="30"/>
  <c r="K3" i="30"/>
  <c r="J3" i="30"/>
  <c r="I3" i="30"/>
  <c r="H3" i="30"/>
  <c r="G3" i="30"/>
  <c r="F3" i="30"/>
  <c r="E3" i="30"/>
  <c r="D3" i="30"/>
  <c r="C3" i="30"/>
  <c r="B3" i="30"/>
  <c r="I16" i="19" l="1"/>
  <c r="I15" i="19"/>
  <c r="I14" i="19"/>
  <c r="I13" i="19"/>
  <c r="I12" i="19"/>
  <c r="I11" i="19"/>
  <c r="I10" i="19"/>
  <c r="I9" i="19"/>
  <c r="I8" i="19"/>
  <c r="I7" i="28"/>
  <c r="I7" i="19" s="1"/>
  <c r="B33" i="18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M30" i="18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L30" i="18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L77" i="18" s="1"/>
  <c r="L78" i="18" s="1"/>
  <c r="L79" i="18" s="1"/>
  <c r="L80" i="18" s="1"/>
  <c r="L81" i="18" s="1"/>
  <c r="L82" i="18" s="1"/>
  <c r="L83" i="18" s="1"/>
  <c r="L84" i="18" s="1"/>
  <c r="L85" i="18" s="1"/>
  <c r="K30" i="18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J30" i="18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I30" i="18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I53" i="18" s="1"/>
  <c r="I54" i="18" s="1"/>
  <c r="I55" i="18" s="1"/>
  <c r="I56" i="18" s="1"/>
  <c r="I57" i="18" s="1"/>
  <c r="I58" i="18" s="1"/>
  <c r="I59" i="18" s="1"/>
  <c r="I60" i="18" s="1"/>
  <c r="I61" i="18" s="1"/>
  <c r="I62" i="18" s="1"/>
  <c r="I63" i="18" s="1"/>
  <c r="I64" i="18" s="1"/>
  <c r="I65" i="18" s="1"/>
  <c r="I66" i="18" s="1"/>
  <c r="I67" i="18" s="1"/>
  <c r="I68" i="18" s="1"/>
  <c r="I69" i="18" s="1"/>
  <c r="I70" i="18" s="1"/>
  <c r="I71" i="18" s="1"/>
  <c r="I72" i="18" s="1"/>
  <c r="I73" i="18" s="1"/>
  <c r="I74" i="18" s="1"/>
  <c r="I75" i="18" s="1"/>
  <c r="I76" i="18" s="1"/>
  <c r="I77" i="18" s="1"/>
  <c r="I78" i="18" s="1"/>
  <c r="I79" i="18" s="1"/>
  <c r="I80" i="18" s="1"/>
  <c r="I81" i="18" s="1"/>
  <c r="I82" i="18" s="1"/>
  <c r="I83" i="18" s="1"/>
  <c r="I84" i="18" s="1"/>
  <c r="I85" i="18" s="1"/>
  <c r="H30" i="18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H61" i="18" s="1"/>
  <c r="H62" i="18" s="1"/>
  <c r="H63" i="18" s="1"/>
  <c r="H64" i="18" s="1"/>
  <c r="H65" i="18" s="1"/>
  <c r="H66" i="18" s="1"/>
  <c r="H67" i="18" s="1"/>
  <c r="H68" i="18" s="1"/>
  <c r="H69" i="18" s="1"/>
  <c r="H70" i="18" s="1"/>
  <c r="H71" i="18" s="1"/>
  <c r="H72" i="18" s="1"/>
  <c r="H73" i="18" s="1"/>
  <c r="H74" i="18" s="1"/>
  <c r="H75" i="18" s="1"/>
  <c r="H76" i="18" s="1"/>
  <c r="H77" i="18" s="1"/>
  <c r="H78" i="18" s="1"/>
  <c r="H79" i="18" s="1"/>
  <c r="H80" i="18" s="1"/>
  <c r="H81" i="18" s="1"/>
  <c r="H82" i="18" s="1"/>
  <c r="H83" i="18" s="1"/>
  <c r="H84" i="18" s="1"/>
  <c r="H85" i="18" s="1"/>
  <c r="G30" i="18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F30" i="18"/>
  <c r="F31" i="18" s="1"/>
  <c r="F32" i="18" s="1"/>
  <c r="F33" i="18" s="1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57" i="18" s="1"/>
  <c r="F58" i="18" s="1"/>
  <c r="F59" i="18" s="1"/>
  <c r="F60" i="18" s="1"/>
  <c r="F61" i="18" s="1"/>
  <c r="F62" i="18" s="1"/>
  <c r="F63" i="18" s="1"/>
  <c r="F64" i="18" s="1"/>
  <c r="F65" i="18" s="1"/>
  <c r="F66" i="18" s="1"/>
  <c r="F67" i="18" s="1"/>
  <c r="F68" i="18" s="1"/>
  <c r="F69" i="18" s="1"/>
  <c r="F70" i="18" s="1"/>
  <c r="F71" i="18" s="1"/>
  <c r="F72" i="18" s="1"/>
  <c r="F73" i="18" s="1"/>
  <c r="F74" i="18" s="1"/>
  <c r="F75" i="18" s="1"/>
  <c r="F76" i="18" s="1"/>
  <c r="F77" i="18" s="1"/>
  <c r="F78" i="18" s="1"/>
  <c r="F79" i="18" s="1"/>
  <c r="F80" i="18" s="1"/>
  <c r="F81" i="18" s="1"/>
  <c r="F82" i="18" s="1"/>
  <c r="F83" i="18" s="1"/>
  <c r="F84" i="18" s="1"/>
  <c r="F85" i="18" s="1"/>
  <c r="E30" i="18"/>
  <c r="E31" i="18" s="1"/>
  <c r="E32" i="18" s="1"/>
  <c r="E33" i="18" s="1"/>
  <c r="E34" i="18" s="1"/>
  <c r="E35" i="18" s="1"/>
  <c r="E36" i="18" s="1"/>
  <c r="E37" i="18" s="1"/>
  <c r="E38" i="18" s="1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70" i="18" s="1"/>
  <c r="E71" i="18" s="1"/>
  <c r="E72" i="18" s="1"/>
  <c r="E73" i="18" s="1"/>
  <c r="E74" i="18" s="1"/>
  <c r="E75" i="18" s="1"/>
  <c r="E76" i="18" s="1"/>
  <c r="E77" i="18" s="1"/>
  <c r="E78" i="18" s="1"/>
  <c r="E79" i="18" s="1"/>
  <c r="E80" i="18" s="1"/>
  <c r="E81" i="18" s="1"/>
  <c r="E82" i="18" s="1"/>
  <c r="E83" i="18" s="1"/>
  <c r="E84" i="18" s="1"/>
  <c r="E85" i="18" s="1"/>
  <c r="D30" i="18"/>
  <c r="D31" i="18" s="1"/>
  <c r="D32" i="18" s="1"/>
  <c r="D33" i="18" s="1"/>
  <c r="D34" i="18" s="1"/>
  <c r="D35" i="18" s="1"/>
  <c r="D36" i="18" s="1"/>
  <c r="D37" i="18" s="1"/>
  <c r="D38" i="18" s="1"/>
  <c r="D39" i="18" s="1"/>
  <c r="D40" i="18" s="1"/>
  <c r="D41" i="18" s="1"/>
  <c r="D42" i="18" s="1"/>
  <c r="D43" i="18" s="1"/>
  <c r="D44" i="18" s="1"/>
  <c r="D45" i="18" s="1"/>
  <c r="D46" i="18" s="1"/>
  <c r="D47" i="18" s="1"/>
  <c r="D48" i="18" s="1"/>
  <c r="D49" i="18" s="1"/>
  <c r="D50" i="18" s="1"/>
  <c r="D51" i="18" s="1"/>
  <c r="D52" i="18" s="1"/>
  <c r="D53" i="18" s="1"/>
  <c r="D54" i="18" s="1"/>
  <c r="D55" i="18" s="1"/>
  <c r="D56" i="18" s="1"/>
  <c r="D57" i="18" s="1"/>
  <c r="D58" i="18" s="1"/>
  <c r="D59" i="18" s="1"/>
  <c r="D60" i="18" s="1"/>
  <c r="D61" i="18" s="1"/>
  <c r="D62" i="18" s="1"/>
  <c r="D63" i="18" s="1"/>
  <c r="D64" i="18" s="1"/>
  <c r="D65" i="18" s="1"/>
  <c r="D66" i="18" s="1"/>
  <c r="D67" i="18" s="1"/>
  <c r="D68" i="18" s="1"/>
  <c r="D69" i="18" s="1"/>
  <c r="D70" i="18" s="1"/>
  <c r="D71" i="18" s="1"/>
  <c r="D72" i="18" s="1"/>
  <c r="D73" i="18" s="1"/>
  <c r="D74" i="18" s="1"/>
  <c r="D75" i="18" s="1"/>
  <c r="D76" i="18" s="1"/>
  <c r="D77" i="18" s="1"/>
  <c r="D78" i="18" s="1"/>
  <c r="D79" i="18" s="1"/>
  <c r="D80" i="18" s="1"/>
  <c r="D81" i="18" s="1"/>
  <c r="D82" i="18" s="1"/>
  <c r="D83" i="18" s="1"/>
  <c r="D84" i="18" s="1"/>
  <c r="D85" i="18" s="1"/>
  <c r="C30" i="18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I6" i="28" l="1"/>
  <c r="I69" i="19"/>
  <c r="I70" i="19"/>
  <c r="I5" i="26" s="1"/>
  <c r="I71" i="19"/>
  <c r="I6" i="26" s="1"/>
  <c r="I72" i="19"/>
  <c r="I7" i="26" s="1"/>
  <c r="I73" i="19"/>
  <c r="I8" i="26" s="1"/>
  <c r="I74" i="19"/>
  <c r="I9" i="26" s="1"/>
  <c r="I75" i="19"/>
  <c r="I10" i="26" s="1"/>
  <c r="I76" i="19"/>
  <c r="I11" i="26" s="1"/>
  <c r="I77" i="19"/>
  <c r="I12" i="26" s="1"/>
  <c r="I78" i="19"/>
  <c r="I13" i="26" s="1"/>
  <c r="I79" i="19"/>
  <c r="I14" i="26" s="1"/>
  <c r="I80" i="19"/>
  <c r="I15" i="26" s="1"/>
  <c r="I81" i="19"/>
  <c r="I16" i="26" s="1"/>
  <c r="I82" i="19"/>
  <c r="I17" i="26" s="1"/>
  <c r="I83" i="19"/>
  <c r="I18" i="26" s="1"/>
  <c r="I84" i="19"/>
  <c r="I19" i="26" s="1"/>
  <c r="I85" i="19"/>
  <c r="I20" i="26" s="1"/>
  <c r="I68" i="19"/>
  <c r="I30" i="24" s="1"/>
  <c r="I67" i="19"/>
  <c r="I29" i="24" s="1"/>
  <c r="I66" i="19"/>
  <c r="I28" i="24" s="1"/>
  <c r="I65" i="19"/>
  <c r="I27" i="24" s="1"/>
  <c r="I64" i="19"/>
  <c r="I26" i="24" s="1"/>
  <c r="I63" i="19"/>
  <c r="I25" i="24" s="1"/>
  <c r="I62" i="19"/>
  <c r="I61" i="19"/>
  <c r="I23" i="24" s="1"/>
  <c r="I60" i="19"/>
  <c r="I22" i="24" s="1"/>
  <c r="I59" i="19"/>
  <c r="I21" i="24" s="1"/>
  <c r="I58" i="19"/>
  <c r="I20" i="24" s="1"/>
  <c r="I57" i="19"/>
  <c r="I19" i="24" s="1"/>
  <c r="I56" i="19"/>
  <c r="I18" i="24" s="1"/>
  <c r="G56" i="19"/>
  <c r="G18" i="24" s="1"/>
  <c r="F56" i="19"/>
  <c r="F18" i="24" s="1"/>
  <c r="I55" i="19"/>
  <c r="I17" i="24" s="1"/>
  <c r="F55" i="19"/>
  <c r="F17" i="24" s="1"/>
  <c r="I54" i="19"/>
  <c r="I16" i="24" s="1"/>
  <c r="F54" i="19"/>
  <c r="F16" i="24" s="1"/>
  <c r="I53" i="19"/>
  <c r="I15" i="24" s="1"/>
  <c r="F53" i="19"/>
  <c r="F15" i="24" s="1"/>
  <c r="I52" i="19"/>
  <c r="I14" i="24" s="1"/>
  <c r="G52" i="19"/>
  <c r="G14" i="24" s="1"/>
  <c r="I51" i="19"/>
  <c r="I13" i="24" s="1"/>
  <c r="I50" i="19"/>
  <c r="I12" i="24" s="1"/>
  <c r="I49" i="19"/>
  <c r="I11" i="24" s="1"/>
  <c r="I48" i="19"/>
  <c r="I10" i="24" s="1"/>
  <c r="G48" i="19"/>
  <c r="G10" i="24" s="1"/>
  <c r="I47" i="19"/>
  <c r="I9" i="24" s="1"/>
  <c r="I46" i="19"/>
  <c r="I8" i="24" s="1"/>
  <c r="I45" i="19"/>
  <c r="I7" i="24" s="1"/>
  <c r="I44" i="19"/>
  <c r="I6" i="24" s="1"/>
  <c r="G44" i="19"/>
  <c r="G6" i="24" s="1"/>
  <c r="I43" i="19"/>
  <c r="I5" i="24" s="1"/>
  <c r="I42" i="19"/>
  <c r="I42" i="22" s="1"/>
  <c r="I41" i="19"/>
  <c r="I41" i="22" s="1"/>
  <c r="I40" i="19"/>
  <c r="I40" i="22" s="1"/>
  <c r="G40" i="19"/>
  <c r="G40" i="22" s="1"/>
  <c r="F40" i="19"/>
  <c r="F40" i="22" s="1"/>
  <c r="I39" i="19"/>
  <c r="I39" i="22" s="1"/>
  <c r="F39" i="19"/>
  <c r="F39" i="22" s="1"/>
  <c r="I38" i="19"/>
  <c r="I38" i="22" s="1"/>
  <c r="F38" i="19"/>
  <c r="F38" i="22" s="1"/>
  <c r="I37" i="19"/>
  <c r="I37" i="22" s="1"/>
  <c r="F37" i="19"/>
  <c r="F37" i="22" s="1"/>
  <c r="I36" i="19"/>
  <c r="I36" i="22" s="1"/>
  <c r="G36" i="19"/>
  <c r="G36" i="22" s="1"/>
  <c r="I35" i="19"/>
  <c r="I35" i="22" s="1"/>
  <c r="I34" i="19"/>
  <c r="I34" i="22" s="1"/>
  <c r="I33" i="19"/>
  <c r="I33" i="22" s="1"/>
  <c r="I32" i="19"/>
  <c r="I32" i="22" s="1"/>
  <c r="G32" i="19"/>
  <c r="G32" i="22" s="1"/>
  <c r="C32" i="19"/>
  <c r="C32" i="22" s="1"/>
  <c r="I31" i="19"/>
  <c r="I31" i="22" s="1"/>
  <c r="I30" i="19"/>
  <c r="I30" i="22" s="1"/>
  <c r="C30" i="19"/>
  <c r="C30" i="22" s="1"/>
  <c r="I29" i="19"/>
  <c r="I29" i="22" s="1"/>
  <c r="I28" i="19"/>
  <c r="I28" i="22" s="1"/>
  <c r="G28" i="19"/>
  <c r="G28" i="22" s="1"/>
  <c r="I27" i="19"/>
  <c r="I26" i="19"/>
  <c r="I25" i="19"/>
  <c r="I24" i="19"/>
  <c r="G24" i="19"/>
  <c r="F24" i="19"/>
  <c r="I23" i="19"/>
  <c r="F23" i="19"/>
  <c r="I22" i="19"/>
  <c r="F22" i="19"/>
  <c r="I21" i="19"/>
  <c r="F21" i="19"/>
  <c r="C21" i="19"/>
  <c r="I20" i="19"/>
  <c r="G20" i="19"/>
  <c r="I19" i="19"/>
  <c r="I18" i="19"/>
  <c r="I17" i="19"/>
  <c r="G16" i="19"/>
  <c r="C16" i="19"/>
  <c r="C14" i="19"/>
  <c r="G12" i="19"/>
  <c r="L8" i="19"/>
  <c r="F8" i="19"/>
  <c r="C7" i="19"/>
  <c r="L6" i="19"/>
  <c r="L5" i="19"/>
  <c r="C5" i="19"/>
  <c r="L4" i="19"/>
  <c r="K4" i="19"/>
  <c r="J4" i="19"/>
  <c r="H4" i="19"/>
  <c r="G4" i="19"/>
  <c r="F4" i="19"/>
  <c r="D4" i="19"/>
  <c r="C4" i="19"/>
  <c r="B4" i="19"/>
  <c r="A1" i="19"/>
  <c r="G69" i="19"/>
  <c r="J68" i="19"/>
  <c r="J30" i="24" s="1"/>
  <c r="H68" i="19"/>
  <c r="H30" i="24" s="1"/>
  <c r="G68" i="19"/>
  <c r="G30" i="24" s="1"/>
  <c r="E68" i="19"/>
  <c r="E30" i="24" s="1"/>
  <c r="E4" i="19"/>
  <c r="A1" i="18"/>
  <c r="I5" i="28" l="1"/>
  <c r="I6" i="19"/>
  <c r="I4" i="26"/>
  <c r="I31" i="24"/>
  <c r="G4" i="26"/>
  <c r="G31" i="24"/>
  <c r="I21" i="26"/>
  <c r="I4" i="24"/>
  <c r="I24" i="24"/>
  <c r="C33" i="19"/>
  <c r="C33" i="22" s="1"/>
  <c r="C9" i="19"/>
  <c r="C18" i="19"/>
  <c r="C25" i="19"/>
  <c r="C6" i="19"/>
  <c r="C13" i="19"/>
  <c r="C15" i="19"/>
  <c r="C23" i="19"/>
  <c r="C29" i="19"/>
  <c r="C29" i="22" s="1"/>
  <c r="C31" i="19"/>
  <c r="C31" i="22" s="1"/>
  <c r="C8" i="19"/>
  <c r="C11" i="19"/>
  <c r="C20" i="19"/>
  <c r="C24" i="19"/>
  <c r="C27" i="19"/>
  <c r="C10" i="19"/>
  <c r="C12" i="19"/>
  <c r="C17" i="19"/>
  <c r="C19" i="19"/>
  <c r="C22" i="19"/>
  <c r="C26" i="19"/>
  <c r="C28" i="19"/>
  <c r="C28" i="22" s="1"/>
  <c r="D5" i="19"/>
  <c r="F69" i="19"/>
  <c r="F5" i="19"/>
  <c r="F6" i="19"/>
  <c r="F7" i="19"/>
  <c r="F9" i="19"/>
  <c r="F10" i="19"/>
  <c r="F11" i="19"/>
  <c r="F12" i="19"/>
  <c r="F25" i="19"/>
  <c r="F26" i="19"/>
  <c r="F27" i="19"/>
  <c r="F28" i="19"/>
  <c r="F28" i="22" s="1"/>
  <c r="F41" i="19"/>
  <c r="F41" i="22" s="1"/>
  <c r="F42" i="19"/>
  <c r="F43" i="19"/>
  <c r="F5" i="24" s="1"/>
  <c r="F44" i="19"/>
  <c r="F6" i="24" s="1"/>
  <c r="F57" i="19"/>
  <c r="F19" i="24" s="1"/>
  <c r="F58" i="19"/>
  <c r="F20" i="24" s="1"/>
  <c r="F59" i="19"/>
  <c r="F21" i="24" s="1"/>
  <c r="F60" i="19"/>
  <c r="F22" i="24" s="1"/>
  <c r="F61" i="19"/>
  <c r="F23" i="24" s="1"/>
  <c r="F62" i="19"/>
  <c r="F63" i="19"/>
  <c r="F25" i="24" s="1"/>
  <c r="F64" i="19"/>
  <c r="F26" i="24" s="1"/>
  <c r="F65" i="19"/>
  <c r="F27" i="24" s="1"/>
  <c r="F66" i="19"/>
  <c r="F28" i="24" s="1"/>
  <c r="F67" i="19"/>
  <c r="F29" i="24" s="1"/>
  <c r="F68" i="19"/>
  <c r="F30" i="24" s="1"/>
  <c r="F13" i="19"/>
  <c r="F14" i="19"/>
  <c r="F15" i="19"/>
  <c r="F16" i="19"/>
  <c r="F29" i="19"/>
  <c r="F29" i="22" s="1"/>
  <c r="F30" i="19"/>
  <c r="F30" i="22" s="1"/>
  <c r="F31" i="19"/>
  <c r="F31" i="22" s="1"/>
  <c r="F32" i="19"/>
  <c r="F32" i="22" s="1"/>
  <c r="F45" i="19"/>
  <c r="F7" i="24" s="1"/>
  <c r="F46" i="19"/>
  <c r="F8" i="24" s="1"/>
  <c r="F47" i="19"/>
  <c r="F9" i="24" s="1"/>
  <c r="F48" i="19"/>
  <c r="F10" i="24" s="1"/>
  <c r="F17" i="19"/>
  <c r="F18" i="19"/>
  <c r="F19" i="19"/>
  <c r="F20" i="19"/>
  <c r="F33" i="19"/>
  <c r="F33" i="22" s="1"/>
  <c r="F34" i="19"/>
  <c r="F34" i="22" s="1"/>
  <c r="F35" i="19"/>
  <c r="F35" i="22" s="1"/>
  <c r="F36" i="19"/>
  <c r="F36" i="22" s="1"/>
  <c r="F49" i="19"/>
  <c r="F11" i="24" s="1"/>
  <c r="F50" i="19"/>
  <c r="F12" i="24" s="1"/>
  <c r="F51" i="19"/>
  <c r="F13" i="24" s="1"/>
  <c r="F52" i="19"/>
  <c r="F14" i="24" s="1"/>
  <c r="G5" i="19"/>
  <c r="G13" i="19"/>
  <c r="G25" i="19"/>
  <c r="G33" i="19"/>
  <c r="G33" i="22" s="1"/>
  <c r="G37" i="19"/>
  <c r="G37" i="22" s="1"/>
  <c r="G49" i="19"/>
  <c r="G11" i="24" s="1"/>
  <c r="G57" i="19"/>
  <c r="G19" i="24" s="1"/>
  <c r="G61" i="19"/>
  <c r="G23" i="24" s="1"/>
  <c r="G6" i="19"/>
  <c r="G10" i="19"/>
  <c r="G14" i="19"/>
  <c r="G18" i="19"/>
  <c r="G22" i="19"/>
  <c r="G26" i="19"/>
  <c r="G30" i="19"/>
  <c r="G30" i="22" s="1"/>
  <c r="G34" i="19"/>
  <c r="G34" i="22" s="1"/>
  <c r="G38" i="19"/>
  <c r="G38" i="22" s="1"/>
  <c r="G42" i="19"/>
  <c r="G46" i="19"/>
  <c r="G8" i="24" s="1"/>
  <c r="G50" i="19"/>
  <c r="G12" i="24" s="1"/>
  <c r="G54" i="19"/>
  <c r="G16" i="24" s="1"/>
  <c r="G58" i="19"/>
  <c r="G20" i="24" s="1"/>
  <c r="G62" i="19"/>
  <c r="G66" i="19"/>
  <c r="G28" i="24" s="1"/>
  <c r="G60" i="19"/>
  <c r="G22" i="24" s="1"/>
  <c r="G64" i="19"/>
  <c r="G26" i="24" s="1"/>
  <c r="G9" i="19"/>
  <c r="G17" i="19"/>
  <c r="G21" i="19"/>
  <c r="G29" i="19"/>
  <c r="G29" i="22" s="1"/>
  <c r="G41" i="19"/>
  <c r="G41" i="22" s="1"/>
  <c r="G45" i="19"/>
  <c r="G7" i="24" s="1"/>
  <c r="G53" i="19"/>
  <c r="G15" i="24" s="1"/>
  <c r="G65" i="19"/>
  <c r="G27" i="24" s="1"/>
  <c r="G7" i="19"/>
  <c r="G8" i="19"/>
  <c r="G11" i="19"/>
  <c r="G15" i="19"/>
  <c r="G19" i="19"/>
  <c r="G23" i="19"/>
  <c r="G27" i="19"/>
  <c r="G31" i="19"/>
  <c r="G31" i="22" s="1"/>
  <c r="G35" i="19"/>
  <c r="G35" i="22" s="1"/>
  <c r="G39" i="19"/>
  <c r="G39" i="22" s="1"/>
  <c r="G43" i="19"/>
  <c r="G5" i="24" s="1"/>
  <c r="G47" i="19"/>
  <c r="G9" i="24" s="1"/>
  <c r="G51" i="19"/>
  <c r="G13" i="24" s="1"/>
  <c r="G55" i="19"/>
  <c r="G17" i="24" s="1"/>
  <c r="G59" i="19"/>
  <c r="G21" i="24" s="1"/>
  <c r="G63" i="19"/>
  <c r="G25" i="24" s="1"/>
  <c r="G67" i="19"/>
  <c r="G29" i="24" s="1"/>
  <c r="H5" i="19"/>
  <c r="H9" i="19"/>
  <c r="H13" i="19"/>
  <c r="H17" i="19"/>
  <c r="H21" i="19"/>
  <c r="H23" i="19"/>
  <c r="H27" i="19"/>
  <c r="H29" i="19"/>
  <c r="H29" i="22" s="1"/>
  <c r="H31" i="19"/>
  <c r="H31" i="22" s="1"/>
  <c r="H33" i="19"/>
  <c r="H33" i="22" s="1"/>
  <c r="H35" i="19"/>
  <c r="H35" i="22" s="1"/>
  <c r="H37" i="19"/>
  <c r="H37" i="22" s="1"/>
  <c r="H39" i="19"/>
  <c r="H39" i="22" s="1"/>
  <c r="H41" i="19"/>
  <c r="H41" i="22" s="1"/>
  <c r="H43" i="19"/>
  <c r="H5" i="24" s="1"/>
  <c r="H45" i="19"/>
  <c r="H7" i="24" s="1"/>
  <c r="H47" i="19"/>
  <c r="H9" i="24" s="1"/>
  <c r="H49" i="19"/>
  <c r="H11" i="24" s="1"/>
  <c r="H51" i="19"/>
  <c r="H13" i="24" s="1"/>
  <c r="H53" i="19"/>
  <c r="H15" i="24" s="1"/>
  <c r="H55" i="19"/>
  <c r="H17" i="24" s="1"/>
  <c r="H57" i="19"/>
  <c r="H19" i="24" s="1"/>
  <c r="H59" i="19"/>
  <c r="H21" i="24" s="1"/>
  <c r="H61" i="19"/>
  <c r="H23" i="24" s="1"/>
  <c r="H63" i="19"/>
  <c r="H25" i="24" s="1"/>
  <c r="H65" i="19"/>
  <c r="H27" i="24" s="1"/>
  <c r="H67" i="19"/>
  <c r="H29" i="24" s="1"/>
  <c r="H7" i="19"/>
  <c r="H11" i="19"/>
  <c r="H15" i="19"/>
  <c r="H19" i="19"/>
  <c r="H25" i="19"/>
  <c r="H8" i="19"/>
  <c r="H6" i="19"/>
  <c r="H10" i="19"/>
  <c r="H12" i="19"/>
  <c r="H14" i="19"/>
  <c r="H16" i="19"/>
  <c r="H18" i="19"/>
  <c r="H20" i="19"/>
  <c r="H22" i="19"/>
  <c r="H24" i="19"/>
  <c r="H26" i="19"/>
  <c r="H28" i="19"/>
  <c r="H28" i="22" s="1"/>
  <c r="H30" i="19"/>
  <c r="H30" i="22" s="1"/>
  <c r="H32" i="19"/>
  <c r="H32" i="22" s="1"/>
  <c r="H34" i="19"/>
  <c r="H34" i="22" s="1"/>
  <c r="H36" i="19"/>
  <c r="H36" i="22" s="1"/>
  <c r="H38" i="19"/>
  <c r="H38" i="22" s="1"/>
  <c r="H40" i="19"/>
  <c r="H40" i="22" s="1"/>
  <c r="H42" i="19"/>
  <c r="H44" i="19"/>
  <c r="H6" i="24" s="1"/>
  <c r="H46" i="19"/>
  <c r="H8" i="24" s="1"/>
  <c r="H48" i="19"/>
  <c r="H10" i="24" s="1"/>
  <c r="H50" i="19"/>
  <c r="H12" i="24" s="1"/>
  <c r="H52" i="19"/>
  <c r="H14" i="24" s="1"/>
  <c r="H54" i="19"/>
  <c r="H16" i="24" s="1"/>
  <c r="H56" i="19"/>
  <c r="H18" i="24" s="1"/>
  <c r="H58" i="19"/>
  <c r="H20" i="24" s="1"/>
  <c r="H60" i="19"/>
  <c r="H22" i="24" s="1"/>
  <c r="H62" i="19"/>
  <c r="H64" i="19"/>
  <c r="H26" i="24" s="1"/>
  <c r="H66" i="19"/>
  <c r="H28" i="24" s="1"/>
  <c r="J11" i="19"/>
  <c r="J19" i="19"/>
  <c r="J27" i="19"/>
  <c r="J39" i="19"/>
  <c r="J39" i="22" s="1"/>
  <c r="J43" i="19"/>
  <c r="J5" i="24" s="1"/>
  <c r="J47" i="19"/>
  <c r="J9" i="24" s="1"/>
  <c r="J63" i="19"/>
  <c r="J25" i="24" s="1"/>
  <c r="J5" i="19"/>
  <c r="J10" i="19"/>
  <c r="J14" i="19"/>
  <c r="J18" i="19"/>
  <c r="J22" i="19"/>
  <c r="J26" i="19"/>
  <c r="J30" i="19"/>
  <c r="J30" i="22" s="1"/>
  <c r="J34" i="19"/>
  <c r="J34" i="22" s="1"/>
  <c r="J38" i="19"/>
  <c r="J38" i="22" s="1"/>
  <c r="J42" i="19"/>
  <c r="J46" i="19"/>
  <c r="J8" i="24" s="1"/>
  <c r="J50" i="19"/>
  <c r="J12" i="24" s="1"/>
  <c r="J54" i="19"/>
  <c r="J16" i="24" s="1"/>
  <c r="J58" i="19"/>
  <c r="J20" i="24" s="1"/>
  <c r="J62" i="19"/>
  <c r="J66" i="19"/>
  <c r="J28" i="24" s="1"/>
  <c r="J6" i="19"/>
  <c r="J15" i="19"/>
  <c r="J23" i="19"/>
  <c r="J35" i="19"/>
  <c r="J35" i="22" s="1"/>
  <c r="J51" i="19"/>
  <c r="J13" i="24" s="1"/>
  <c r="J59" i="19"/>
  <c r="J21" i="24" s="1"/>
  <c r="J67" i="19"/>
  <c r="J29" i="24" s="1"/>
  <c r="J8" i="19"/>
  <c r="J9" i="19"/>
  <c r="J13" i="19"/>
  <c r="J17" i="19"/>
  <c r="J21" i="19"/>
  <c r="J25" i="19"/>
  <c r="J29" i="19"/>
  <c r="J29" i="22" s="1"/>
  <c r="J33" i="19"/>
  <c r="J33" i="22" s="1"/>
  <c r="J37" i="19"/>
  <c r="J37" i="22" s="1"/>
  <c r="J41" i="19"/>
  <c r="J41" i="22" s="1"/>
  <c r="J45" i="19"/>
  <c r="J7" i="24" s="1"/>
  <c r="J49" i="19"/>
  <c r="J11" i="24" s="1"/>
  <c r="J53" i="19"/>
  <c r="J15" i="24" s="1"/>
  <c r="J57" i="19"/>
  <c r="J19" i="24" s="1"/>
  <c r="J61" i="19"/>
  <c r="J23" i="24" s="1"/>
  <c r="J65" i="19"/>
  <c r="J27" i="24" s="1"/>
  <c r="J31" i="19"/>
  <c r="J31" i="22" s="1"/>
  <c r="J55" i="19"/>
  <c r="J17" i="24" s="1"/>
  <c r="J7" i="19"/>
  <c r="J12" i="19"/>
  <c r="J16" i="19"/>
  <c r="J20" i="19"/>
  <c r="J24" i="19"/>
  <c r="J28" i="19"/>
  <c r="J28" i="22" s="1"/>
  <c r="J32" i="19"/>
  <c r="J32" i="22" s="1"/>
  <c r="J36" i="19"/>
  <c r="J36" i="22" s="1"/>
  <c r="J40" i="19"/>
  <c r="J40" i="22" s="1"/>
  <c r="J44" i="19"/>
  <c r="J6" i="24" s="1"/>
  <c r="J48" i="19"/>
  <c r="J10" i="24" s="1"/>
  <c r="J52" i="19"/>
  <c r="J14" i="24" s="1"/>
  <c r="J56" i="19"/>
  <c r="J18" i="24" s="1"/>
  <c r="J60" i="19"/>
  <c r="J22" i="24" s="1"/>
  <c r="J64" i="19"/>
  <c r="J26" i="24" s="1"/>
  <c r="K5" i="19"/>
  <c r="L9" i="19"/>
  <c r="L7" i="19"/>
  <c r="E13" i="19"/>
  <c r="E25" i="19"/>
  <c r="E33" i="19"/>
  <c r="E33" i="22" s="1"/>
  <c r="E45" i="19"/>
  <c r="E7" i="24" s="1"/>
  <c r="E53" i="19"/>
  <c r="E15" i="24" s="1"/>
  <c r="E65" i="19"/>
  <c r="E27" i="24" s="1"/>
  <c r="E6" i="19"/>
  <c r="E8" i="19"/>
  <c r="E12" i="19"/>
  <c r="E16" i="19"/>
  <c r="E20" i="19"/>
  <c r="E24" i="19"/>
  <c r="E28" i="19"/>
  <c r="E28" i="22" s="1"/>
  <c r="E32" i="19"/>
  <c r="E32" i="22" s="1"/>
  <c r="E36" i="19"/>
  <c r="E36" i="22" s="1"/>
  <c r="E40" i="19"/>
  <c r="E40" i="22" s="1"/>
  <c r="E44" i="19"/>
  <c r="E6" i="24" s="1"/>
  <c r="E48" i="19"/>
  <c r="E10" i="24" s="1"/>
  <c r="E52" i="19"/>
  <c r="E14" i="24" s="1"/>
  <c r="E56" i="19"/>
  <c r="E18" i="24" s="1"/>
  <c r="E60" i="19"/>
  <c r="E22" i="24" s="1"/>
  <c r="E64" i="19"/>
  <c r="E26" i="24" s="1"/>
  <c r="E9" i="19"/>
  <c r="E21" i="19"/>
  <c r="E29" i="19"/>
  <c r="E29" i="22" s="1"/>
  <c r="E37" i="19"/>
  <c r="E37" i="22" s="1"/>
  <c r="E61" i="19"/>
  <c r="E23" i="24" s="1"/>
  <c r="E11" i="19"/>
  <c r="E15" i="19"/>
  <c r="E19" i="19"/>
  <c r="E23" i="19"/>
  <c r="E27" i="19"/>
  <c r="E31" i="19"/>
  <c r="E31" i="22" s="1"/>
  <c r="E35" i="19"/>
  <c r="E35" i="22" s="1"/>
  <c r="E39" i="19"/>
  <c r="E39" i="22" s="1"/>
  <c r="E43" i="19"/>
  <c r="E5" i="24" s="1"/>
  <c r="E47" i="19"/>
  <c r="E9" i="24" s="1"/>
  <c r="E51" i="19"/>
  <c r="E13" i="24" s="1"/>
  <c r="E55" i="19"/>
  <c r="E17" i="24" s="1"/>
  <c r="E59" i="19"/>
  <c r="E21" i="24" s="1"/>
  <c r="E63" i="19"/>
  <c r="E25" i="24" s="1"/>
  <c r="E67" i="19"/>
  <c r="E29" i="24" s="1"/>
  <c r="E17" i="19"/>
  <c r="E41" i="19"/>
  <c r="E41" i="22" s="1"/>
  <c r="E49" i="19"/>
  <c r="E11" i="24" s="1"/>
  <c r="E57" i="19"/>
  <c r="E19" i="24" s="1"/>
  <c r="E5" i="19"/>
  <c r="E7" i="19"/>
  <c r="E10" i="19"/>
  <c r="E14" i="19"/>
  <c r="E18" i="19"/>
  <c r="E22" i="19"/>
  <c r="E26" i="19"/>
  <c r="E30" i="19"/>
  <c r="E30" i="22" s="1"/>
  <c r="E34" i="19"/>
  <c r="E34" i="22" s="1"/>
  <c r="E38" i="19"/>
  <c r="E38" i="22" s="1"/>
  <c r="E42" i="19"/>
  <c r="E46" i="19"/>
  <c r="E8" i="24" s="1"/>
  <c r="E50" i="19"/>
  <c r="E12" i="24" s="1"/>
  <c r="E54" i="19"/>
  <c r="E16" i="24" s="1"/>
  <c r="E58" i="19"/>
  <c r="E20" i="24" s="1"/>
  <c r="E62" i="19"/>
  <c r="E66" i="19"/>
  <c r="E28" i="24" s="1"/>
  <c r="M85" i="16"/>
  <c r="L85" i="16"/>
  <c r="K85" i="16"/>
  <c r="J85" i="16"/>
  <c r="I85" i="16"/>
  <c r="H85" i="16"/>
  <c r="G85" i="16"/>
  <c r="F85" i="16"/>
  <c r="E85" i="16"/>
  <c r="D85" i="16"/>
  <c r="C85" i="16"/>
  <c r="B85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M83" i="16"/>
  <c r="L83" i="16"/>
  <c r="K83" i="16"/>
  <c r="J83" i="16"/>
  <c r="I83" i="16"/>
  <c r="H83" i="16"/>
  <c r="G83" i="16"/>
  <c r="F83" i="16"/>
  <c r="E83" i="16"/>
  <c r="D83" i="16"/>
  <c r="C83" i="16"/>
  <c r="B83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M81" i="16"/>
  <c r="L81" i="16"/>
  <c r="K81" i="16"/>
  <c r="J81" i="16"/>
  <c r="I81" i="16"/>
  <c r="H81" i="16"/>
  <c r="G81" i="16"/>
  <c r="F81" i="16"/>
  <c r="E81" i="16"/>
  <c r="D81" i="16"/>
  <c r="C81" i="16"/>
  <c r="B81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M75" i="16"/>
  <c r="L75" i="16"/>
  <c r="K75" i="16"/>
  <c r="J75" i="16"/>
  <c r="I75" i="16"/>
  <c r="H75" i="16"/>
  <c r="G75" i="16"/>
  <c r="F75" i="16"/>
  <c r="E75" i="16"/>
  <c r="D75" i="16"/>
  <c r="C75" i="16"/>
  <c r="B75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M73" i="16"/>
  <c r="L73" i="16"/>
  <c r="K73" i="16"/>
  <c r="J73" i="16"/>
  <c r="I73" i="16"/>
  <c r="H73" i="16"/>
  <c r="G73" i="16"/>
  <c r="F73" i="16"/>
  <c r="E73" i="16"/>
  <c r="D73" i="16"/>
  <c r="C73" i="16"/>
  <c r="B73" i="16"/>
  <c r="M72" i="16"/>
  <c r="L72" i="16"/>
  <c r="K72" i="16"/>
  <c r="J72" i="16"/>
  <c r="I72" i="16"/>
  <c r="H72" i="16"/>
  <c r="G72" i="16"/>
  <c r="F72" i="16"/>
  <c r="E72" i="16"/>
  <c r="D72" i="16"/>
  <c r="C72" i="16"/>
  <c r="B72" i="16"/>
  <c r="M71" i="16"/>
  <c r="L71" i="16"/>
  <c r="K71" i="16"/>
  <c r="J71" i="16"/>
  <c r="I71" i="16"/>
  <c r="H71" i="16"/>
  <c r="G71" i="16"/>
  <c r="F71" i="16"/>
  <c r="E71" i="16"/>
  <c r="D71" i="16"/>
  <c r="C71" i="16"/>
  <c r="B71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M62" i="16"/>
  <c r="L62" i="16"/>
  <c r="K62" i="16"/>
  <c r="J62" i="16"/>
  <c r="I62" i="16"/>
  <c r="H62" i="16"/>
  <c r="G62" i="16"/>
  <c r="F62" i="16"/>
  <c r="E62" i="16"/>
  <c r="D62" i="16"/>
  <c r="C62" i="16"/>
  <c r="B62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M56" i="16"/>
  <c r="L56" i="16"/>
  <c r="K56" i="16"/>
  <c r="J56" i="16"/>
  <c r="I56" i="16"/>
  <c r="H56" i="16"/>
  <c r="G56" i="16"/>
  <c r="F56" i="16"/>
  <c r="E56" i="16"/>
  <c r="D56" i="16"/>
  <c r="C56" i="16"/>
  <c r="B56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8" i="16"/>
  <c r="L8" i="16"/>
  <c r="K8" i="16"/>
  <c r="J8" i="16"/>
  <c r="I8" i="16"/>
  <c r="H8" i="16"/>
  <c r="G8" i="16"/>
  <c r="F8" i="16"/>
  <c r="E8" i="16"/>
  <c r="D8" i="16"/>
  <c r="C8" i="16"/>
  <c r="B8" i="16"/>
  <c r="M7" i="16"/>
  <c r="L7" i="16"/>
  <c r="K7" i="16"/>
  <c r="J7" i="16"/>
  <c r="I7" i="16"/>
  <c r="H7" i="16"/>
  <c r="G7" i="16"/>
  <c r="F7" i="16"/>
  <c r="E7" i="16"/>
  <c r="D7" i="16"/>
  <c r="C7" i="16"/>
  <c r="B7" i="16"/>
  <c r="M6" i="16"/>
  <c r="L6" i="16"/>
  <c r="K6" i="16"/>
  <c r="J6" i="16"/>
  <c r="I6" i="16"/>
  <c r="H6" i="16"/>
  <c r="G6" i="16"/>
  <c r="F6" i="16"/>
  <c r="E6" i="16"/>
  <c r="D6" i="16"/>
  <c r="C6" i="16"/>
  <c r="B6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H4" i="16"/>
  <c r="G4" i="16"/>
  <c r="F4" i="16"/>
  <c r="E4" i="16"/>
  <c r="D4" i="16"/>
  <c r="C4" i="16"/>
  <c r="B4" i="16"/>
  <c r="I4" i="28" l="1"/>
  <c r="I5" i="19"/>
  <c r="F4" i="26"/>
  <c r="F31" i="24"/>
  <c r="I32" i="24"/>
  <c r="C34" i="19"/>
  <c r="C34" i="22" s="1"/>
  <c r="D6" i="19"/>
  <c r="E42" i="22"/>
  <c r="E4" i="24"/>
  <c r="E24" i="24"/>
  <c r="F24" i="24"/>
  <c r="F4" i="24"/>
  <c r="F42" i="22"/>
  <c r="F70" i="19"/>
  <c r="F5" i="26" s="1"/>
  <c r="G24" i="24"/>
  <c r="G4" i="24"/>
  <c r="G32" i="24" s="1"/>
  <c r="G42" i="22"/>
  <c r="G70" i="19"/>
  <c r="G5" i="26" s="1"/>
  <c r="H42" i="22"/>
  <c r="H4" i="24"/>
  <c r="H24" i="24"/>
  <c r="H69" i="19"/>
  <c r="J24" i="24"/>
  <c r="J42" i="22"/>
  <c r="J4" i="24"/>
  <c r="J69" i="19"/>
  <c r="L10" i="19"/>
  <c r="K6" i="19"/>
  <c r="E69" i="19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4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I4" i="19" l="1"/>
  <c r="M4" i="19" s="1"/>
  <c r="M4" i="22" s="1"/>
  <c r="I4" i="16"/>
  <c r="F32" i="24"/>
  <c r="E4" i="26"/>
  <c r="E31" i="24"/>
  <c r="E32" i="24" s="1"/>
  <c r="J4" i="26"/>
  <c r="J31" i="24"/>
  <c r="J32" i="24" s="1"/>
  <c r="H4" i="26"/>
  <c r="H31" i="24"/>
  <c r="H32" i="24" s="1"/>
  <c r="C35" i="19"/>
  <c r="C35" i="22" s="1"/>
  <c r="D7" i="19"/>
  <c r="F71" i="19"/>
  <c r="F6" i="26" s="1"/>
  <c r="G71" i="19"/>
  <c r="G6" i="26" s="1"/>
  <c r="H70" i="19"/>
  <c r="H5" i="26" s="1"/>
  <c r="J70" i="19"/>
  <c r="J5" i="26" s="1"/>
  <c r="K7" i="19"/>
  <c r="L11" i="19"/>
  <c r="E70" i="19"/>
  <c r="E5" i="26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I4" i="22"/>
  <c r="I43" i="22" s="1"/>
  <c r="E4" i="22"/>
  <c r="E43" i="22" s="1"/>
  <c r="C36" i="19" l="1"/>
  <c r="C36" i="22" s="1"/>
  <c r="D8" i="19"/>
  <c r="F72" i="19"/>
  <c r="F7" i="26" s="1"/>
  <c r="G72" i="19"/>
  <c r="G7" i="26" s="1"/>
  <c r="H71" i="19"/>
  <c r="H6" i="26" s="1"/>
  <c r="J71" i="19"/>
  <c r="J6" i="26" s="1"/>
  <c r="L12" i="19"/>
  <c r="K8" i="19"/>
  <c r="E71" i="19"/>
  <c r="E6" i="26" s="1"/>
  <c r="K4" i="22"/>
  <c r="K5" i="22"/>
  <c r="K6" i="22"/>
  <c r="C37" i="19" l="1"/>
  <c r="C37" i="22" s="1"/>
  <c r="D9" i="19"/>
  <c r="F73" i="19"/>
  <c r="F8" i="26" s="1"/>
  <c r="G73" i="19"/>
  <c r="G8" i="26" s="1"/>
  <c r="H72" i="19"/>
  <c r="H7" i="26" s="1"/>
  <c r="J72" i="19"/>
  <c r="J7" i="26" s="1"/>
  <c r="K9" i="19"/>
  <c r="L13" i="19"/>
  <c r="E72" i="19"/>
  <c r="E7" i="26" s="1"/>
  <c r="E5" i="22"/>
  <c r="H4" i="22"/>
  <c r="H43" i="22" s="1"/>
  <c r="G4" i="22"/>
  <c r="G43" i="22" s="1"/>
  <c r="D4" i="22"/>
  <c r="B4" i="22"/>
  <c r="F4" i="22"/>
  <c r="F43" i="22" s="1"/>
  <c r="I5" i="22"/>
  <c r="C4" i="22"/>
  <c r="J4" i="22"/>
  <c r="J43" i="22" s="1"/>
  <c r="L4" i="22"/>
  <c r="K7" i="22"/>
  <c r="C38" i="19" l="1"/>
  <c r="C38" i="22" s="1"/>
  <c r="D10" i="19"/>
  <c r="F74" i="19"/>
  <c r="F9" i="26" s="1"/>
  <c r="G74" i="19"/>
  <c r="G9" i="26" s="1"/>
  <c r="H73" i="19"/>
  <c r="H8" i="26" s="1"/>
  <c r="J73" i="19"/>
  <c r="J8" i="26" s="1"/>
  <c r="L14" i="19"/>
  <c r="K10" i="19"/>
  <c r="E73" i="19"/>
  <c r="E8" i="26" s="1"/>
  <c r="B5" i="19"/>
  <c r="L5" i="22"/>
  <c r="F5" i="22"/>
  <c r="H5" i="22"/>
  <c r="J5" i="22"/>
  <c r="G5" i="22"/>
  <c r="E6" i="22"/>
  <c r="C5" i="22"/>
  <c r="D5" i="22"/>
  <c r="I6" i="22"/>
  <c r="K8" i="22"/>
  <c r="B5" i="22" l="1"/>
  <c r="M5" i="19"/>
  <c r="M5" i="22" s="1"/>
  <c r="C39" i="19"/>
  <c r="C39" i="22" s="1"/>
  <c r="D11" i="19"/>
  <c r="F75" i="19"/>
  <c r="F10" i="26" s="1"/>
  <c r="G75" i="19"/>
  <c r="G10" i="26" s="1"/>
  <c r="H74" i="19"/>
  <c r="H9" i="26" s="1"/>
  <c r="J74" i="19"/>
  <c r="J9" i="26" s="1"/>
  <c r="K11" i="19"/>
  <c r="L15" i="19"/>
  <c r="E74" i="19"/>
  <c r="E9" i="26" s="1"/>
  <c r="B6" i="19"/>
  <c r="J6" i="22"/>
  <c r="C6" i="22"/>
  <c r="G6" i="22"/>
  <c r="F6" i="22"/>
  <c r="I7" i="22"/>
  <c r="L6" i="22"/>
  <c r="D6" i="22"/>
  <c r="E7" i="22"/>
  <c r="H6" i="22"/>
  <c r="K9" i="22"/>
  <c r="B6" i="22" l="1"/>
  <c r="M6" i="19"/>
  <c r="M6" i="22" s="1"/>
  <c r="C40" i="19"/>
  <c r="C40" i="22" s="1"/>
  <c r="D12" i="19"/>
  <c r="F76" i="19"/>
  <c r="F11" i="26" s="1"/>
  <c r="G76" i="19"/>
  <c r="G11" i="26" s="1"/>
  <c r="H75" i="19"/>
  <c r="H10" i="26" s="1"/>
  <c r="J75" i="19"/>
  <c r="J10" i="26" s="1"/>
  <c r="L16" i="19"/>
  <c r="K12" i="19"/>
  <c r="B7" i="19"/>
  <c r="E75" i="19"/>
  <c r="E10" i="26" s="1"/>
  <c r="D7" i="22"/>
  <c r="C7" i="22"/>
  <c r="L7" i="22"/>
  <c r="G7" i="22"/>
  <c r="J7" i="22"/>
  <c r="H7" i="22"/>
  <c r="F7" i="22"/>
  <c r="E8" i="22"/>
  <c r="I8" i="22"/>
  <c r="K10" i="22"/>
  <c r="B7" i="22" l="1"/>
  <c r="M7" i="19"/>
  <c r="M7" i="22" s="1"/>
  <c r="C41" i="19"/>
  <c r="C41" i="22" s="1"/>
  <c r="D13" i="19"/>
  <c r="F77" i="19"/>
  <c r="F12" i="26" s="1"/>
  <c r="G77" i="19"/>
  <c r="G12" i="26" s="1"/>
  <c r="H76" i="19"/>
  <c r="H11" i="26" s="1"/>
  <c r="J76" i="19"/>
  <c r="J11" i="26" s="1"/>
  <c r="K13" i="19"/>
  <c r="L17" i="19"/>
  <c r="B8" i="19"/>
  <c r="M8" i="19" s="1"/>
  <c r="M8" i="22" s="1"/>
  <c r="E76" i="19"/>
  <c r="E11" i="26" s="1"/>
  <c r="I9" i="22"/>
  <c r="F8" i="22"/>
  <c r="L8" i="22"/>
  <c r="D8" i="22"/>
  <c r="E9" i="22"/>
  <c r="G8" i="22"/>
  <c r="J8" i="22"/>
  <c r="H8" i="22"/>
  <c r="C8" i="22"/>
  <c r="K11" i="22"/>
  <c r="B8" i="22" l="1"/>
  <c r="C42" i="19"/>
  <c r="D14" i="19"/>
  <c r="F78" i="19"/>
  <c r="F13" i="26" s="1"/>
  <c r="G78" i="19"/>
  <c r="G13" i="26" s="1"/>
  <c r="H77" i="19"/>
  <c r="H12" i="26" s="1"/>
  <c r="J77" i="19"/>
  <c r="J12" i="26" s="1"/>
  <c r="L18" i="19"/>
  <c r="K14" i="19"/>
  <c r="B9" i="19"/>
  <c r="E77" i="19"/>
  <c r="E12" i="26" s="1"/>
  <c r="H9" i="22"/>
  <c r="D9" i="22"/>
  <c r="F9" i="22"/>
  <c r="J9" i="22"/>
  <c r="L9" i="22"/>
  <c r="G9" i="22"/>
  <c r="C9" i="22"/>
  <c r="E10" i="22"/>
  <c r="I10" i="22"/>
  <c r="K12" i="22"/>
  <c r="B9" i="22" l="1"/>
  <c r="M9" i="19"/>
  <c r="M9" i="22" s="1"/>
  <c r="C4" i="24"/>
  <c r="C42" i="22"/>
  <c r="C43" i="22" s="1"/>
  <c r="C43" i="19"/>
  <c r="C5" i="24" s="1"/>
  <c r="D15" i="19"/>
  <c r="F79" i="19"/>
  <c r="F14" i="26" s="1"/>
  <c r="G79" i="19"/>
  <c r="G14" i="26" s="1"/>
  <c r="H78" i="19"/>
  <c r="H13" i="26" s="1"/>
  <c r="J78" i="19"/>
  <c r="J13" i="26" s="1"/>
  <c r="K15" i="19"/>
  <c r="L19" i="19"/>
  <c r="B10" i="19"/>
  <c r="E78" i="19"/>
  <c r="E13" i="26" s="1"/>
  <c r="C10" i="22"/>
  <c r="F10" i="22"/>
  <c r="I11" i="22"/>
  <c r="L10" i="22"/>
  <c r="J10" i="22"/>
  <c r="H10" i="22"/>
  <c r="E11" i="22"/>
  <c r="G10" i="22"/>
  <c r="D10" i="22"/>
  <c r="K13" i="22"/>
  <c r="B10" i="22" l="1"/>
  <c r="M10" i="19"/>
  <c r="M10" i="22" s="1"/>
  <c r="C44" i="19"/>
  <c r="C6" i="24" s="1"/>
  <c r="D16" i="19"/>
  <c r="F80" i="19"/>
  <c r="F15" i="26" s="1"/>
  <c r="G80" i="19"/>
  <c r="G15" i="26" s="1"/>
  <c r="H79" i="19"/>
  <c r="H14" i="26" s="1"/>
  <c r="J79" i="19"/>
  <c r="J14" i="26" s="1"/>
  <c r="L20" i="19"/>
  <c r="K16" i="19"/>
  <c r="E79" i="19"/>
  <c r="E14" i="26" s="1"/>
  <c r="B11" i="19"/>
  <c r="D11" i="22"/>
  <c r="L11" i="22"/>
  <c r="G11" i="22"/>
  <c r="I12" i="22"/>
  <c r="C11" i="22"/>
  <c r="E12" i="22"/>
  <c r="F11" i="22"/>
  <c r="H11" i="22"/>
  <c r="J11" i="22"/>
  <c r="K14" i="22"/>
  <c r="B11" i="22" l="1"/>
  <c r="M11" i="19"/>
  <c r="M11" i="22" s="1"/>
  <c r="C45" i="19"/>
  <c r="C7" i="24" s="1"/>
  <c r="D17" i="19"/>
  <c r="F81" i="19"/>
  <c r="F16" i="26" s="1"/>
  <c r="G81" i="19"/>
  <c r="G16" i="26" s="1"/>
  <c r="H80" i="19"/>
  <c r="H15" i="26" s="1"/>
  <c r="J80" i="19"/>
  <c r="J15" i="26" s="1"/>
  <c r="K17" i="19"/>
  <c r="L21" i="19"/>
  <c r="E80" i="19"/>
  <c r="E15" i="26" s="1"/>
  <c r="B12" i="19"/>
  <c r="G12" i="22"/>
  <c r="J12" i="22"/>
  <c r="E13" i="22"/>
  <c r="I13" i="22"/>
  <c r="L12" i="22"/>
  <c r="F12" i="22"/>
  <c r="C12" i="22"/>
  <c r="D12" i="22"/>
  <c r="H12" i="22"/>
  <c r="K15" i="22"/>
  <c r="B12" i="22" l="1"/>
  <c r="M12" i="19"/>
  <c r="M12" i="22" s="1"/>
  <c r="C46" i="19"/>
  <c r="C8" i="24" s="1"/>
  <c r="D18" i="19"/>
  <c r="F82" i="19"/>
  <c r="F17" i="26" s="1"/>
  <c r="G82" i="19"/>
  <c r="G17" i="26" s="1"/>
  <c r="H81" i="19"/>
  <c r="H16" i="26" s="1"/>
  <c r="J81" i="19"/>
  <c r="J16" i="26" s="1"/>
  <c r="L22" i="19"/>
  <c r="K18" i="19"/>
  <c r="B13" i="19"/>
  <c r="E81" i="19"/>
  <c r="E16" i="26" s="1"/>
  <c r="I14" i="22"/>
  <c r="D13" i="22"/>
  <c r="F13" i="22"/>
  <c r="J13" i="22"/>
  <c r="H13" i="22"/>
  <c r="E14" i="22"/>
  <c r="C13" i="22"/>
  <c r="L13" i="22"/>
  <c r="G13" i="22"/>
  <c r="K16" i="22"/>
  <c r="B13" i="22" l="1"/>
  <c r="M13" i="19"/>
  <c r="M13" i="22" s="1"/>
  <c r="C47" i="19"/>
  <c r="C9" i="24" s="1"/>
  <c r="D19" i="19"/>
  <c r="F83" i="19"/>
  <c r="F18" i="26" s="1"/>
  <c r="G83" i="19"/>
  <c r="G18" i="26" s="1"/>
  <c r="H82" i="19"/>
  <c r="H17" i="26" s="1"/>
  <c r="J82" i="19"/>
  <c r="J17" i="26" s="1"/>
  <c r="K19" i="19"/>
  <c r="L23" i="19"/>
  <c r="B14" i="19"/>
  <c r="E82" i="19"/>
  <c r="E17" i="26" s="1"/>
  <c r="L14" i="22"/>
  <c r="H14" i="22"/>
  <c r="I15" i="22"/>
  <c r="J14" i="22"/>
  <c r="E15" i="22"/>
  <c r="D14" i="22"/>
  <c r="F14" i="22"/>
  <c r="G14" i="22"/>
  <c r="C14" i="22"/>
  <c r="K17" i="22"/>
  <c r="B14" i="22" l="1"/>
  <c r="M14" i="19"/>
  <c r="M14" i="22" s="1"/>
  <c r="C48" i="19"/>
  <c r="C10" i="24" s="1"/>
  <c r="D20" i="19"/>
  <c r="F85" i="19"/>
  <c r="F20" i="26" s="1"/>
  <c r="F21" i="26" s="1"/>
  <c r="F84" i="19"/>
  <c r="F19" i="26" s="1"/>
  <c r="G84" i="19"/>
  <c r="G19" i="26" s="1"/>
  <c r="G85" i="19"/>
  <c r="G20" i="26" s="1"/>
  <c r="G21" i="26" s="1"/>
  <c r="H83" i="19"/>
  <c r="H18" i="26" s="1"/>
  <c r="J83" i="19"/>
  <c r="J18" i="26" s="1"/>
  <c r="L24" i="19"/>
  <c r="K20" i="19"/>
  <c r="B15" i="19"/>
  <c r="E83" i="19"/>
  <c r="E18" i="26" s="1"/>
  <c r="C15" i="22"/>
  <c r="F15" i="22"/>
  <c r="D15" i="22"/>
  <c r="J15" i="22"/>
  <c r="H15" i="22"/>
  <c r="G15" i="22"/>
  <c r="E16" i="22"/>
  <c r="I16" i="22"/>
  <c r="L15" i="22"/>
  <c r="K18" i="22"/>
  <c r="B15" i="22" l="1"/>
  <c r="M15" i="19"/>
  <c r="M15" i="22" s="1"/>
  <c r="C49" i="19"/>
  <c r="C11" i="24" s="1"/>
  <c r="D21" i="19"/>
  <c r="H85" i="19"/>
  <c r="H20" i="26" s="1"/>
  <c r="H21" i="26" s="1"/>
  <c r="H84" i="19"/>
  <c r="H19" i="26" s="1"/>
  <c r="J84" i="19"/>
  <c r="J19" i="26" s="1"/>
  <c r="J85" i="19"/>
  <c r="J20" i="26" s="1"/>
  <c r="J21" i="26" s="1"/>
  <c r="K21" i="19"/>
  <c r="L25" i="19"/>
  <c r="B16" i="19"/>
  <c r="E85" i="19"/>
  <c r="E20" i="26" s="1"/>
  <c r="E21" i="26" s="1"/>
  <c r="E84" i="19"/>
  <c r="E19" i="26" s="1"/>
  <c r="E17" i="22"/>
  <c r="J16" i="22"/>
  <c r="F16" i="22"/>
  <c r="L16" i="22"/>
  <c r="G16" i="22"/>
  <c r="I17" i="22"/>
  <c r="D16" i="22"/>
  <c r="H16" i="22"/>
  <c r="C16" i="22"/>
  <c r="K19" i="22"/>
  <c r="B16" i="22" l="1"/>
  <c r="M16" i="19"/>
  <c r="M16" i="22" s="1"/>
  <c r="C50" i="19"/>
  <c r="C12" i="24" s="1"/>
  <c r="D22" i="19"/>
  <c r="L26" i="19"/>
  <c r="K22" i="19"/>
  <c r="B17" i="19"/>
  <c r="J17" i="22"/>
  <c r="I18" i="22"/>
  <c r="L17" i="22"/>
  <c r="H17" i="22"/>
  <c r="D17" i="22"/>
  <c r="F17" i="22"/>
  <c r="E18" i="22"/>
  <c r="C17" i="22"/>
  <c r="G17" i="22"/>
  <c r="K20" i="22"/>
  <c r="B17" i="22" l="1"/>
  <c r="M17" i="19"/>
  <c r="M17" i="22" s="1"/>
  <c r="C51" i="19"/>
  <c r="C13" i="24" s="1"/>
  <c r="D23" i="19"/>
  <c r="K23" i="19"/>
  <c r="L27" i="19"/>
  <c r="B18" i="19"/>
  <c r="G18" i="22"/>
  <c r="E19" i="22"/>
  <c r="D18" i="22"/>
  <c r="L18" i="22"/>
  <c r="J18" i="22"/>
  <c r="C18" i="22"/>
  <c r="F18" i="22"/>
  <c r="H18" i="22"/>
  <c r="I19" i="22"/>
  <c r="K21" i="22"/>
  <c r="B18" i="22" l="1"/>
  <c r="M18" i="19"/>
  <c r="M18" i="22" s="1"/>
  <c r="C52" i="19"/>
  <c r="C14" i="24" s="1"/>
  <c r="D24" i="19"/>
  <c r="L28" i="19"/>
  <c r="L28" i="22" s="1"/>
  <c r="K24" i="19"/>
  <c r="B19" i="19"/>
  <c r="C19" i="22"/>
  <c r="E20" i="22"/>
  <c r="I20" i="22"/>
  <c r="J19" i="22"/>
  <c r="D19" i="22"/>
  <c r="G19" i="22"/>
  <c r="H19" i="22"/>
  <c r="L19" i="22"/>
  <c r="F19" i="22"/>
  <c r="K22" i="22"/>
  <c r="B19" i="22" l="1"/>
  <c r="M19" i="19"/>
  <c r="M19" i="22" s="1"/>
  <c r="C53" i="19"/>
  <c r="C15" i="24" s="1"/>
  <c r="D25" i="19"/>
  <c r="K25" i="19"/>
  <c r="L29" i="19"/>
  <c r="L29" i="22" s="1"/>
  <c r="B20" i="19"/>
  <c r="F20" i="22"/>
  <c r="D20" i="22"/>
  <c r="L20" i="22"/>
  <c r="G20" i="22"/>
  <c r="J20" i="22"/>
  <c r="E21" i="22"/>
  <c r="C20" i="22"/>
  <c r="H20" i="22"/>
  <c r="I21" i="22"/>
  <c r="K23" i="22"/>
  <c r="B20" i="22" l="1"/>
  <c r="M20" i="19"/>
  <c r="M20" i="22" s="1"/>
  <c r="C54" i="19"/>
  <c r="C16" i="24" s="1"/>
  <c r="D26" i="19"/>
  <c r="L30" i="19"/>
  <c r="L30" i="22" s="1"/>
  <c r="K26" i="19"/>
  <c r="B21" i="19"/>
  <c r="I22" i="22"/>
  <c r="J21" i="22"/>
  <c r="L21" i="22"/>
  <c r="G21" i="22"/>
  <c r="D21" i="22"/>
  <c r="F21" i="22"/>
  <c r="C21" i="22"/>
  <c r="H21" i="22"/>
  <c r="E22" i="22"/>
  <c r="K24" i="22"/>
  <c r="B21" i="22" l="1"/>
  <c r="M21" i="19"/>
  <c r="M21" i="22" s="1"/>
  <c r="C55" i="19"/>
  <c r="C17" i="24" s="1"/>
  <c r="D27" i="19"/>
  <c r="K27" i="19"/>
  <c r="L31" i="19"/>
  <c r="L31" i="22" s="1"/>
  <c r="B22" i="19"/>
  <c r="G22" i="22"/>
  <c r="E23" i="22"/>
  <c r="H22" i="22"/>
  <c r="F22" i="22"/>
  <c r="D22" i="22"/>
  <c r="L22" i="22"/>
  <c r="C22" i="22"/>
  <c r="J22" i="22"/>
  <c r="I23" i="22"/>
  <c r="K25" i="22"/>
  <c r="B22" i="22" l="1"/>
  <c r="M22" i="19"/>
  <c r="M22" i="22" s="1"/>
  <c r="C56" i="19"/>
  <c r="C18" i="24" s="1"/>
  <c r="D28" i="19"/>
  <c r="D28" i="22" s="1"/>
  <c r="L32" i="19"/>
  <c r="L32" i="22" s="1"/>
  <c r="K28" i="19"/>
  <c r="K28" i="22" s="1"/>
  <c r="B23" i="19"/>
  <c r="D23" i="22"/>
  <c r="I24" i="22"/>
  <c r="C23" i="22"/>
  <c r="G23" i="22"/>
  <c r="J23" i="22"/>
  <c r="L23" i="22"/>
  <c r="F23" i="22"/>
  <c r="E24" i="22"/>
  <c r="H23" i="22"/>
  <c r="K26" i="22"/>
  <c r="B23" i="22" l="1"/>
  <c r="M23" i="19"/>
  <c r="M23" i="22" s="1"/>
  <c r="C57" i="19"/>
  <c r="C19" i="24" s="1"/>
  <c r="D29" i="19"/>
  <c r="D29" i="22" s="1"/>
  <c r="K29" i="19"/>
  <c r="K29" i="22" s="1"/>
  <c r="L33" i="19"/>
  <c r="L33" i="22" s="1"/>
  <c r="B24" i="19"/>
  <c r="M24" i="19" s="1"/>
  <c r="M24" i="22" s="1"/>
  <c r="I25" i="22"/>
  <c r="L24" i="22"/>
  <c r="G24" i="22"/>
  <c r="E25" i="22"/>
  <c r="J24" i="22"/>
  <c r="D24" i="22"/>
  <c r="H24" i="22"/>
  <c r="F24" i="22"/>
  <c r="C24" i="22"/>
  <c r="B24" i="22" l="1"/>
  <c r="C58" i="19"/>
  <c r="C20" i="24" s="1"/>
  <c r="D30" i="19"/>
  <c r="D30" i="22" s="1"/>
  <c r="L34" i="19"/>
  <c r="L34" i="22" s="1"/>
  <c r="K30" i="19"/>
  <c r="K30" i="22" s="1"/>
  <c r="B25" i="19"/>
  <c r="M25" i="19" s="1"/>
  <c r="M25" i="22" s="1"/>
  <c r="L25" i="22"/>
  <c r="K27" i="22"/>
  <c r="H25" i="22"/>
  <c r="D25" i="22"/>
  <c r="E26" i="22"/>
  <c r="C25" i="22"/>
  <c r="J25" i="22"/>
  <c r="F25" i="22"/>
  <c r="G25" i="22"/>
  <c r="I26" i="22"/>
  <c r="B25" i="22" l="1"/>
  <c r="C59" i="19"/>
  <c r="C21" i="24" s="1"/>
  <c r="D31" i="19"/>
  <c r="D31" i="22" s="1"/>
  <c r="K31" i="19"/>
  <c r="K31" i="22" s="1"/>
  <c r="L35" i="19"/>
  <c r="L35" i="22" s="1"/>
  <c r="B26" i="19"/>
  <c r="M26" i="19" s="1"/>
  <c r="M26" i="22" s="1"/>
  <c r="L26" i="22"/>
  <c r="D26" i="22"/>
  <c r="F26" i="22"/>
  <c r="H26" i="22"/>
  <c r="C26" i="22"/>
  <c r="G26" i="22"/>
  <c r="J26" i="22"/>
  <c r="B26" i="22" l="1"/>
  <c r="C60" i="19"/>
  <c r="C22" i="24" s="1"/>
  <c r="D32" i="19"/>
  <c r="D32" i="22" s="1"/>
  <c r="L36" i="19"/>
  <c r="L36" i="22" s="1"/>
  <c r="K32" i="19"/>
  <c r="K32" i="22" s="1"/>
  <c r="B27" i="19"/>
  <c r="M27" i="19" s="1"/>
  <c r="M27" i="22" s="1"/>
  <c r="I27" i="22"/>
  <c r="E27" i="22"/>
  <c r="C61" i="19" l="1"/>
  <c r="C23" i="24" s="1"/>
  <c r="D33" i="19"/>
  <c r="D33" i="22" s="1"/>
  <c r="K33" i="19"/>
  <c r="K33" i="22" s="1"/>
  <c r="L37" i="19"/>
  <c r="L37" i="22" s="1"/>
  <c r="B28" i="19"/>
  <c r="L27" i="22"/>
  <c r="B27" i="22"/>
  <c r="F27" i="22"/>
  <c r="C27" i="22"/>
  <c r="D27" i="22"/>
  <c r="J27" i="22"/>
  <c r="H27" i="22"/>
  <c r="G27" i="22"/>
  <c r="B28" i="22" l="1"/>
  <c r="M28" i="19"/>
  <c r="M28" i="22" s="1"/>
  <c r="C62" i="19"/>
  <c r="D34" i="19"/>
  <c r="D34" i="22" s="1"/>
  <c r="L38" i="19"/>
  <c r="L38" i="22" s="1"/>
  <c r="K34" i="19"/>
  <c r="K34" i="22" s="1"/>
  <c r="B29" i="19"/>
  <c r="B29" i="22" l="1"/>
  <c r="M29" i="19"/>
  <c r="M29" i="22" s="1"/>
  <c r="C24" i="24"/>
  <c r="C63" i="19"/>
  <c r="C25" i="24" s="1"/>
  <c r="D35" i="19"/>
  <c r="D35" i="22" s="1"/>
  <c r="K35" i="19"/>
  <c r="K35" i="22" s="1"/>
  <c r="L39" i="19"/>
  <c r="L39" i="22" s="1"/>
  <c r="B30" i="19"/>
  <c r="B30" i="22" l="1"/>
  <c r="M30" i="19"/>
  <c r="M30" i="22" s="1"/>
  <c r="C64" i="19"/>
  <c r="C26" i="24" s="1"/>
  <c r="D36" i="19"/>
  <c r="D36" i="22" s="1"/>
  <c r="L40" i="19"/>
  <c r="L40" i="22" s="1"/>
  <c r="K36" i="19"/>
  <c r="K36" i="22" s="1"/>
  <c r="B31" i="19"/>
  <c r="B31" i="22" l="1"/>
  <c r="M31" i="19"/>
  <c r="M31" i="22" s="1"/>
  <c r="C65" i="19"/>
  <c r="C27" i="24" s="1"/>
  <c r="D37" i="19"/>
  <c r="D37" i="22" s="1"/>
  <c r="K37" i="19"/>
  <c r="K37" i="22" s="1"/>
  <c r="L41" i="19"/>
  <c r="L41" i="22" s="1"/>
  <c r="B32" i="19"/>
  <c r="B32" i="22" l="1"/>
  <c r="M32" i="19"/>
  <c r="M32" i="22" s="1"/>
  <c r="C66" i="19"/>
  <c r="C28" i="24" s="1"/>
  <c r="D38" i="19"/>
  <c r="D38" i="22" s="1"/>
  <c r="L42" i="19"/>
  <c r="K38" i="19"/>
  <c r="K38" i="22" s="1"/>
  <c r="B33" i="19"/>
  <c r="B33" i="22" l="1"/>
  <c r="M33" i="19"/>
  <c r="M33" i="22" s="1"/>
  <c r="C67" i="19"/>
  <c r="C29" i="24" s="1"/>
  <c r="D39" i="19"/>
  <c r="D39" i="22" s="1"/>
  <c r="K39" i="19"/>
  <c r="K39" i="22" s="1"/>
  <c r="L42" i="22"/>
  <c r="L43" i="22" s="1"/>
  <c r="L4" i="24"/>
  <c r="L43" i="19"/>
  <c r="L5" i="24" s="1"/>
  <c r="B34" i="19"/>
  <c r="B34" i="22" l="1"/>
  <c r="M34" i="19"/>
  <c r="M34" i="22" s="1"/>
  <c r="C68" i="19"/>
  <c r="C30" i="24" s="1"/>
  <c r="D40" i="19"/>
  <c r="D40" i="22" s="1"/>
  <c r="L44" i="19"/>
  <c r="L6" i="24" s="1"/>
  <c r="K40" i="19"/>
  <c r="K40" i="22" s="1"/>
  <c r="B35" i="19"/>
  <c r="B35" i="22" l="1"/>
  <c r="M35" i="19"/>
  <c r="M35" i="22" s="1"/>
  <c r="C69" i="19"/>
  <c r="D41" i="19"/>
  <c r="D41" i="22" s="1"/>
  <c r="K41" i="19"/>
  <c r="K41" i="22" s="1"/>
  <c r="L45" i="19"/>
  <c r="L7" i="24" s="1"/>
  <c r="B36" i="19"/>
  <c r="B36" i="22" l="1"/>
  <c r="M36" i="19"/>
  <c r="M36" i="22" s="1"/>
  <c r="C4" i="26"/>
  <c r="C31" i="24"/>
  <c r="C32" i="24" s="1"/>
  <c r="C70" i="19"/>
  <c r="C5" i="26" s="1"/>
  <c r="D42" i="19"/>
  <c r="L46" i="19"/>
  <c r="L8" i="24" s="1"/>
  <c r="K42" i="19"/>
  <c r="B37" i="19"/>
  <c r="B37" i="22" l="1"/>
  <c r="M37" i="19"/>
  <c r="M37" i="22" s="1"/>
  <c r="C71" i="19"/>
  <c r="C6" i="26" s="1"/>
  <c r="D42" i="22"/>
  <c r="D43" i="22" s="1"/>
  <c r="D4" i="24"/>
  <c r="D43" i="19"/>
  <c r="D5" i="24" s="1"/>
  <c r="K43" i="19"/>
  <c r="K5" i="24" s="1"/>
  <c r="K4" i="24"/>
  <c r="K42" i="22"/>
  <c r="K43" i="22" s="1"/>
  <c r="L47" i="19"/>
  <c r="L9" i="24" s="1"/>
  <c r="B38" i="19"/>
  <c r="B38" i="22" l="1"/>
  <c r="M38" i="19"/>
  <c r="M38" i="22" s="1"/>
  <c r="C72" i="19"/>
  <c r="C7" i="26" s="1"/>
  <c r="D44" i="19"/>
  <c r="D6" i="24" s="1"/>
  <c r="L48" i="19"/>
  <c r="L10" i="24" s="1"/>
  <c r="K44" i="19"/>
  <c r="K6" i="24" s="1"/>
  <c r="B39" i="19"/>
  <c r="B39" i="22" l="1"/>
  <c r="M39" i="19"/>
  <c r="M39" i="22" s="1"/>
  <c r="C73" i="19"/>
  <c r="C8" i="26" s="1"/>
  <c r="D45" i="19"/>
  <c r="D7" i="24" s="1"/>
  <c r="K45" i="19"/>
  <c r="K7" i="24" s="1"/>
  <c r="L49" i="19"/>
  <c r="L11" i="24" s="1"/>
  <c r="B40" i="19"/>
  <c r="B40" i="22" l="1"/>
  <c r="M40" i="19"/>
  <c r="M40" i="22" s="1"/>
  <c r="C74" i="19"/>
  <c r="C9" i="26" s="1"/>
  <c r="D46" i="19"/>
  <c r="D8" i="24" s="1"/>
  <c r="L50" i="19"/>
  <c r="L12" i="24" s="1"/>
  <c r="K46" i="19"/>
  <c r="K8" i="24" s="1"/>
  <c r="B41" i="19"/>
  <c r="B41" i="22" l="1"/>
  <c r="M41" i="19"/>
  <c r="M41" i="22" s="1"/>
  <c r="C75" i="19"/>
  <c r="C10" i="26" s="1"/>
  <c r="D47" i="19"/>
  <c r="D9" i="24" s="1"/>
  <c r="K47" i="19"/>
  <c r="K9" i="24" s="1"/>
  <c r="L51" i="19"/>
  <c r="L13" i="24" s="1"/>
  <c r="B42" i="19"/>
  <c r="M42" i="19" s="1"/>
  <c r="M4" i="24" l="1"/>
  <c r="M42" i="22"/>
  <c r="M43" i="22" s="1"/>
  <c r="B42" i="22"/>
  <c r="B43" i="22" s="1"/>
  <c r="B4" i="24"/>
  <c r="C76" i="19"/>
  <c r="C11" i="26" s="1"/>
  <c r="D48" i="19"/>
  <c r="D10" i="24" s="1"/>
  <c r="L52" i="19"/>
  <c r="L14" i="24" s="1"/>
  <c r="K48" i="19"/>
  <c r="K10" i="24" s="1"/>
  <c r="B43" i="19"/>
  <c r="B5" i="24" l="1"/>
  <c r="M43" i="19"/>
  <c r="M5" i="24" s="1"/>
  <c r="C77" i="19"/>
  <c r="C12" i="26" s="1"/>
  <c r="D49" i="19"/>
  <c r="D11" i="24" s="1"/>
  <c r="K49" i="19"/>
  <c r="K11" i="24" s="1"/>
  <c r="L53" i="19"/>
  <c r="L15" i="24" s="1"/>
  <c r="B44" i="19"/>
  <c r="B6" i="24" l="1"/>
  <c r="M44" i="19"/>
  <c r="M6" i="24" s="1"/>
  <c r="C78" i="19"/>
  <c r="C13" i="26" s="1"/>
  <c r="D50" i="19"/>
  <c r="D12" i="24" s="1"/>
  <c r="L54" i="19"/>
  <c r="L16" i="24" s="1"/>
  <c r="K50" i="19"/>
  <c r="K12" i="24" s="1"/>
  <c r="B45" i="19"/>
  <c r="B7" i="24" l="1"/>
  <c r="M45" i="19"/>
  <c r="M7" i="24" s="1"/>
  <c r="C79" i="19"/>
  <c r="C14" i="26" s="1"/>
  <c r="D51" i="19"/>
  <c r="D13" i="24" s="1"/>
  <c r="K51" i="19"/>
  <c r="K13" i="24" s="1"/>
  <c r="L55" i="19"/>
  <c r="L17" i="24" s="1"/>
  <c r="B46" i="19"/>
  <c r="B8" i="24" l="1"/>
  <c r="M46" i="19"/>
  <c r="M8" i="24" s="1"/>
  <c r="C80" i="19"/>
  <c r="C15" i="26" s="1"/>
  <c r="D52" i="19"/>
  <c r="D14" i="24" s="1"/>
  <c r="L56" i="19"/>
  <c r="L18" i="24" s="1"/>
  <c r="K52" i="19"/>
  <c r="K14" i="24" s="1"/>
  <c r="B47" i="19"/>
  <c r="B9" i="24" l="1"/>
  <c r="M47" i="19"/>
  <c r="M9" i="24" s="1"/>
  <c r="C81" i="19"/>
  <c r="C16" i="26" s="1"/>
  <c r="D53" i="19"/>
  <c r="D15" i="24" s="1"/>
  <c r="K53" i="19"/>
  <c r="K15" i="24" s="1"/>
  <c r="L57" i="19"/>
  <c r="L19" i="24" s="1"/>
  <c r="B48" i="19"/>
  <c r="B10" i="24" l="1"/>
  <c r="M48" i="19"/>
  <c r="M10" i="24" s="1"/>
  <c r="C82" i="19"/>
  <c r="C17" i="26" s="1"/>
  <c r="D54" i="19"/>
  <c r="D16" i="24" s="1"/>
  <c r="L58" i="19"/>
  <c r="L20" i="24" s="1"/>
  <c r="K54" i="19"/>
  <c r="K16" i="24" s="1"/>
  <c r="B49" i="19"/>
  <c r="B11" i="24" l="1"/>
  <c r="M49" i="19"/>
  <c r="M11" i="24" s="1"/>
  <c r="C83" i="19"/>
  <c r="C18" i="26" s="1"/>
  <c r="D55" i="19"/>
  <c r="D17" i="24" s="1"/>
  <c r="K55" i="19"/>
  <c r="K17" i="24" s="1"/>
  <c r="L59" i="19"/>
  <c r="L21" i="24" s="1"/>
  <c r="B50" i="19"/>
  <c r="B12" i="24" l="1"/>
  <c r="M50" i="19"/>
  <c r="M12" i="24" s="1"/>
  <c r="C85" i="19"/>
  <c r="C20" i="26" s="1"/>
  <c r="C21" i="26" s="1"/>
  <c r="C84" i="19"/>
  <c r="C19" i="26" s="1"/>
  <c r="D56" i="19"/>
  <c r="D18" i="24" s="1"/>
  <c r="L60" i="19"/>
  <c r="L22" i="24" s="1"/>
  <c r="K56" i="19"/>
  <c r="K18" i="24" s="1"/>
  <c r="B51" i="19"/>
  <c r="B13" i="24" l="1"/>
  <c r="M51" i="19"/>
  <c r="M13" i="24" s="1"/>
  <c r="D57" i="19"/>
  <c r="D19" i="24" s="1"/>
  <c r="K57" i="19"/>
  <c r="K19" i="24" s="1"/>
  <c r="L61" i="19"/>
  <c r="L23" i="24" s="1"/>
  <c r="B52" i="19"/>
  <c r="B14" i="24" l="1"/>
  <c r="M52" i="19"/>
  <c r="M14" i="24" s="1"/>
  <c r="D58" i="19"/>
  <c r="D20" i="24" s="1"/>
  <c r="L62" i="19"/>
  <c r="K58" i="19"/>
  <c r="K20" i="24" s="1"/>
  <c r="B53" i="19"/>
  <c r="B15" i="24" l="1"/>
  <c r="M53" i="19"/>
  <c r="M15" i="24" s="1"/>
  <c r="D59" i="19"/>
  <c r="D21" i="24" s="1"/>
  <c r="K59" i="19"/>
  <c r="K21" i="24" s="1"/>
  <c r="L24" i="24"/>
  <c r="L63" i="19"/>
  <c r="L25" i="24" s="1"/>
  <c r="B54" i="19"/>
  <c r="B16" i="24" l="1"/>
  <c r="M54" i="19"/>
  <c r="M16" i="24" s="1"/>
  <c r="D60" i="19"/>
  <c r="D22" i="24" s="1"/>
  <c r="L64" i="19"/>
  <c r="L26" i="24" s="1"/>
  <c r="K60" i="19"/>
  <c r="K22" i="24" s="1"/>
  <c r="B55" i="19"/>
  <c r="B17" i="24" l="1"/>
  <c r="M55" i="19"/>
  <c r="M17" i="24" s="1"/>
  <c r="D61" i="19"/>
  <c r="D23" i="24" s="1"/>
  <c r="K61" i="19"/>
  <c r="K23" i="24" s="1"/>
  <c r="L65" i="19"/>
  <c r="L27" i="24" s="1"/>
  <c r="B56" i="19"/>
  <c r="B18" i="24" l="1"/>
  <c r="M56" i="19"/>
  <c r="M18" i="24" s="1"/>
  <c r="D62" i="19"/>
  <c r="L66" i="19"/>
  <c r="L28" i="24" s="1"/>
  <c r="K62" i="19"/>
  <c r="B57" i="19"/>
  <c r="B19" i="24" l="1"/>
  <c r="M57" i="19"/>
  <c r="M19" i="24" s="1"/>
  <c r="D24" i="24"/>
  <c r="D63" i="19"/>
  <c r="D25" i="24" s="1"/>
  <c r="K24" i="24"/>
  <c r="K63" i="19"/>
  <c r="K25" i="24" s="1"/>
  <c r="L67" i="19"/>
  <c r="L29" i="24" s="1"/>
  <c r="B58" i="19"/>
  <c r="B20" i="24" l="1"/>
  <c r="M58" i="19"/>
  <c r="M20" i="24" s="1"/>
  <c r="D64" i="19"/>
  <c r="D26" i="24" s="1"/>
  <c r="K64" i="19"/>
  <c r="K26" i="24" s="1"/>
  <c r="L68" i="19"/>
  <c r="L30" i="24" s="1"/>
  <c r="B59" i="19"/>
  <c r="B21" i="24" l="1"/>
  <c r="M59" i="19"/>
  <c r="M21" i="24" s="1"/>
  <c r="D65" i="19"/>
  <c r="D27" i="24" s="1"/>
  <c r="L69" i="19"/>
  <c r="K65" i="19"/>
  <c r="K27" i="24" s="1"/>
  <c r="B60" i="19"/>
  <c r="L4" i="26" l="1"/>
  <c r="L31" i="24"/>
  <c r="L32" i="24" s="1"/>
  <c r="B22" i="24"/>
  <c r="M60" i="19"/>
  <c r="M22" i="24" s="1"/>
  <c r="D66" i="19"/>
  <c r="D28" i="24" s="1"/>
  <c r="K66" i="19"/>
  <c r="K28" i="24" s="1"/>
  <c r="L70" i="19"/>
  <c r="L5" i="26" s="1"/>
  <c r="B61" i="19"/>
  <c r="B23" i="24" l="1"/>
  <c r="M61" i="19"/>
  <c r="M23" i="24" s="1"/>
  <c r="D67" i="19"/>
  <c r="D29" i="24" s="1"/>
  <c r="L71" i="19"/>
  <c r="L6" i="26" s="1"/>
  <c r="K67" i="19"/>
  <c r="K29" i="24" s="1"/>
  <c r="B62" i="19"/>
  <c r="M62" i="19" s="1"/>
  <c r="M24" i="24" s="1"/>
  <c r="B24" i="24" l="1"/>
  <c r="D68" i="19"/>
  <c r="D30" i="24" s="1"/>
  <c r="K68" i="19"/>
  <c r="K30" i="24" s="1"/>
  <c r="L72" i="19"/>
  <c r="L7" i="26" s="1"/>
  <c r="B63" i="19"/>
  <c r="B25" i="24" l="1"/>
  <c r="M63" i="19"/>
  <c r="M25" i="24" s="1"/>
  <c r="D69" i="19"/>
  <c r="L73" i="19"/>
  <c r="L8" i="26" s="1"/>
  <c r="K69" i="19"/>
  <c r="B64" i="19"/>
  <c r="B26" i="24" l="1"/>
  <c r="M64" i="19"/>
  <c r="M26" i="24" s="1"/>
  <c r="K4" i="26"/>
  <c r="K31" i="24"/>
  <c r="K32" i="24" s="1"/>
  <c r="D4" i="26"/>
  <c r="D31" i="24"/>
  <c r="D32" i="24" s="1"/>
  <c r="D70" i="19"/>
  <c r="D5" i="26" s="1"/>
  <c r="K70" i="19"/>
  <c r="K5" i="26" s="1"/>
  <c r="L74" i="19"/>
  <c r="L9" i="26" s="1"/>
  <c r="B65" i="19"/>
  <c r="B27" i="24" l="1"/>
  <c r="M65" i="19"/>
  <c r="M27" i="24" s="1"/>
  <c r="D71" i="19"/>
  <c r="D6" i="26" s="1"/>
  <c r="K71" i="19"/>
  <c r="K6" i="26" s="1"/>
  <c r="L75" i="19"/>
  <c r="L10" i="26" s="1"/>
  <c r="B66" i="19"/>
  <c r="B28" i="24" l="1"/>
  <c r="M66" i="19"/>
  <c r="M28" i="24" s="1"/>
  <c r="D72" i="19"/>
  <c r="D7" i="26" s="1"/>
  <c r="K72" i="19"/>
  <c r="K7" i="26" s="1"/>
  <c r="L76" i="19"/>
  <c r="L11" i="26" s="1"/>
  <c r="B67" i="19"/>
  <c r="B29" i="24" l="1"/>
  <c r="M67" i="19"/>
  <c r="M29" i="24" s="1"/>
  <c r="D73" i="19"/>
  <c r="D8" i="26" s="1"/>
  <c r="L77" i="19"/>
  <c r="L12" i="26" s="1"/>
  <c r="K73" i="19"/>
  <c r="K8" i="26" s="1"/>
  <c r="B68" i="19"/>
  <c r="B30" i="24" l="1"/>
  <c r="M68" i="19"/>
  <c r="M30" i="24" s="1"/>
  <c r="D74" i="19"/>
  <c r="D9" i="26" s="1"/>
  <c r="K74" i="19"/>
  <c r="K9" i="26" s="1"/>
  <c r="L78" i="19"/>
  <c r="L13" i="26" s="1"/>
  <c r="B69" i="19"/>
  <c r="B4" i="26" l="1"/>
  <c r="B31" i="24"/>
  <c r="B32" i="24" s="1"/>
  <c r="M69" i="19"/>
  <c r="D75" i="19"/>
  <c r="D10" i="26" s="1"/>
  <c r="L79" i="19"/>
  <c r="L14" i="26" s="1"/>
  <c r="K75" i="19"/>
  <c r="K10" i="26" s="1"/>
  <c r="B70" i="19"/>
  <c r="M4" i="26" l="1"/>
  <c r="M31" i="24"/>
  <c r="M32" i="24" s="1"/>
  <c r="B5" i="26"/>
  <c r="M70" i="19"/>
  <c r="M5" i="26" s="1"/>
  <c r="D76" i="19"/>
  <c r="D11" i="26" s="1"/>
  <c r="K76" i="19"/>
  <c r="K11" i="26" s="1"/>
  <c r="L80" i="19"/>
  <c r="L15" i="26" s="1"/>
  <c r="B71" i="19"/>
  <c r="B6" i="26" l="1"/>
  <c r="M71" i="19"/>
  <c r="M6" i="26" s="1"/>
  <c r="D77" i="19"/>
  <c r="D12" i="26" s="1"/>
  <c r="L81" i="19"/>
  <c r="L16" i="26" s="1"/>
  <c r="K77" i="19"/>
  <c r="K12" i="26" s="1"/>
  <c r="B72" i="19"/>
  <c r="B7" i="26" l="1"/>
  <c r="M72" i="19"/>
  <c r="M7" i="26" s="1"/>
  <c r="D78" i="19"/>
  <c r="D13" i="26" s="1"/>
  <c r="K78" i="19"/>
  <c r="K13" i="26" s="1"/>
  <c r="L82" i="19"/>
  <c r="L17" i="26" s="1"/>
  <c r="B73" i="19"/>
  <c r="B8" i="26" l="1"/>
  <c r="M73" i="19"/>
  <c r="M8" i="26" s="1"/>
  <c r="D79" i="19"/>
  <c r="D14" i="26" s="1"/>
  <c r="L83" i="19"/>
  <c r="L18" i="26" s="1"/>
  <c r="K79" i="19"/>
  <c r="K14" i="26" s="1"/>
  <c r="B74" i="19"/>
  <c r="B9" i="26" l="1"/>
  <c r="M74" i="19"/>
  <c r="M9" i="26" s="1"/>
  <c r="D80" i="19"/>
  <c r="D15" i="26" s="1"/>
  <c r="K80" i="19"/>
  <c r="K15" i="26" s="1"/>
  <c r="L84" i="19"/>
  <c r="L19" i="26" s="1"/>
  <c r="L85" i="19"/>
  <c r="L20" i="26" s="1"/>
  <c r="L21" i="26" s="1"/>
  <c r="B75" i="19"/>
  <c r="B10" i="26" l="1"/>
  <c r="M75" i="19"/>
  <c r="M10" i="26" s="1"/>
  <c r="D81" i="19"/>
  <c r="D16" i="26" s="1"/>
  <c r="K81" i="19"/>
  <c r="K16" i="26" s="1"/>
  <c r="B76" i="19"/>
  <c r="B11" i="26" l="1"/>
  <c r="M76" i="19"/>
  <c r="M11" i="26" s="1"/>
  <c r="D82" i="19"/>
  <c r="D17" i="26" s="1"/>
  <c r="K82" i="19"/>
  <c r="K17" i="26" s="1"/>
  <c r="B77" i="19"/>
  <c r="B12" i="26" l="1"/>
  <c r="M77" i="19"/>
  <c r="M12" i="26" s="1"/>
  <c r="D83" i="19"/>
  <c r="D18" i="26" s="1"/>
  <c r="K83" i="19"/>
  <c r="K18" i="26" s="1"/>
  <c r="B78" i="19"/>
  <c r="B13" i="26" l="1"/>
  <c r="M78" i="19"/>
  <c r="M13" i="26" s="1"/>
  <c r="D84" i="19"/>
  <c r="D19" i="26" s="1"/>
  <c r="D85" i="19"/>
  <c r="D20" i="26" s="1"/>
  <c r="D21" i="26" s="1"/>
  <c r="K84" i="19"/>
  <c r="K19" i="26" s="1"/>
  <c r="K85" i="19"/>
  <c r="K20" i="26" s="1"/>
  <c r="K21" i="26" s="1"/>
  <c r="B79" i="19"/>
  <c r="B14" i="26" l="1"/>
  <c r="M79" i="19"/>
  <c r="M14" i="26" s="1"/>
  <c r="B80" i="19"/>
  <c r="B15" i="26" l="1"/>
  <c r="M80" i="19"/>
  <c r="M15" i="26" s="1"/>
  <c r="B81" i="19"/>
  <c r="B16" i="26" l="1"/>
  <c r="M81" i="19"/>
  <c r="M16" i="26" s="1"/>
  <c r="B82" i="19"/>
  <c r="B17" i="26" l="1"/>
  <c r="M82" i="19"/>
  <c r="M17" i="26" s="1"/>
  <c r="B83" i="19"/>
  <c r="B18" i="26" l="1"/>
  <c r="M83" i="19"/>
  <c r="M18" i="26" s="1"/>
  <c r="B84" i="19"/>
  <c r="B85" i="19"/>
  <c r="B20" i="26" l="1"/>
  <c r="B21" i="26" s="1"/>
  <c r="M85" i="19"/>
  <c r="M20" i="26" s="1"/>
  <c r="M21" i="26" s="1"/>
  <c r="B19" i="26"/>
  <c r="M84" i="19"/>
  <c r="M19" i="26" s="1"/>
</calcChain>
</file>

<file path=xl/sharedStrings.xml><?xml version="1.0" encoding="utf-8"?>
<sst xmlns="http://schemas.openxmlformats.org/spreadsheetml/2006/main" count="232" uniqueCount="42">
  <si>
    <t>ARG</t>
  </si>
  <si>
    <t>BOL</t>
  </si>
  <si>
    <t>BRA</t>
  </si>
  <si>
    <t>CHL</t>
  </si>
  <si>
    <t>COL</t>
  </si>
  <si>
    <t>ECU</t>
  </si>
  <si>
    <t>MEX</t>
  </si>
  <si>
    <t>PAR</t>
  </si>
  <si>
    <t>PER</t>
  </si>
  <si>
    <t>URU</t>
  </si>
  <si>
    <t>VEN</t>
  </si>
  <si>
    <t>USA</t>
  </si>
  <si>
    <t>Real GDP per capita</t>
  </si>
  <si>
    <t>Relative to 2% growth trend</t>
  </si>
  <si>
    <t>Real GDP per capita relative to the US</t>
  </si>
  <si>
    <t>cgdppc</t>
  </si>
  <si>
    <t>year</t>
  </si>
  <si>
    <t>Paraguay</t>
  </si>
  <si>
    <t>PRY</t>
  </si>
  <si>
    <t>URY</t>
  </si>
  <si>
    <t>Argentina</t>
  </si>
  <si>
    <t>Bolivia (Plurinational State of)</t>
  </si>
  <si>
    <t>Brazil</t>
  </si>
  <si>
    <t>Chile</t>
  </si>
  <si>
    <t>Colombia</t>
  </si>
  <si>
    <t>Ecuador</t>
  </si>
  <si>
    <t>Mexico</t>
  </si>
  <si>
    <t>Peru</t>
  </si>
  <si>
    <t>Uruguay</t>
  </si>
  <si>
    <t>Venezuela (Bolivarian Republic of)</t>
  </si>
  <si>
    <t>United States</t>
  </si>
  <si>
    <t>Real GDP per capita in 2011US$, multiple benchmarks (suitable for cross-country income comparisons)</t>
  </si>
  <si>
    <t>2% growth trend</t>
  </si>
  <si>
    <t>PAR*</t>
  </si>
  <si>
    <t>pop</t>
  </si>
  <si>
    <t>Region</t>
  </si>
  <si>
    <t>Region**</t>
  </si>
  <si>
    <t>Std</t>
  </si>
  <si>
    <t>Average</t>
  </si>
  <si>
    <t>COL, ECU, MEX, PAR, URU, VEN</t>
  </si>
  <si>
    <t>ARG, BOL, BRA, CHL, PER</t>
  </si>
  <si>
    <t>COL, ECU, MEX, PAR, URU, VEN (right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</si>
</sst>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NumberFormat="1"/>
    <xf numFmtId="0" fontId="1" fillId="0" borderId="0" xfId="0" applyFont="1"/>
    <xf numFmtId="0" fontId="2" fillId="0" borderId="0" xfId="0" applyFont="1"/>
    <xf numFmtId="1" fontId="0" fillId="2" borderId="0" xfId="0" applyNumberFormat="1" applyFill="1"/>
    <xf numFmtId="2" fontId="0" fillId="0" borderId="0" xfId="0" applyNumberFormat="1"/>
    <xf numFmtId="0" fontId="0" fillId="2" borderId="0" xfId="0" applyFill="1"/>
    <xf numFmtId="3" fontId="0" fillId="2" borderId="0" xfId="0" applyNumberFormat="1" applyFill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'1935-1973'!$B$3</c:f>
              <c:strCache>
                <c:ptCount val="1"/>
                <c:pt idx="0">
                  <c:v>ARG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'1935-1973'!$B$4:$B$42</c:f>
              <c:numCache>
                <c:formatCode>#,##0.00</c:formatCode>
                <c:ptCount val="39"/>
                <c:pt idx="0">
                  <c:v>0.61470484874008047</c:v>
                </c:pt>
                <c:pt idx="1">
                  <c:v>0.59686222221361696</c:v>
                </c:pt>
                <c:pt idx="2">
                  <c:v>0.61711967549233659</c:v>
                </c:pt>
                <c:pt idx="3">
                  <c:v>0.59714299499732926</c:v>
                </c:pt>
                <c:pt idx="4">
                  <c:v>0.59634562927205337</c:v>
                </c:pt>
                <c:pt idx="5">
                  <c:v>0.58654518986231685</c:v>
                </c:pt>
                <c:pt idx="6">
                  <c:v>0.5948094348791374</c:v>
                </c:pt>
                <c:pt idx="7">
                  <c:v>0.58045737130148822</c:v>
                </c:pt>
                <c:pt idx="8">
                  <c:v>0.55550612067197558</c:v>
                </c:pt>
                <c:pt idx="9">
                  <c:v>0.59630806682527226</c:v>
                </c:pt>
                <c:pt idx="10">
                  <c:v>0.55614517336220282</c:v>
                </c:pt>
                <c:pt idx="11">
                  <c:v>0.58389383074733725</c:v>
                </c:pt>
                <c:pt idx="12">
                  <c:v>0.62452445477329721</c:v>
                </c:pt>
                <c:pt idx="13">
                  <c:v>0.63180325528212766</c:v>
                </c:pt>
                <c:pt idx="14">
                  <c:v>0.59531588605494334</c:v>
                </c:pt>
                <c:pt idx="15">
                  <c:v>0.57662256814681689</c:v>
                </c:pt>
                <c:pt idx="16">
                  <c:v>0.5575730917401136</c:v>
                </c:pt>
                <c:pt idx="17">
                  <c:v>0.49135986777772511</c:v>
                </c:pt>
                <c:pt idx="18">
                  <c:v>0.5079330521751857</c:v>
                </c:pt>
                <c:pt idx="19">
                  <c:v>0.51443757871905738</c:v>
                </c:pt>
                <c:pt idx="20">
                  <c:v>0.53076339863657107</c:v>
                </c:pt>
                <c:pt idx="21">
                  <c:v>0.52125540277771631</c:v>
                </c:pt>
                <c:pt idx="22">
                  <c:v>0.53295466563296046</c:v>
                </c:pt>
                <c:pt idx="23">
                  <c:v>0.55044753571824123</c:v>
                </c:pt>
                <c:pt idx="24">
                  <c:v>0.4894395835640713</c:v>
                </c:pt>
                <c:pt idx="25">
                  <c:v>0.4944069110643482</c:v>
                </c:pt>
                <c:pt idx="26">
                  <c:v>0.51332416896318833</c:v>
                </c:pt>
                <c:pt idx="27">
                  <c:v>0.48952648582599134</c:v>
                </c:pt>
                <c:pt idx="28">
                  <c:v>0.46322933679112377</c:v>
                </c:pt>
                <c:pt idx="29">
                  <c:v>0.49548360566324007</c:v>
                </c:pt>
                <c:pt idx="30">
                  <c:v>0.524539417942256</c:v>
                </c:pt>
                <c:pt idx="31">
                  <c:v>0.51248409265392025</c:v>
                </c:pt>
                <c:pt idx="32">
                  <c:v>0.51092018899934966</c:v>
                </c:pt>
                <c:pt idx="33">
                  <c:v>0.51720816989330975</c:v>
                </c:pt>
                <c:pt idx="34">
                  <c:v>0.54497057713635688</c:v>
                </c:pt>
                <c:pt idx="35">
                  <c:v>0.55690828486928368</c:v>
                </c:pt>
                <c:pt idx="36">
                  <c:v>0.56558513309589542</c:v>
                </c:pt>
                <c:pt idx="37">
                  <c:v>0.56475638126997108</c:v>
                </c:pt>
                <c:pt idx="38">
                  <c:v>0.58009545616124847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9FA-80A1-149E61364B33}"/>
            </c:ext>
          </c:extLst>
        </c:ser>
        <c:ser>
          <c:idx val="1"/>
          <c:order val="1"/>
          <c:tx>
            <c:strRef>
              <c:f>'1935-1973'!$C$3</c:f>
              <c:strCache>
                <c:ptCount val="1"/>
                <c:pt idx="0">
                  <c:v>BOL</c:v>
                </c:pt>
              </c:strCache>
            </c:strRef>
          </c:tx>
          <c:spPr>
            <a:ln w="38100" cap="rnd">
              <a:solidFill>
                <a:schemeClr val="accent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'1935-1973'!$C$4:$C$42</c:f>
              <c:numCache>
                <c:formatCode>#,##0.00</c:formatCode>
                <c:ptCount val="39"/>
                <c:pt idx="0">
                  <c:v>0.1066602856075753</c:v>
                </c:pt>
                <c:pt idx="1">
                  <c:v>0.10733009666727479</c:v>
                </c:pt>
                <c:pt idx="2">
                  <c:v>0.11238616419394895</c:v>
                </c:pt>
                <c:pt idx="3">
                  <c:v>0.11240842328766928</c:v>
                </c:pt>
                <c:pt idx="4">
                  <c:v>0.11280626681796478</c:v>
                </c:pt>
                <c:pt idx="5">
                  <c:v>0.11857626523451158</c:v>
                </c:pt>
                <c:pt idx="6">
                  <c:v>0.12302785680058112</c:v>
                </c:pt>
                <c:pt idx="7">
                  <c:v>0.12219738910761674</c:v>
                </c:pt>
                <c:pt idx="8">
                  <c:v>0.12243776724470259</c:v>
                </c:pt>
                <c:pt idx="9">
                  <c:v>0.11866865021854284</c:v>
                </c:pt>
                <c:pt idx="10">
                  <c:v>0.11947208696054827</c:v>
                </c:pt>
                <c:pt idx="11">
                  <c:v>0.11413367083310484</c:v>
                </c:pt>
                <c:pt idx="12">
                  <c:v>0.10824230914916862</c:v>
                </c:pt>
                <c:pt idx="13">
                  <c:v>0.11335376323091975</c:v>
                </c:pt>
                <c:pt idx="14">
                  <c:v>0.11471157369506542</c:v>
                </c:pt>
                <c:pt idx="15">
                  <c:v>0.10982965562805795</c:v>
                </c:pt>
                <c:pt idx="16">
                  <c:v>0.11588254998658029</c:v>
                </c:pt>
                <c:pt idx="17">
                  <c:v>0.11296151192407491</c:v>
                </c:pt>
                <c:pt idx="18">
                  <c:v>9.5861629258360018E-2</c:v>
                </c:pt>
                <c:pt idx="19">
                  <c:v>9.4855080280238355E-2</c:v>
                </c:pt>
                <c:pt idx="20">
                  <c:v>9.2934035932218412E-2</c:v>
                </c:pt>
                <c:pt idx="21">
                  <c:v>8.224038783475468E-2</c:v>
                </c:pt>
                <c:pt idx="22">
                  <c:v>7.4398567283198574E-2</c:v>
                </c:pt>
                <c:pt idx="23">
                  <c:v>7.1038498172555101E-2</c:v>
                </c:pt>
                <c:pt idx="24">
                  <c:v>7.0323402370140661E-2</c:v>
                </c:pt>
                <c:pt idx="25">
                  <c:v>6.8501495182190716E-2</c:v>
                </c:pt>
                <c:pt idx="26">
                  <c:v>6.7864115410257581E-2</c:v>
                </c:pt>
                <c:pt idx="27">
                  <c:v>6.6373766209091134E-2</c:v>
                </c:pt>
                <c:pt idx="28">
                  <c:v>6.830767172012854E-2</c:v>
                </c:pt>
                <c:pt idx="29">
                  <c:v>6.9475140577251418E-2</c:v>
                </c:pt>
                <c:pt idx="30">
                  <c:v>7.0068996640402725E-2</c:v>
                </c:pt>
                <c:pt idx="31">
                  <c:v>7.3169864696702488E-2</c:v>
                </c:pt>
                <c:pt idx="32">
                  <c:v>7.4531290072937781E-2</c:v>
                </c:pt>
                <c:pt idx="33">
                  <c:v>7.9545037917430353E-2</c:v>
                </c:pt>
                <c:pt idx="34">
                  <c:v>7.9375444148846133E-2</c:v>
                </c:pt>
                <c:pt idx="35">
                  <c:v>7.9908775029371895E-2</c:v>
                </c:pt>
                <c:pt idx="36">
                  <c:v>8.0568824771279218E-2</c:v>
                </c:pt>
                <c:pt idx="37">
                  <c:v>7.6718490945673359E-2</c:v>
                </c:pt>
                <c:pt idx="38">
                  <c:v>8.1207370698685583E-2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5-49FA-80A1-149E61364B33}"/>
            </c:ext>
          </c:extLst>
        </c:ser>
        <c:ser>
          <c:idx val="2"/>
          <c:order val="2"/>
          <c:tx>
            <c:strRef>
              <c:f>'1935-1973'!$D$3</c:f>
              <c:strCache>
                <c:ptCount val="1"/>
                <c:pt idx="0">
                  <c:v>BRA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'1935-1973'!$D$4:$D$42</c:f>
              <c:numCache>
                <c:formatCode>#,##0.00</c:formatCode>
                <c:ptCount val="39"/>
                <c:pt idx="0">
                  <c:v>9.3214184866586253E-2</c:v>
                </c:pt>
                <c:pt idx="1">
                  <c:v>9.8155822844262927E-2</c:v>
                </c:pt>
                <c:pt idx="2">
                  <c:v>9.7453736783564129E-2</c:v>
                </c:pt>
                <c:pt idx="3">
                  <c:v>9.7511952874832691E-2</c:v>
                </c:pt>
                <c:pt idx="4">
                  <c:v>9.4592754987980879E-2</c:v>
                </c:pt>
                <c:pt idx="5">
                  <c:v>9.1750545271672729E-2</c:v>
                </c:pt>
                <c:pt idx="6">
                  <c:v>9.4146563204116837E-2</c:v>
                </c:pt>
                <c:pt idx="7">
                  <c:v>8.6764100874469618E-2</c:v>
                </c:pt>
                <c:pt idx="8">
                  <c:v>9.4677969478012575E-2</c:v>
                </c:pt>
                <c:pt idx="9">
                  <c:v>9.4037873363444907E-2</c:v>
                </c:pt>
                <c:pt idx="10">
                  <c:v>9.2492114733649655E-2</c:v>
                </c:pt>
                <c:pt idx="11">
                  <c:v>9.7912368064251271E-2</c:v>
                </c:pt>
                <c:pt idx="12">
                  <c:v>9.706706081874486E-2</c:v>
                </c:pt>
                <c:pt idx="13">
                  <c:v>0.10197624796238877</c:v>
                </c:pt>
                <c:pt idx="14">
                  <c:v>0.10514080013947473</c:v>
                </c:pt>
                <c:pt idx="15">
                  <c:v>0.10456431258012401</c:v>
                </c:pt>
                <c:pt idx="16">
                  <c:v>0.10218312802928611</c:v>
                </c:pt>
                <c:pt idx="17">
                  <c:v>0.1058892518438198</c:v>
                </c:pt>
                <c:pt idx="18">
                  <c:v>0.10559409725871111</c:v>
                </c:pt>
                <c:pt idx="19">
                  <c:v>0.10894926051911663</c:v>
                </c:pt>
                <c:pt idx="20">
                  <c:v>0.11347734913828775</c:v>
                </c:pt>
                <c:pt idx="21">
                  <c:v>0.11083270926126924</c:v>
                </c:pt>
                <c:pt idx="22">
                  <c:v>0.11242058389633403</c:v>
                </c:pt>
                <c:pt idx="23">
                  <c:v>0.11862795436925462</c:v>
                </c:pt>
                <c:pt idx="24">
                  <c:v>0.11997341898327611</c:v>
                </c:pt>
                <c:pt idx="25">
                  <c:v>0.12625982943847602</c:v>
                </c:pt>
                <c:pt idx="26">
                  <c:v>0.13257933586547921</c:v>
                </c:pt>
                <c:pt idx="27">
                  <c:v>0.13620727163517579</c:v>
                </c:pt>
                <c:pt idx="28">
                  <c:v>0.13144921700764231</c:v>
                </c:pt>
                <c:pt idx="29">
                  <c:v>0.12928106055869981</c:v>
                </c:pt>
                <c:pt idx="30">
                  <c:v>0.1258433160850182</c:v>
                </c:pt>
                <c:pt idx="31">
                  <c:v>0.1291290757349064</c:v>
                </c:pt>
                <c:pt idx="32">
                  <c:v>0.13199655382904504</c:v>
                </c:pt>
                <c:pt idx="33">
                  <c:v>0.13763229377038455</c:v>
                </c:pt>
                <c:pt idx="34">
                  <c:v>0.13743582448656019</c:v>
                </c:pt>
                <c:pt idx="35">
                  <c:v>0.14877841854530582</c:v>
                </c:pt>
                <c:pt idx="36">
                  <c:v>0.15926706322946074</c:v>
                </c:pt>
                <c:pt idx="37">
                  <c:v>0.17024780660055802</c:v>
                </c:pt>
                <c:pt idx="38">
                  <c:v>0.18369047320403786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5-49FA-80A1-149E61364B33}"/>
            </c:ext>
          </c:extLst>
        </c:ser>
        <c:ser>
          <c:idx val="3"/>
          <c:order val="3"/>
          <c:tx>
            <c:strRef>
              <c:f>'1935-1973'!$E$3</c:f>
              <c:strCache>
                <c:ptCount val="1"/>
                <c:pt idx="0">
                  <c:v>CHL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'1935-1973'!$E$4:$E$42</c:f>
              <c:numCache>
                <c:formatCode>#,##0.00</c:formatCode>
                <c:ptCount val="39"/>
                <c:pt idx="0">
                  <c:v>0.30653475608173686</c:v>
                </c:pt>
                <c:pt idx="1">
                  <c:v>0.30542315474861848</c:v>
                </c:pt>
                <c:pt idx="2">
                  <c:v>0.3320063685045796</c:v>
                </c:pt>
                <c:pt idx="3">
                  <c:v>0.324725932620053</c:v>
                </c:pt>
                <c:pt idx="4">
                  <c:v>0.32054102156086867</c:v>
                </c:pt>
                <c:pt idx="5">
                  <c:v>0.31869942765667131</c:v>
                </c:pt>
                <c:pt idx="6">
                  <c:v>0.30720660898138552</c:v>
                </c:pt>
                <c:pt idx="7">
                  <c:v>0.30529574236595508</c:v>
                </c:pt>
                <c:pt idx="8">
                  <c:v>0.3021785807172932</c:v>
                </c:pt>
                <c:pt idx="9">
                  <c:v>0.29625351050715021</c:v>
                </c:pt>
                <c:pt idx="10">
                  <c:v>0.30967343812918158</c:v>
                </c:pt>
                <c:pt idx="11">
                  <c:v>0.32354922820037657</c:v>
                </c:pt>
                <c:pt idx="12">
                  <c:v>0.27794848411566792</c:v>
                </c:pt>
                <c:pt idx="13">
                  <c:v>0.31203889097582183</c:v>
                </c:pt>
                <c:pt idx="14">
                  <c:v>0.29407750975487662</c:v>
                </c:pt>
                <c:pt idx="15">
                  <c:v>0.29695184702386412</c:v>
                </c:pt>
                <c:pt idx="16">
                  <c:v>0.29708553220431694</c:v>
                </c:pt>
                <c:pt idx="17">
                  <c:v>0.31273663841128152</c:v>
                </c:pt>
                <c:pt idx="18">
                  <c:v>0.30520510761885294</c:v>
                </c:pt>
                <c:pt idx="19">
                  <c:v>0.31998778232603747</c:v>
                </c:pt>
                <c:pt idx="20">
                  <c:v>0.29628838034705951</c:v>
                </c:pt>
                <c:pt idx="21">
                  <c:v>0.28028866874293945</c:v>
                </c:pt>
                <c:pt idx="22">
                  <c:v>0.30188423391294716</c:v>
                </c:pt>
                <c:pt idx="23">
                  <c:v>0.30374287296489089</c:v>
                </c:pt>
                <c:pt idx="24">
                  <c:v>0.27468490419758557</c:v>
                </c:pt>
                <c:pt idx="25">
                  <c:v>0.27467050614686012</c:v>
                </c:pt>
                <c:pt idx="26">
                  <c:v>0.2567435214200865</c:v>
                </c:pt>
                <c:pt idx="27">
                  <c:v>0.30983295357106616</c:v>
                </c:pt>
                <c:pt idx="28">
                  <c:v>0.30730624809766</c:v>
                </c:pt>
                <c:pt idx="29">
                  <c:v>0.30327587138582213</c:v>
                </c:pt>
                <c:pt idx="30">
                  <c:v>0.28062708389624424</c:v>
                </c:pt>
                <c:pt idx="31">
                  <c:v>0.30364510383208188</c:v>
                </c:pt>
                <c:pt idx="32">
                  <c:v>0.31022564787797841</c:v>
                </c:pt>
                <c:pt idx="33">
                  <c:v>0.30730946912604407</c:v>
                </c:pt>
                <c:pt idx="34">
                  <c:v>0.31560195569047927</c:v>
                </c:pt>
                <c:pt idx="35">
                  <c:v>0.30446197285210375</c:v>
                </c:pt>
                <c:pt idx="36">
                  <c:v>0.33149461734252694</c:v>
                </c:pt>
                <c:pt idx="37">
                  <c:v>0.31840138644043831</c:v>
                </c:pt>
                <c:pt idx="38">
                  <c:v>0.29580544624560745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C5-49FA-80A1-149E61364B33}"/>
            </c:ext>
          </c:extLst>
        </c:ser>
        <c:ser>
          <c:idx val="4"/>
          <c:order val="4"/>
          <c:tx>
            <c:strRef>
              <c:f>'1935-1973'!$F$3</c:f>
              <c:strCache>
                <c:ptCount val="1"/>
                <c:pt idx="0">
                  <c:v>COL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'1935-1973'!$F$4:$F$42</c:f>
              <c:numCache>
                <c:formatCode>#,##0.00</c:formatCode>
                <c:ptCount val="39"/>
                <c:pt idx="0">
                  <c:v>0.21114012244634156</c:v>
                </c:pt>
                <c:pt idx="1">
                  <c:v>0.21537275829167674</c:v>
                </c:pt>
                <c:pt idx="2">
                  <c:v>0.21193568026318113</c:v>
                </c:pt>
                <c:pt idx="3">
                  <c:v>0.21873840175170983</c:v>
                </c:pt>
                <c:pt idx="4">
                  <c:v>0.22158373839243081</c:v>
                </c:pt>
                <c:pt idx="5">
                  <c:v>0.21616922190913387</c:v>
                </c:pt>
                <c:pt idx="6">
                  <c:v>0.20991375960335218</c:v>
                </c:pt>
                <c:pt idx="7">
                  <c:v>0.2008149973749119</c:v>
                </c:pt>
                <c:pt idx="8">
                  <c:v>0.19253513367232206</c:v>
                </c:pt>
                <c:pt idx="9">
                  <c:v>0.19628600567858911</c:v>
                </c:pt>
                <c:pt idx="10">
                  <c:v>0.19623830628017691</c:v>
                </c:pt>
                <c:pt idx="11">
                  <c:v>0.20430073216988548</c:v>
                </c:pt>
                <c:pt idx="12">
                  <c:v>0.20273046650704646</c:v>
                </c:pt>
                <c:pt idx="13">
                  <c:v>0.19959813822941383</c:v>
                </c:pt>
                <c:pt idx="14">
                  <c:v>0.20112395363942742</c:v>
                </c:pt>
                <c:pt idx="15">
                  <c:v>0.20143312378249842</c:v>
                </c:pt>
                <c:pt idx="16">
                  <c:v>0.19576275434626186</c:v>
                </c:pt>
                <c:pt idx="17">
                  <c:v>0.19873699656716914</c:v>
                </c:pt>
                <c:pt idx="18">
                  <c:v>0.20221905734062806</c:v>
                </c:pt>
                <c:pt idx="19">
                  <c:v>0.20841924937314699</c:v>
                </c:pt>
                <c:pt idx="20">
                  <c:v>0.2033543444148411</c:v>
                </c:pt>
                <c:pt idx="21">
                  <c:v>0.19972665617011851</c:v>
                </c:pt>
                <c:pt idx="22">
                  <c:v>0.1949289476132462</c:v>
                </c:pt>
                <c:pt idx="23">
                  <c:v>0.18799563628308782</c:v>
                </c:pt>
                <c:pt idx="24">
                  <c:v>0.18916712814265146</c:v>
                </c:pt>
                <c:pt idx="25">
                  <c:v>0.18700852807619892</c:v>
                </c:pt>
                <c:pt idx="26">
                  <c:v>0.18714208465532631</c:v>
                </c:pt>
                <c:pt idx="27">
                  <c:v>0.18730495853231091</c:v>
                </c:pt>
                <c:pt idx="28">
                  <c:v>0.18358012919130037</c:v>
                </c:pt>
                <c:pt idx="29">
                  <c:v>0.18560810752155241</c:v>
                </c:pt>
                <c:pt idx="30">
                  <c:v>0.18126653819500033</c:v>
                </c:pt>
                <c:pt idx="31">
                  <c:v>0.18203954241074771</c:v>
                </c:pt>
                <c:pt idx="32">
                  <c:v>0.18063954974340093</c:v>
                </c:pt>
                <c:pt idx="33">
                  <c:v>0.18300557743095089</c:v>
                </c:pt>
                <c:pt idx="34">
                  <c:v>0.18567274063305689</c:v>
                </c:pt>
                <c:pt idx="35">
                  <c:v>0.19120866065868466</c:v>
                </c:pt>
                <c:pt idx="36">
                  <c:v>0.20148886858223725</c:v>
                </c:pt>
                <c:pt idx="37">
                  <c:v>0.2109867662205428</c:v>
                </c:pt>
                <c:pt idx="38">
                  <c:v>0.22294569667831021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C5-49FA-80A1-149E61364B33}"/>
            </c:ext>
          </c:extLst>
        </c:ser>
        <c:ser>
          <c:idx val="5"/>
          <c:order val="5"/>
          <c:tx>
            <c:strRef>
              <c:f>'1935-1973'!$G$3</c:f>
              <c:strCache>
                <c:ptCount val="1"/>
                <c:pt idx="0">
                  <c:v>ECU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'1935-1973'!$G$4:$G$42</c:f>
              <c:numCache>
                <c:formatCode>#,##0.00</c:formatCode>
                <c:ptCount val="39"/>
                <c:pt idx="0">
                  <c:v>0.14109320574835132</c:v>
                </c:pt>
                <c:pt idx="1">
                  <c:v>0.13975180221655947</c:v>
                </c:pt>
                <c:pt idx="2">
                  <c:v>0.13840875699099386</c:v>
                </c:pt>
                <c:pt idx="3">
                  <c:v>0.13697903827895724</c:v>
                </c:pt>
                <c:pt idx="4">
                  <c:v>0.13563610653112432</c:v>
                </c:pt>
                <c:pt idx="5">
                  <c:v>0.13865441146436641</c:v>
                </c:pt>
                <c:pt idx="6">
                  <c:v>0.1336768253892216</c:v>
                </c:pt>
                <c:pt idx="7">
                  <c:v>0.13366575248664872</c:v>
                </c:pt>
                <c:pt idx="8">
                  <c:v>0.14391671691334262</c:v>
                </c:pt>
                <c:pt idx="9">
                  <c:v>0.13927031851401056</c:v>
                </c:pt>
                <c:pt idx="10">
                  <c:v>0.1336328458641691</c:v>
                </c:pt>
                <c:pt idx="11">
                  <c:v>0.1429958987326416</c:v>
                </c:pt>
                <c:pt idx="12">
                  <c:v>0.15136730591144493</c:v>
                </c:pt>
                <c:pt idx="13">
                  <c:v>0.1642014240606508</c:v>
                </c:pt>
                <c:pt idx="14">
                  <c:v>0.15932928063048102</c:v>
                </c:pt>
                <c:pt idx="15">
                  <c:v>0.16477823564111213</c:v>
                </c:pt>
                <c:pt idx="16">
                  <c:v>0.15863533541852254</c:v>
                </c:pt>
                <c:pt idx="17">
                  <c:v>0.17122655368617676</c:v>
                </c:pt>
                <c:pt idx="18">
                  <c:v>0.16806000298645465</c:v>
                </c:pt>
                <c:pt idx="19">
                  <c:v>0.17480525313971604</c:v>
                </c:pt>
                <c:pt idx="20">
                  <c:v>0.16728126467799315</c:v>
                </c:pt>
                <c:pt idx="21">
                  <c:v>0.16454071764314987</c:v>
                </c:pt>
                <c:pt idx="22">
                  <c:v>0.16343002813157603</c:v>
                </c:pt>
                <c:pt idx="23">
                  <c:v>0.15987983165356073</c:v>
                </c:pt>
                <c:pt idx="24">
                  <c:v>0.16035995126813601</c:v>
                </c:pt>
                <c:pt idx="25">
                  <c:v>0.16203344777937756</c:v>
                </c:pt>
                <c:pt idx="26">
                  <c:v>0.15787907809042323</c:v>
                </c:pt>
                <c:pt idx="27">
                  <c:v>0.15776410829490467</c:v>
                </c:pt>
                <c:pt idx="28">
                  <c:v>0.15425322964453778</c:v>
                </c:pt>
                <c:pt idx="29">
                  <c:v>0.15757248378345684</c:v>
                </c:pt>
                <c:pt idx="30">
                  <c:v>0.16386214174960323</c:v>
                </c:pt>
                <c:pt idx="31">
                  <c:v>0.16192766427838798</c:v>
                </c:pt>
                <c:pt idx="32">
                  <c:v>0.16371815076823848</c:v>
                </c:pt>
                <c:pt idx="33">
                  <c:v>0.16608512373253134</c:v>
                </c:pt>
                <c:pt idx="34">
                  <c:v>0.16672086867924599</c:v>
                </c:pt>
                <c:pt idx="35">
                  <c:v>0.17162896649287493</c:v>
                </c:pt>
                <c:pt idx="36">
                  <c:v>0.17298469619217716</c:v>
                </c:pt>
                <c:pt idx="37">
                  <c:v>0.16871954980881154</c:v>
                </c:pt>
                <c:pt idx="38">
                  <c:v>0.17568531858060391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C5-49FA-80A1-149E61364B33}"/>
            </c:ext>
          </c:extLst>
        </c:ser>
        <c:ser>
          <c:idx val="6"/>
          <c:order val="6"/>
          <c:tx>
            <c:strRef>
              <c:f>'1935-1973'!$H$3</c:f>
              <c:strCache>
                <c:ptCount val="1"/>
                <c:pt idx="0">
                  <c:v>MEX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'1935-1973'!$H$4:$H$42</c:f>
              <c:numCache>
                <c:formatCode>#,##0.00</c:formatCode>
                <c:ptCount val="39"/>
                <c:pt idx="0">
                  <c:v>0.15762827557848649</c:v>
                </c:pt>
                <c:pt idx="1">
                  <c:v>0.16415715199816386</c:v>
                </c:pt>
                <c:pt idx="2">
                  <c:v>0.16347078428210757</c:v>
                </c:pt>
                <c:pt idx="3">
                  <c:v>0.16009425098853128</c:v>
                </c:pt>
                <c:pt idx="4">
                  <c:v>0.16266260795626172</c:v>
                </c:pt>
                <c:pt idx="5">
                  <c:v>0.15897942014786701</c:v>
                </c:pt>
                <c:pt idx="6">
                  <c:v>0.16675316721757455</c:v>
                </c:pt>
                <c:pt idx="7">
                  <c:v>0.16814993478497942</c:v>
                </c:pt>
                <c:pt idx="8">
                  <c:v>0.16640370393105242</c:v>
                </c:pt>
                <c:pt idx="9">
                  <c:v>0.17195931248836893</c:v>
                </c:pt>
                <c:pt idx="10">
                  <c:v>0.16925833405327831</c:v>
                </c:pt>
                <c:pt idx="11">
                  <c:v>0.17222347128913451</c:v>
                </c:pt>
                <c:pt idx="12">
                  <c:v>0.17006435600273084</c:v>
                </c:pt>
                <c:pt idx="13">
                  <c:v>0.16897717121040454</c:v>
                </c:pt>
                <c:pt idx="14">
                  <c:v>0.17020828942028915</c:v>
                </c:pt>
                <c:pt idx="15">
                  <c:v>0.17875164603755223</c:v>
                </c:pt>
                <c:pt idx="16">
                  <c:v>0.18021027048170082</c:v>
                </c:pt>
                <c:pt idx="17">
                  <c:v>0.17946670992647401</c:v>
                </c:pt>
                <c:pt idx="18">
                  <c:v>0.17041360635908859</c:v>
                </c:pt>
                <c:pt idx="19">
                  <c:v>0.1783599800141234</c:v>
                </c:pt>
                <c:pt idx="20">
                  <c:v>0.18256646795631853</c:v>
                </c:pt>
                <c:pt idx="21">
                  <c:v>0.18288296157714035</c:v>
                </c:pt>
                <c:pt idx="22">
                  <c:v>0.18593765156717243</c:v>
                </c:pt>
                <c:pt idx="23">
                  <c:v>0.18759233580684459</c:v>
                </c:pt>
                <c:pt idx="24">
                  <c:v>0.18408350869420756</c:v>
                </c:pt>
                <c:pt idx="25">
                  <c:v>0.18717465943072323</c:v>
                </c:pt>
                <c:pt idx="26">
                  <c:v>0.19137680545692637</c:v>
                </c:pt>
                <c:pt idx="27">
                  <c:v>0.19465025102377409</c:v>
                </c:pt>
                <c:pt idx="28">
                  <c:v>0.20382717015952795</c:v>
                </c:pt>
                <c:pt idx="29">
                  <c:v>0.22126655596215936</c:v>
                </c:pt>
                <c:pt idx="30">
                  <c:v>0.22861452160841489</c:v>
                </c:pt>
                <c:pt idx="31">
                  <c:v>0.2385888330029573</c:v>
                </c:pt>
                <c:pt idx="32">
                  <c:v>0.24702349956903827</c:v>
                </c:pt>
                <c:pt idx="33">
                  <c:v>0.26037647883964576</c:v>
                </c:pt>
                <c:pt idx="34">
                  <c:v>0.27065497330613558</c:v>
                </c:pt>
                <c:pt idx="35">
                  <c:v>0.28229285277573446</c:v>
                </c:pt>
                <c:pt idx="36">
                  <c:v>0.28691231021369856</c:v>
                </c:pt>
                <c:pt idx="37">
                  <c:v>0.30324981196226608</c:v>
                </c:pt>
                <c:pt idx="38">
                  <c:v>0.31986371842940359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C5-49FA-80A1-149E61364B33}"/>
            </c:ext>
          </c:extLst>
        </c:ser>
        <c:ser>
          <c:idx val="7"/>
          <c:order val="7"/>
          <c:tx>
            <c:strRef>
              <c:f>'1935-1973'!$I$3</c:f>
              <c:strCache>
                <c:ptCount val="1"/>
                <c:pt idx="0">
                  <c:v>PAR*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x"/>
            <c:size val="8"/>
            <c:spPr>
              <a:noFill/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'1935-1973'!$I$4:$I$42</c:f>
              <c:numCache>
                <c:formatCode>#,##0.00</c:formatCode>
                <c:ptCount val="39"/>
                <c:pt idx="0">
                  <c:v>0.1310197786479487</c:v>
                </c:pt>
                <c:pt idx="1">
                  <c:v>0.13101977864794867</c:v>
                </c:pt>
                <c:pt idx="2">
                  <c:v>0.13101977864794867</c:v>
                </c:pt>
                <c:pt idx="3">
                  <c:v>0.13101977864794867</c:v>
                </c:pt>
                <c:pt idx="4">
                  <c:v>0.13101977864794867</c:v>
                </c:pt>
                <c:pt idx="5">
                  <c:v>0.11882312768815734</c:v>
                </c:pt>
                <c:pt idx="6">
                  <c:v>0.11568652239477595</c:v>
                </c:pt>
                <c:pt idx="7">
                  <c:v>0.11729367511106513</c:v>
                </c:pt>
                <c:pt idx="8">
                  <c:v>0.11476117512486374</c:v>
                </c:pt>
                <c:pt idx="9">
                  <c:v>0.11228289325611004</c:v>
                </c:pt>
                <c:pt idx="10">
                  <c:v>0.10382072185654631</c:v>
                </c:pt>
                <c:pt idx="11">
                  <c:v>0.1093111213612835</c:v>
                </c:pt>
                <c:pt idx="12">
                  <c:v>9.1049619410055141E-2</c:v>
                </c:pt>
                <c:pt idx="13">
                  <c:v>8.8210859118980925E-2</c:v>
                </c:pt>
                <c:pt idx="14">
                  <c:v>9.8737332940410455E-2</c:v>
                </c:pt>
                <c:pt idx="15">
                  <c:v>8.8160743853868281E-2</c:v>
                </c:pt>
                <c:pt idx="16">
                  <c:v>8.5770293993494034E-2</c:v>
                </c:pt>
                <c:pt idx="17">
                  <c:v>7.760021152279932E-2</c:v>
                </c:pt>
                <c:pt idx="18">
                  <c:v>7.4297533492876253E-2</c:v>
                </c:pt>
                <c:pt idx="19">
                  <c:v>7.3776173551296495E-2</c:v>
                </c:pt>
                <c:pt idx="20">
                  <c:v>7.4591791998227935E-2</c:v>
                </c:pt>
                <c:pt idx="21">
                  <c:v>7.4627757182412227E-2</c:v>
                </c:pt>
                <c:pt idx="22">
                  <c:v>7.1342701960349975E-2</c:v>
                </c:pt>
                <c:pt idx="23">
                  <c:v>7.288215749252408E-2</c:v>
                </c:pt>
                <c:pt idx="24">
                  <c:v>6.9589101783143203E-2</c:v>
                </c:pt>
                <c:pt idx="25">
                  <c:v>6.5954147746151284E-2</c:v>
                </c:pt>
                <c:pt idx="26">
                  <c:v>6.7266911194647311E-2</c:v>
                </c:pt>
                <c:pt idx="27">
                  <c:v>7.09512673269595E-2</c:v>
                </c:pt>
                <c:pt idx="28">
                  <c:v>7.1386474341585821E-2</c:v>
                </c:pt>
                <c:pt idx="29">
                  <c:v>7.3005173493179518E-2</c:v>
                </c:pt>
                <c:pt idx="30">
                  <c:v>7.4232007893912696E-2</c:v>
                </c:pt>
                <c:pt idx="31">
                  <c:v>7.3514077769872455E-2</c:v>
                </c:pt>
                <c:pt idx="32">
                  <c:v>7.5832936147950281E-2</c:v>
                </c:pt>
                <c:pt idx="33">
                  <c:v>7.7607220594426998E-2</c:v>
                </c:pt>
                <c:pt idx="34">
                  <c:v>7.8726724815463847E-2</c:v>
                </c:pt>
                <c:pt idx="35">
                  <c:v>8.1816773068731544E-2</c:v>
                </c:pt>
                <c:pt idx="36">
                  <c:v>8.3463779779644698E-2</c:v>
                </c:pt>
                <c:pt idx="37">
                  <c:v>8.6062689615208993E-2</c:v>
                </c:pt>
                <c:pt idx="38">
                  <c:v>8.7371767841864664E-2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5-49FA-80A1-149E61364B33}"/>
            </c:ext>
          </c:extLst>
        </c:ser>
        <c:ser>
          <c:idx val="8"/>
          <c:order val="8"/>
          <c:tx>
            <c:strRef>
              <c:f>'1935-1973'!$J$3</c:f>
              <c:strCache>
                <c:ptCount val="1"/>
                <c:pt idx="0">
                  <c:v>PER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'1935-1973'!$J$4:$J$42</c:f>
              <c:numCache>
                <c:formatCode>#,##0.00</c:formatCode>
                <c:ptCount val="39"/>
                <c:pt idx="0">
                  <c:v>0.15108692927205938</c:v>
                </c:pt>
                <c:pt idx="1">
                  <c:v>0.1527561126841297</c:v>
                </c:pt>
                <c:pt idx="2">
                  <c:v>0.14932427410384827</c:v>
                </c:pt>
                <c:pt idx="3">
                  <c:v>0.14631073526171121</c:v>
                </c:pt>
                <c:pt idx="4">
                  <c:v>0.1419310990990911</c:v>
                </c:pt>
                <c:pt idx="5">
                  <c:v>0.13955957379440087</c:v>
                </c:pt>
                <c:pt idx="6">
                  <c:v>0.13464491344273435</c:v>
                </c:pt>
                <c:pt idx="7">
                  <c:v>0.12686382662046425</c:v>
                </c:pt>
                <c:pt idx="8">
                  <c:v>0.12422121793921061</c:v>
                </c:pt>
                <c:pt idx="9">
                  <c:v>0.1299957667352391</c:v>
                </c:pt>
                <c:pt idx="10">
                  <c:v>0.12990633036321625</c:v>
                </c:pt>
                <c:pt idx="11">
                  <c:v>0.13006269787639346</c:v>
                </c:pt>
                <c:pt idx="12">
                  <c:v>0.12887353683610481</c:v>
                </c:pt>
                <c:pt idx="13">
                  <c:v>0.12831308886176604</c:v>
                </c:pt>
                <c:pt idx="14">
                  <c:v>0.13302686697410948</c:v>
                </c:pt>
                <c:pt idx="15">
                  <c:v>0.13824900720729114</c:v>
                </c:pt>
                <c:pt idx="16">
                  <c:v>0.14169305512351138</c:v>
                </c:pt>
                <c:pt idx="17">
                  <c:v>0.14215891592512817</c:v>
                </c:pt>
                <c:pt idx="18">
                  <c:v>0.14503285647582007</c:v>
                </c:pt>
                <c:pt idx="19">
                  <c:v>0.14193962045879191</c:v>
                </c:pt>
                <c:pt idx="20">
                  <c:v>0.14563741683588438</c:v>
                </c:pt>
                <c:pt idx="21">
                  <c:v>0.14338120094805626</c:v>
                </c:pt>
                <c:pt idx="22">
                  <c:v>0.14509483619448443</c:v>
                </c:pt>
                <c:pt idx="23">
                  <c:v>0.13844729205892126</c:v>
                </c:pt>
                <c:pt idx="24">
                  <c:v>0.12985823457747259</c:v>
                </c:pt>
                <c:pt idx="25">
                  <c:v>0.13766751578247868</c:v>
                </c:pt>
                <c:pt idx="26">
                  <c:v>0.14338330303879221</c:v>
                </c:pt>
                <c:pt idx="27">
                  <c:v>0.14818329200169184</c:v>
                </c:pt>
                <c:pt idx="28">
                  <c:v>0.1506004129750122</c:v>
                </c:pt>
                <c:pt idx="29">
                  <c:v>0.15291693312621835</c:v>
                </c:pt>
                <c:pt idx="30">
                  <c:v>0.15789348706083592</c:v>
                </c:pt>
                <c:pt idx="31">
                  <c:v>0.16276361031322933</c:v>
                </c:pt>
                <c:pt idx="32">
                  <c:v>0.16434486924880007</c:v>
                </c:pt>
                <c:pt idx="33">
                  <c:v>0.15455274746880407</c:v>
                </c:pt>
                <c:pt idx="34">
                  <c:v>0.15212468367814469</c:v>
                </c:pt>
                <c:pt idx="35">
                  <c:v>0.15622869660375779</c:v>
                </c:pt>
                <c:pt idx="36">
                  <c:v>0.15779731684059828</c:v>
                </c:pt>
                <c:pt idx="37">
                  <c:v>0.15382996220922437</c:v>
                </c:pt>
                <c:pt idx="38">
                  <c:v>0.15672123570262936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C5-49FA-80A1-149E61364B33}"/>
            </c:ext>
          </c:extLst>
        </c:ser>
        <c:ser>
          <c:idx val="9"/>
          <c:order val="9"/>
          <c:tx>
            <c:strRef>
              <c:f>'1935-1973'!$K$3</c:f>
              <c:strCache>
                <c:ptCount val="1"/>
                <c:pt idx="0">
                  <c:v>URU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noFill/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'1935-1973'!$K$4:$K$42</c:f>
              <c:numCache>
                <c:formatCode>#,##0.00</c:formatCode>
                <c:ptCount val="39"/>
                <c:pt idx="0">
                  <c:v>0.38893754913631162</c:v>
                </c:pt>
                <c:pt idx="1">
                  <c:v>0.38131132268265844</c:v>
                </c:pt>
                <c:pt idx="2">
                  <c:v>0.3850994437415034</c:v>
                </c:pt>
                <c:pt idx="3">
                  <c:v>0.40348887963045343</c:v>
                </c:pt>
                <c:pt idx="4">
                  <c:v>0.39918646204333369</c:v>
                </c:pt>
                <c:pt idx="5">
                  <c:v>0.36642616869485084</c:v>
                </c:pt>
                <c:pt idx="6">
                  <c:v>0.37674760082538611</c:v>
                </c:pt>
                <c:pt idx="7">
                  <c:v>0.34199450517885749</c:v>
                </c:pt>
                <c:pt idx="8">
                  <c:v>0.32520835707680978</c:v>
                </c:pt>
                <c:pt idx="9">
                  <c:v>0.36155547753964751</c:v>
                </c:pt>
                <c:pt idx="10">
                  <c:v>0.36095029142229273</c:v>
                </c:pt>
                <c:pt idx="11">
                  <c:v>0.38543861308875033</c:v>
                </c:pt>
                <c:pt idx="12">
                  <c:v>0.36856828628224525</c:v>
                </c:pt>
                <c:pt idx="13">
                  <c:v>0.36745160422811163</c:v>
                </c:pt>
                <c:pt idx="14">
                  <c:v>0.40190363484879765</c:v>
                </c:pt>
                <c:pt idx="15">
                  <c:v>0.42318507137817779</c:v>
                </c:pt>
                <c:pt idx="16">
                  <c:v>0.45135293598428189</c:v>
                </c:pt>
                <c:pt idx="17">
                  <c:v>0.42822859201544772</c:v>
                </c:pt>
                <c:pt idx="18">
                  <c:v>0.45946154487931945</c:v>
                </c:pt>
                <c:pt idx="19">
                  <c:v>0.46953576556864862</c:v>
                </c:pt>
                <c:pt idx="20">
                  <c:v>0.45825039428419539</c:v>
                </c:pt>
                <c:pt idx="21">
                  <c:v>0.44794636901539486</c:v>
                </c:pt>
                <c:pt idx="22">
                  <c:v>0.4358134083508694</c:v>
                </c:pt>
                <c:pt idx="23">
                  <c:v>0.4106174991693432</c:v>
                </c:pt>
                <c:pt idx="24">
                  <c:v>0.38025473474360394</c:v>
                </c:pt>
                <c:pt idx="25">
                  <c:v>0.38027467050614688</c:v>
                </c:pt>
                <c:pt idx="26">
                  <c:v>0.37965900725114499</c:v>
                </c:pt>
                <c:pt idx="27">
                  <c:v>0.37024532297549156</c:v>
                </c:pt>
                <c:pt idx="28">
                  <c:v>0.35818476599462362</c:v>
                </c:pt>
                <c:pt idx="29">
                  <c:v>0.35668680420073412</c:v>
                </c:pt>
                <c:pt idx="30">
                  <c:v>0.35230109692354239</c:v>
                </c:pt>
                <c:pt idx="31">
                  <c:v>0.35537541139991186</c:v>
                </c:pt>
                <c:pt idx="32">
                  <c:v>0.33216079469763343</c:v>
                </c:pt>
                <c:pt idx="33">
                  <c:v>0.33061054083923075</c:v>
                </c:pt>
                <c:pt idx="34">
                  <c:v>0.34025329035900592</c:v>
                </c:pt>
                <c:pt idx="35">
                  <c:v>0.3566139192612674</c:v>
                </c:pt>
                <c:pt idx="36">
                  <c:v>0.34632569453923007</c:v>
                </c:pt>
                <c:pt idx="37">
                  <c:v>0.32202553826086572</c:v>
                </c:pt>
                <c:pt idx="38">
                  <c:v>0.32885346426320644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2C5-49FA-80A1-149E61364B33}"/>
            </c:ext>
          </c:extLst>
        </c:ser>
        <c:ser>
          <c:idx val="10"/>
          <c:order val="10"/>
          <c:tx>
            <c:strRef>
              <c:f>'1935-1973'!$L$3</c:f>
              <c:strCache>
                <c:ptCount val="1"/>
                <c:pt idx="0">
                  <c:v>VEN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'1935-1973'!$L$4:$L$42</c:f>
              <c:numCache>
                <c:formatCode>#,##0.00</c:formatCode>
                <c:ptCount val="39"/>
                <c:pt idx="0">
                  <c:v>0.15744657151441907</c:v>
                </c:pt>
                <c:pt idx="1">
                  <c:v>0.16665112934810883</c:v>
                </c:pt>
                <c:pt idx="2">
                  <c:v>0.16259754291307921</c:v>
                </c:pt>
                <c:pt idx="3">
                  <c:v>0.17593245228953572</c:v>
                </c:pt>
                <c:pt idx="4">
                  <c:v>0.18255478447103676</c:v>
                </c:pt>
                <c:pt idx="5">
                  <c:v>0.18810918967806625</c:v>
                </c:pt>
                <c:pt idx="6">
                  <c:v>0.17917696390432175</c:v>
                </c:pt>
                <c:pt idx="7">
                  <c:v>0.15161967308692639</c:v>
                </c:pt>
                <c:pt idx="8">
                  <c:v>0.16438762923291292</c:v>
                </c:pt>
                <c:pt idx="9">
                  <c:v>0.17378381447763544</c:v>
                </c:pt>
                <c:pt idx="10">
                  <c:v>0.20741785278303546</c:v>
                </c:pt>
                <c:pt idx="11">
                  <c:v>0.23301682220663977</c:v>
                </c:pt>
                <c:pt idx="12">
                  <c:v>0.22314678557224371</c:v>
                </c:pt>
                <c:pt idx="13">
                  <c:v>0.25957590390426233</c:v>
                </c:pt>
                <c:pt idx="14">
                  <c:v>0.25827317702892583</c:v>
                </c:pt>
                <c:pt idx="15">
                  <c:v>0.27373033409451442</c:v>
                </c:pt>
                <c:pt idx="16">
                  <c:v>0.29013655005206623</c:v>
                </c:pt>
                <c:pt idx="17">
                  <c:v>0.30177139113088597</c:v>
                </c:pt>
                <c:pt idx="18">
                  <c:v>0.3023426170305144</c:v>
                </c:pt>
                <c:pt idx="19">
                  <c:v>0.31331487398285174</c:v>
                </c:pt>
                <c:pt idx="20">
                  <c:v>0.31096217549425187</c:v>
                </c:pt>
                <c:pt idx="21">
                  <c:v>0.31757257634732527</c:v>
                </c:pt>
                <c:pt idx="22">
                  <c:v>0.33197275401484105</c:v>
                </c:pt>
                <c:pt idx="23">
                  <c:v>0.32765282977073873</c:v>
                </c:pt>
                <c:pt idx="24">
                  <c:v>0.33218628862553995</c:v>
                </c:pt>
                <c:pt idx="25">
                  <c:v>0.31603721342341345</c:v>
                </c:pt>
                <c:pt idx="26">
                  <c:v>0.3109262311636361</c:v>
                </c:pt>
                <c:pt idx="27">
                  <c:v>0.30812969734116169</c:v>
                </c:pt>
                <c:pt idx="28">
                  <c:v>0.32176096548992555</c:v>
                </c:pt>
                <c:pt idx="29">
                  <c:v>0.33448340875851973</c:v>
                </c:pt>
                <c:pt idx="30">
                  <c:v>0.32847663493056367</c:v>
                </c:pt>
                <c:pt idx="31">
                  <c:v>0.33029703035467112</c:v>
                </c:pt>
                <c:pt idx="32">
                  <c:v>0.32676137394202603</c:v>
                </c:pt>
                <c:pt idx="33">
                  <c:v>0.33784190792263347</c:v>
                </c:pt>
                <c:pt idx="34">
                  <c:v>0.33719504207306089</c:v>
                </c:pt>
                <c:pt idx="35">
                  <c:v>0.36083877206270665</c:v>
                </c:pt>
                <c:pt idx="36">
                  <c:v>0.34160469098712637</c:v>
                </c:pt>
                <c:pt idx="37">
                  <c:v>0.3402336263225309</c:v>
                </c:pt>
                <c:pt idx="38">
                  <c:v>0.37144773619003413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C5-49FA-80A1-149E61364B33}"/>
            </c:ext>
          </c:extLst>
        </c:ser>
        <c:ser>
          <c:idx val="11"/>
          <c:order val="11"/>
          <c:tx>
            <c:strRef>
              <c:f>'1935-1973'!$M$3</c:f>
              <c:strCache>
                <c:ptCount val="1"/>
                <c:pt idx="0">
                  <c:v>Region**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'1935-1973'!$A$4:$A$42</c:f>
              <c:numCache>
                <c:formatCode>General</c:formatCode>
                <c:ptCount val="39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</c:numCache>
            </c:numRef>
          </c:cat>
          <c:val>
            <c:numRef>
              <c:f>'1935-1973'!$M$4:$M$42</c:f>
              <c:numCache>
                <c:formatCode>#,##0.00</c:formatCode>
                <c:ptCount val="39"/>
                <c:pt idx="0">
                  <c:v>0.20718692071786413</c:v>
                </c:pt>
                <c:pt idx="1">
                  <c:v>0.20836791586497377</c:v>
                </c:pt>
                <c:pt idx="2">
                  <c:v>0.21129377642237698</c:v>
                </c:pt>
                <c:pt idx="3">
                  <c:v>0.20874225449492073</c:v>
                </c:pt>
                <c:pt idx="4">
                  <c:v>0.20781424813420096</c:v>
                </c:pt>
                <c:pt idx="5">
                  <c:v>0.20342038218229017</c:v>
                </c:pt>
                <c:pt idx="6">
                  <c:v>0.20497122838197288</c:v>
                </c:pt>
                <c:pt idx="7">
                  <c:v>0.197293145422652</c:v>
                </c:pt>
                <c:pt idx="8">
                  <c:v>0.19573508052736699</c:v>
                </c:pt>
                <c:pt idx="9">
                  <c:v>0.2025577007836267</c:v>
                </c:pt>
                <c:pt idx="10">
                  <c:v>0.19747994217159423</c:v>
                </c:pt>
                <c:pt idx="11">
                  <c:v>0.20607889674964186</c:v>
                </c:pt>
                <c:pt idx="12">
                  <c:v>0.20710193654106657</c:v>
                </c:pt>
                <c:pt idx="13">
                  <c:v>0.21248419856226763</c:v>
                </c:pt>
                <c:pt idx="14">
                  <c:v>0.2096114777275381</c:v>
                </c:pt>
                <c:pt idx="15">
                  <c:v>0.20872823891435682</c:v>
                </c:pt>
                <c:pt idx="16">
                  <c:v>0.20614747785215704</c:v>
                </c:pt>
                <c:pt idx="17">
                  <c:v>0.20017862748950591</c:v>
                </c:pt>
                <c:pt idx="18">
                  <c:v>0.20002374135571613</c:v>
                </c:pt>
                <c:pt idx="19">
                  <c:v>0.20502187872948002</c:v>
                </c:pt>
                <c:pt idx="20">
                  <c:v>0.20745872704222537</c:v>
                </c:pt>
                <c:pt idx="21">
                  <c:v>0.20367154620102754</c:v>
                </c:pt>
                <c:pt idx="22">
                  <c:v>0.20659943500403524</c:v>
                </c:pt>
                <c:pt idx="23">
                  <c:v>0.20934585219455848</c:v>
                </c:pt>
                <c:pt idx="24">
                  <c:v>0.19987561240654192</c:v>
                </c:pt>
                <c:pt idx="25">
                  <c:v>0.20263726540261576</c:v>
                </c:pt>
                <c:pt idx="26">
                  <c:v>0.206908497509698</c:v>
                </c:pt>
                <c:pt idx="27">
                  <c:v>0.20815786389543758</c:v>
                </c:pt>
                <c:pt idx="28">
                  <c:v>0.2050334739414896</c:v>
                </c:pt>
                <c:pt idx="29">
                  <c:v>0.21169062034766295</c:v>
                </c:pt>
                <c:pt idx="30">
                  <c:v>0.21335673868696239</c:v>
                </c:pt>
                <c:pt idx="31">
                  <c:v>0.21641396559748152</c:v>
                </c:pt>
                <c:pt idx="32">
                  <c:v>0.21860698691944933</c:v>
                </c:pt>
                <c:pt idx="33">
                  <c:v>0.22411037907783662</c:v>
                </c:pt>
                <c:pt idx="34">
                  <c:v>0.22919421560881317</c:v>
                </c:pt>
                <c:pt idx="35">
                  <c:v>0.23870708641250737</c:v>
                </c:pt>
                <c:pt idx="36">
                  <c:v>0.24552592881739599</c:v>
                </c:pt>
                <c:pt idx="37">
                  <c:v>0.25269993221705339</c:v>
                </c:pt>
                <c:pt idx="38">
                  <c:v>0.2649813036229256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2C5-49FA-80A1-149E61364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754944"/>
        <c:axId val="638751992"/>
      </c:lineChart>
      <c:catAx>
        <c:axId val="6387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1992"/>
        <c:crossesAt val="5.000000000000001E-2"/>
        <c:auto val="1"/>
        <c:lblAlgn val="ctr"/>
        <c:lblOffset val="100"/>
        <c:tickLblSkip val="3"/>
        <c:tickMarkSkip val="3"/>
        <c:noMultiLvlLbl val="0"/>
      </c:catAx>
      <c:valAx>
        <c:axId val="638751992"/>
        <c:scaling>
          <c:logBase val="2"/>
          <c:orientation val="minMax"/>
          <c:max val="0.8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4944"/>
        <c:crosses val="autoZero"/>
        <c:crossBetween val="midCat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'1973-2000'!$B$3</c:f>
              <c:strCache>
                <c:ptCount val="1"/>
                <c:pt idx="0">
                  <c:v>ARG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'1973-2000'!$B$4:$B$31</c:f>
              <c:numCache>
                <c:formatCode>#,##0.00</c:formatCode>
                <c:ptCount val="28"/>
                <c:pt idx="0">
                  <c:v>0.58009545616124847</c:v>
                </c:pt>
                <c:pt idx="1">
                  <c:v>0.59805732087623886</c:v>
                </c:pt>
                <c:pt idx="2">
                  <c:v>0.57411034043248432</c:v>
                </c:pt>
                <c:pt idx="3">
                  <c:v>0.5545030543424444</c:v>
                </c:pt>
                <c:pt idx="4">
                  <c:v>0.56945546222907317</c:v>
                </c:pt>
                <c:pt idx="5">
                  <c:v>0.52734896771001416</c:v>
                </c:pt>
                <c:pt idx="6">
                  <c:v>0.54738082515733444</c:v>
                </c:pt>
                <c:pt idx="7">
                  <c:v>0.53780315140560275</c:v>
                </c:pt>
                <c:pt idx="8">
                  <c:v>0.49108687303359105</c:v>
                </c:pt>
                <c:pt idx="9">
                  <c:v>0.46082535157844151</c:v>
                </c:pt>
                <c:pt idx="10">
                  <c:v>0.46281652671043039</c:v>
                </c:pt>
                <c:pt idx="11">
                  <c:v>0.45835519819082049</c:v>
                </c:pt>
                <c:pt idx="12">
                  <c:v>0.41561377831513446</c:v>
                </c:pt>
                <c:pt idx="13">
                  <c:v>0.43274694361188581</c:v>
                </c:pt>
                <c:pt idx="14">
                  <c:v>0.43071793640019046</c:v>
                </c:pt>
                <c:pt idx="15">
                  <c:v>0.41021755502729795</c:v>
                </c:pt>
                <c:pt idx="16">
                  <c:v>0.37354758681316697</c:v>
                </c:pt>
                <c:pt idx="17">
                  <c:v>0.36313534274578529</c:v>
                </c:pt>
                <c:pt idx="18">
                  <c:v>0.38982418210562969</c:v>
                </c:pt>
                <c:pt idx="19">
                  <c:v>0.417912661569944</c:v>
                </c:pt>
                <c:pt idx="20">
                  <c:v>0.43192985563089015</c:v>
                </c:pt>
                <c:pt idx="21">
                  <c:v>0.44478477972565356</c:v>
                </c:pt>
                <c:pt idx="22">
                  <c:v>0.42066782047593526</c:v>
                </c:pt>
                <c:pt idx="23">
                  <c:v>0.43242687794667295</c:v>
                </c:pt>
                <c:pt idx="24">
                  <c:v>0.43523261526097684</c:v>
                </c:pt>
                <c:pt idx="25">
                  <c:v>0.42314999596447866</c:v>
                </c:pt>
                <c:pt idx="26">
                  <c:v>0.38755762464599919</c:v>
                </c:pt>
                <c:pt idx="27">
                  <c:v>0.37413994981356469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E-4BF3-A2DA-86F8903536B7}"/>
            </c:ext>
          </c:extLst>
        </c:ser>
        <c:ser>
          <c:idx val="1"/>
          <c:order val="1"/>
          <c:tx>
            <c:strRef>
              <c:f>'1973-2000'!$C$3</c:f>
              <c:strCache>
                <c:ptCount val="1"/>
                <c:pt idx="0">
                  <c:v>BOL</c:v>
                </c:pt>
              </c:strCache>
            </c:strRef>
          </c:tx>
          <c:spPr>
            <a:ln w="38100" cap="rnd">
              <a:solidFill>
                <a:schemeClr val="accent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'1973-2000'!$C$4:$C$31</c:f>
              <c:numCache>
                <c:formatCode>#,##0.00</c:formatCode>
                <c:ptCount val="28"/>
                <c:pt idx="0">
                  <c:v>8.1207370698685583E-2</c:v>
                </c:pt>
                <c:pt idx="1">
                  <c:v>8.8806266033271672E-2</c:v>
                </c:pt>
                <c:pt idx="2">
                  <c:v>8.8957683366661724E-2</c:v>
                </c:pt>
                <c:pt idx="3">
                  <c:v>9.0359874998332271E-2</c:v>
                </c:pt>
                <c:pt idx="4">
                  <c:v>8.9655915888138676E-2</c:v>
                </c:pt>
                <c:pt idx="5">
                  <c:v>8.53389513954666E-2</c:v>
                </c:pt>
                <c:pt idx="6">
                  <c:v>8.4768002784781651E-2</c:v>
                </c:pt>
                <c:pt idx="7">
                  <c:v>8.3068617870077507E-2</c:v>
                </c:pt>
                <c:pt idx="8">
                  <c:v>8.176864979162092E-2</c:v>
                </c:pt>
                <c:pt idx="9">
                  <c:v>7.6010213451181724E-2</c:v>
                </c:pt>
                <c:pt idx="10">
                  <c:v>7.2342518022876293E-2</c:v>
                </c:pt>
                <c:pt idx="11">
                  <c:v>7.367836882208037E-2</c:v>
                </c:pt>
                <c:pt idx="12">
                  <c:v>7.5980395921982261E-2</c:v>
                </c:pt>
                <c:pt idx="13">
                  <c:v>7.3001434396866266E-2</c:v>
                </c:pt>
                <c:pt idx="14">
                  <c:v>7.3289531359447893E-2</c:v>
                </c:pt>
                <c:pt idx="15">
                  <c:v>6.3805258229414574E-2</c:v>
                </c:pt>
                <c:pt idx="16">
                  <c:v>6.3895066815274987E-2</c:v>
                </c:pt>
                <c:pt idx="17">
                  <c:v>6.5760576043625535E-2</c:v>
                </c:pt>
                <c:pt idx="18">
                  <c:v>6.6988854913584681E-2</c:v>
                </c:pt>
                <c:pt idx="19">
                  <c:v>6.7350289714408068E-2</c:v>
                </c:pt>
                <c:pt idx="20">
                  <c:v>6.856486736487151E-2</c:v>
                </c:pt>
                <c:pt idx="21">
                  <c:v>7.157001726090971E-2</c:v>
                </c:pt>
                <c:pt idx="22">
                  <c:v>7.6812304765682224E-2</c:v>
                </c:pt>
                <c:pt idx="23">
                  <c:v>8.2174408911079105E-2</c:v>
                </c:pt>
                <c:pt idx="24">
                  <c:v>8.0616375687977679E-2</c:v>
                </c:pt>
                <c:pt idx="25">
                  <c:v>7.9687987153944498E-2</c:v>
                </c:pt>
                <c:pt idx="26">
                  <c:v>7.694873497921885E-2</c:v>
                </c:pt>
                <c:pt idx="27">
                  <c:v>7.4838021869129717E-2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E-4BF3-A2DA-86F8903536B7}"/>
            </c:ext>
          </c:extLst>
        </c:ser>
        <c:ser>
          <c:idx val="2"/>
          <c:order val="2"/>
          <c:tx>
            <c:strRef>
              <c:f>'1973-2000'!$D$3</c:f>
              <c:strCache>
                <c:ptCount val="1"/>
                <c:pt idx="0">
                  <c:v>BRA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'1973-2000'!$D$4:$D$31</c:f>
              <c:numCache>
                <c:formatCode>#,##0.00</c:formatCode>
                <c:ptCount val="28"/>
                <c:pt idx="0">
                  <c:v>0.18369047320403786</c:v>
                </c:pt>
                <c:pt idx="1">
                  <c:v>0.19053896398442977</c:v>
                </c:pt>
                <c:pt idx="2">
                  <c:v>0.19087636130339675</c:v>
                </c:pt>
                <c:pt idx="3">
                  <c:v>0.19782358347849172</c:v>
                </c:pt>
                <c:pt idx="4">
                  <c:v>0.19390514142017817</c:v>
                </c:pt>
                <c:pt idx="5">
                  <c:v>0.19293349484045516</c:v>
                </c:pt>
                <c:pt idx="6">
                  <c:v>0.1970570970566404</c:v>
                </c:pt>
                <c:pt idx="7">
                  <c:v>0.188273960286959</c:v>
                </c:pt>
                <c:pt idx="8">
                  <c:v>0.18754176916013859</c:v>
                </c:pt>
                <c:pt idx="9">
                  <c:v>0.18490326193920831</c:v>
                </c:pt>
                <c:pt idx="10">
                  <c:v>0.17513210552431266</c:v>
                </c:pt>
                <c:pt idx="11">
                  <c:v>0.17355731646360145</c:v>
                </c:pt>
                <c:pt idx="12">
                  <c:v>0.17575740629309713</c:v>
                </c:pt>
                <c:pt idx="13">
                  <c:v>0.19309309596813901</c:v>
                </c:pt>
                <c:pt idx="14">
                  <c:v>0.19076690765540222</c:v>
                </c:pt>
                <c:pt idx="15">
                  <c:v>0.18422734579499961</c:v>
                </c:pt>
                <c:pt idx="16">
                  <c:v>0.18186238636734198</c:v>
                </c:pt>
                <c:pt idx="17">
                  <c:v>0.17264061967380448</c:v>
                </c:pt>
                <c:pt idx="18">
                  <c:v>0.17686856055707526</c:v>
                </c:pt>
                <c:pt idx="19">
                  <c:v>0.17628027399508464</c:v>
                </c:pt>
                <c:pt idx="20">
                  <c:v>0.18319495444252856</c:v>
                </c:pt>
                <c:pt idx="21">
                  <c:v>0.19914766839253131</c:v>
                </c:pt>
                <c:pt idx="22">
                  <c:v>0.22354208232637079</c:v>
                </c:pt>
                <c:pt idx="23">
                  <c:v>0.25789788062611546</c:v>
                </c:pt>
                <c:pt idx="24">
                  <c:v>0.24275403190823519</c:v>
                </c:pt>
                <c:pt idx="25">
                  <c:v>0.22599137417822962</c:v>
                </c:pt>
                <c:pt idx="26">
                  <c:v>0.21178809072239124</c:v>
                </c:pt>
                <c:pt idx="27">
                  <c:v>0.20856333440471941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E-4BF3-A2DA-86F8903536B7}"/>
            </c:ext>
          </c:extLst>
        </c:ser>
        <c:ser>
          <c:idx val="3"/>
          <c:order val="3"/>
          <c:tx>
            <c:strRef>
              <c:f>'1973-2000'!$E$3</c:f>
              <c:strCache>
                <c:ptCount val="1"/>
                <c:pt idx="0">
                  <c:v>CHL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'1973-2000'!$E$4:$E$31</c:f>
              <c:numCache>
                <c:formatCode>#,##0.00</c:formatCode>
                <c:ptCount val="28"/>
                <c:pt idx="0">
                  <c:v>0.29580544624560745</c:v>
                </c:pt>
                <c:pt idx="1">
                  <c:v>0.27158097708000994</c:v>
                </c:pt>
                <c:pt idx="2">
                  <c:v>0.22153014211198277</c:v>
                </c:pt>
                <c:pt idx="3">
                  <c:v>0.22259187064321315</c:v>
                </c:pt>
                <c:pt idx="4">
                  <c:v>0.23460030571170651</c:v>
                </c:pt>
                <c:pt idx="5">
                  <c:v>0.24372587390817949</c:v>
                </c:pt>
                <c:pt idx="6">
                  <c:v>0.25514028461500199</c:v>
                </c:pt>
                <c:pt idx="7">
                  <c:v>0.2623984470270147</c:v>
                </c:pt>
                <c:pt idx="8">
                  <c:v>0.26605867193144928</c:v>
                </c:pt>
                <c:pt idx="9">
                  <c:v>0.22391133095350468</c:v>
                </c:pt>
                <c:pt idx="10">
                  <c:v>0.20919630090401653</c:v>
                </c:pt>
                <c:pt idx="11">
                  <c:v>0.20895047681364753</c:v>
                </c:pt>
                <c:pt idx="12">
                  <c:v>0.20272690266878077</c:v>
                </c:pt>
                <c:pt idx="13">
                  <c:v>0.20447681919231037</c:v>
                </c:pt>
                <c:pt idx="14">
                  <c:v>0.21110888913498338</c:v>
                </c:pt>
                <c:pt idx="15">
                  <c:v>0.22344563263291992</c:v>
                </c:pt>
                <c:pt idx="16">
                  <c:v>0.23605937325116236</c:v>
                </c:pt>
                <c:pt idx="17">
                  <c:v>0.23250078140947103</c:v>
                </c:pt>
                <c:pt idx="18">
                  <c:v>0.24005088993418333</c:v>
                </c:pt>
                <c:pt idx="19">
                  <c:v>0.26226061767063352</c:v>
                </c:pt>
                <c:pt idx="20">
                  <c:v>0.2674894090264</c:v>
                </c:pt>
                <c:pt idx="21">
                  <c:v>0.27989694990355768</c:v>
                </c:pt>
                <c:pt idx="22">
                  <c:v>0.30816299197450525</c:v>
                </c:pt>
                <c:pt idx="23">
                  <c:v>0.30831012950218878</c:v>
                </c:pt>
                <c:pt idx="24">
                  <c:v>0.30497954737818955</c:v>
                </c:pt>
                <c:pt idx="25">
                  <c:v>0.2927633319801104</c:v>
                </c:pt>
                <c:pt idx="26">
                  <c:v>0.2711368490840228</c:v>
                </c:pt>
                <c:pt idx="27">
                  <c:v>0.27344468915520148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E-4BF3-A2DA-86F8903536B7}"/>
            </c:ext>
          </c:extLst>
        </c:ser>
        <c:ser>
          <c:idx val="4"/>
          <c:order val="4"/>
          <c:tx>
            <c:strRef>
              <c:f>'1973-2000'!$F$3</c:f>
              <c:strCache>
                <c:ptCount val="1"/>
                <c:pt idx="0">
                  <c:v>COL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'1973-2000'!$F$4:$F$31</c:f>
              <c:numCache>
                <c:formatCode>#,##0.00</c:formatCode>
                <c:ptCount val="28"/>
                <c:pt idx="0">
                  <c:v>0.22294569667831021</c:v>
                </c:pt>
                <c:pt idx="1">
                  <c:v>0.23263380558715732</c:v>
                </c:pt>
                <c:pt idx="2">
                  <c:v>0.23646614537844818</c:v>
                </c:pt>
                <c:pt idx="3">
                  <c:v>0.24147063024107901</c:v>
                </c:pt>
                <c:pt idx="4">
                  <c:v>0.24381505136761136</c:v>
                </c:pt>
                <c:pt idx="5">
                  <c:v>0.25179061806549757</c:v>
                </c:pt>
                <c:pt idx="6">
                  <c:v>0.25114896609822979</c:v>
                </c:pt>
                <c:pt idx="7">
                  <c:v>0.25434872900999506</c:v>
                </c:pt>
                <c:pt idx="8">
                  <c:v>0.24508673047461713</c:v>
                </c:pt>
                <c:pt idx="9">
                  <c:v>0.23716476119711319</c:v>
                </c:pt>
                <c:pt idx="10">
                  <c:v>0.22640398722984634</c:v>
                </c:pt>
                <c:pt idx="11">
                  <c:v>0.22106953561055048</c:v>
                </c:pt>
                <c:pt idx="12">
                  <c:v>0.21369697315951566</c:v>
                </c:pt>
                <c:pt idx="13">
                  <c:v>0.21814390550505094</c:v>
                </c:pt>
                <c:pt idx="14">
                  <c:v>0.21091422902513091</c:v>
                </c:pt>
                <c:pt idx="15">
                  <c:v>0.20951407575132291</c:v>
                </c:pt>
                <c:pt idx="16">
                  <c:v>0.20559305783948659</c:v>
                </c:pt>
                <c:pt idx="17">
                  <c:v>0.20666736125286314</c:v>
                </c:pt>
                <c:pt idx="18">
                  <c:v>0.19841889016909647</c:v>
                </c:pt>
                <c:pt idx="19">
                  <c:v>0.20202148420006785</c:v>
                </c:pt>
                <c:pt idx="20">
                  <c:v>0.20655886512862554</c:v>
                </c:pt>
                <c:pt idx="21">
                  <c:v>0.20903302989265696</c:v>
                </c:pt>
                <c:pt idx="22">
                  <c:v>0.21036160032620327</c:v>
                </c:pt>
                <c:pt idx="23">
                  <c:v>0.20262629273613955</c:v>
                </c:pt>
                <c:pt idx="24">
                  <c:v>0.19971782210715897</c:v>
                </c:pt>
                <c:pt idx="25">
                  <c:v>0.18828700566563963</c:v>
                </c:pt>
                <c:pt idx="26">
                  <c:v>0.17262302647598696</c:v>
                </c:pt>
                <c:pt idx="27">
                  <c:v>0.17204719504766416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FE-4BF3-A2DA-86F8903536B7}"/>
            </c:ext>
          </c:extLst>
        </c:ser>
        <c:ser>
          <c:idx val="5"/>
          <c:order val="5"/>
          <c:tx>
            <c:strRef>
              <c:f>'1973-2000'!$G$3</c:f>
              <c:strCache>
                <c:ptCount val="1"/>
                <c:pt idx="0">
                  <c:v>ECU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'1973-2000'!$G$4:$G$31</c:f>
              <c:numCache>
                <c:formatCode>#,##0.00</c:formatCode>
                <c:ptCount val="28"/>
                <c:pt idx="0">
                  <c:v>0.17568531858060391</c:v>
                </c:pt>
                <c:pt idx="1">
                  <c:v>0.19498767107305301</c:v>
                </c:pt>
                <c:pt idx="2">
                  <c:v>0.19404460442052576</c:v>
                </c:pt>
                <c:pt idx="3">
                  <c:v>0.20121207879092917</c:v>
                </c:pt>
                <c:pt idx="4">
                  <c:v>0.20766793750710905</c:v>
                </c:pt>
                <c:pt idx="5">
                  <c:v>0.20832629979456704</c:v>
                </c:pt>
                <c:pt idx="6">
                  <c:v>0.21435281062932007</c:v>
                </c:pt>
                <c:pt idx="7">
                  <c:v>0.21711878318127931</c:v>
                </c:pt>
                <c:pt idx="8">
                  <c:v>0.21304423455538049</c:v>
                </c:pt>
                <c:pt idx="9">
                  <c:v>0.2043177462420078</c:v>
                </c:pt>
                <c:pt idx="10">
                  <c:v>0.18791495822350049</c:v>
                </c:pt>
                <c:pt idx="11">
                  <c:v>0.1844369260653666</c:v>
                </c:pt>
                <c:pt idx="12">
                  <c:v>0.18085426981340783</c:v>
                </c:pt>
                <c:pt idx="13">
                  <c:v>0.16443523459566114</c:v>
                </c:pt>
                <c:pt idx="14">
                  <c:v>0.15047226491594481</c:v>
                </c:pt>
                <c:pt idx="15">
                  <c:v>0.14984375449589832</c:v>
                </c:pt>
                <c:pt idx="16">
                  <c:v>0.14671854044210289</c:v>
                </c:pt>
                <c:pt idx="17">
                  <c:v>0.14784665074243286</c:v>
                </c:pt>
                <c:pt idx="18">
                  <c:v>0.1474653987359448</c:v>
                </c:pt>
                <c:pt idx="19">
                  <c:v>0.15189077117529465</c:v>
                </c:pt>
                <c:pt idx="20">
                  <c:v>0.14050036056238588</c:v>
                </c:pt>
                <c:pt idx="21">
                  <c:v>0.14079579165178963</c:v>
                </c:pt>
                <c:pt idx="22">
                  <c:v>0.13778587906057491</c:v>
                </c:pt>
                <c:pt idx="23">
                  <c:v>0.13329248356570808</c:v>
                </c:pt>
                <c:pt idx="24">
                  <c:v>0.13373961301818679</c:v>
                </c:pt>
                <c:pt idx="25">
                  <c:v>0.1311955466306591</c:v>
                </c:pt>
                <c:pt idx="26">
                  <c:v>0.12271379045721835</c:v>
                </c:pt>
                <c:pt idx="27">
                  <c:v>0.12610106365884188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FE-4BF3-A2DA-86F8903536B7}"/>
            </c:ext>
          </c:extLst>
        </c:ser>
        <c:ser>
          <c:idx val="6"/>
          <c:order val="6"/>
          <c:tx>
            <c:strRef>
              <c:f>'1973-2000'!$H$3</c:f>
              <c:strCache>
                <c:ptCount val="1"/>
                <c:pt idx="0">
                  <c:v>MEX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'1973-2000'!$H$4:$H$31</c:f>
              <c:numCache>
                <c:formatCode>#,##0.00</c:formatCode>
                <c:ptCount val="28"/>
                <c:pt idx="0">
                  <c:v>0.31986371842940359</c:v>
                </c:pt>
                <c:pt idx="1">
                  <c:v>0.33570950945186206</c:v>
                </c:pt>
                <c:pt idx="2">
                  <c:v>0.34990570737747057</c:v>
                </c:pt>
                <c:pt idx="3">
                  <c:v>0.35078994329709706</c:v>
                </c:pt>
                <c:pt idx="4">
                  <c:v>0.34766879425347469</c:v>
                </c:pt>
                <c:pt idx="5">
                  <c:v>0.36489090031019361</c:v>
                </c:pt>
                <c:pt idx="6">
                  <c:v>0.38940063700775934</c:v>
                </c:pt>
                <c:pt idx="7">
                  <c:v>0.41873440573718751</c:v>
                </c:pt>
                <c:pt idx="8">
                  <c:v>0.43156894161690185</c:v>
                </c:pt>
                <c:pt idx="9">
                  <c:v>0.40705940888747838</c:v>
                </c:pt>
                <c:pt idx="10">
                  <c:v>0.36564577556028538</c:v>
                </c:pt>
                <c:pt idx="11">
                  <c:v>0.35919926257979645</c:v>
                </c:pt>
                <c:pt idx="12">
                  <c:v>0.34743057095733604</c:v>
                </c:pt>
                <c:pt idx="13">
                  <c:v>0.31209271432313951</c:v>
                </c:pt>
                <c:pt idx="14">
                  <c:v>0.30279380087548791</c:v>
                </c:pt>
                <c:pt idx="15">
                  <c:v>0.29160847828877007</c:v>
                </c:pt>
                <c:pt idx="16">
                  <c:v>0.28997570830416891</c:v>
                </c:pt>
                <c:pt idx="17">
                  <c:v>0.2985670784016955</c:v>
                </c:pt>
                <c:pt idx="18">
                  <c:v>0.29810789752595673</c:v>
                </c:pt>
                <c:pt idx="19">
                  <c:v>0.29881548695716215</c:v>
                </c:pt>
                <c:pt idx="20">
                  <c:v>0.28952811639368015</c:v>
                </c:pt>
                <c:pt idx="21">
                  <c:v>0.28868079969366933</c:v>
                </c:pt>
                <c:pt idx="22">
                  <c:v>0.25197980294437933</c:v>
                </c:pt>
                <c:pt idx="23">
                  <c:v>0.24826064403429746</c:v>
                </c:pt>
                <c:pt idx="24">
                  <c:v>0.25747204305232618</c:v>
                </c:pt>
                <c:pt idx="25">
                  <c:v>0.26659206442431266</c:v>
                </c:pt>
                <c:pt idx="26">
                  <c:v>0.26581592592056619</c:v>
                </c:pt>
                <c:pt idx="27">
                  <c:v>0.2843543873834426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FE-4BF3-A2DA-86F8903536B7}"/>
            </c:ext>
          </c:extLst>
        </c:ser>
        <c:ser>
          <c:idx val="7"/>
          <c:order val="7"/>
          <c:tx>
            <c:strRef>
              <c:f>'1973-2000'!$I$3</c:f>
              <c:strCache>
                <c:ptCount val="1"/>
                <c:pt idx="0">
                  <c:v>PAR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x"/>
            <c:size val="8"/>
            <c:spPr>
              <a:noFill/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'1973-2000'!$I$4:$I$31</c:f>
              <c:numCache>
                <c:formatCode>#,##0.00</c:formatCode>
                <c:ptCount val="28"/>
                <c:pt idx="0">
                  <c:v>8.7371767841864664E-2</c:v>
                </c:pt>
                <c:pt idx="1">
                  <c:v>9.0275178751213311E-2</c:v>
                </c:pt>
                <c:pt idx="2">
                  <c:v>9.4018643151166537E-2</c:v>
                </c:pt>
                <c:pt idx="3">
                  <c:v>9.7015847933477284E-2</c:v>
                </c:pt>
                <c:pt idx="4">
                  <c:v>0.10602889743983229</c:v>
                </c:pt>
                <c:pt idx="5">
                  <c:v>0.11476751300798779</c:v>
                </c:pt>
                <c:pt idx="6">
                  <c:v>0.12164018336829654</c:v>
                </c:pt>
                <c:pt idx="7">
                  <c:v>0.1310687882678612</c:v>
                </c:pt>
                <c:pt idx="8">
                  <c:v>0.1371579585870174</c:v>
                </c:pt>
                <c:pt idx="9">
                  <c:v>0.13217610161869017</c:v>
                </c:pt>
                <c:pt idx="10">
                  <c:v>0.12449234290829925</c:v>
                </c:pt>
                <c:pt idx="11">
                  <c:v>0.12184474171090767</c:v>
                </c:pt>
                <c:pt idx="12">
                  <c:v>0.11992818601101865</c:v>
                </c:pt>
                <c:pt idx="13">
                  <c:v>0.1136717711483389</c:v>
                </c:pt>
                <c:pt idx="14">
                  <c:v>0.11390860761532605</c:v>
                </c:pt>
                <c:pt idx="15">
                  <c:v>0.11577823527171936</c:v>
                </c:pt>
                <c:pt idx="16">
                  <c:v>0.11391345977364545</c:v>
                </c:pt>
                <c:pt idx="17">
                  <c:v>0.12115721192974803</c:v>
                </c:pt>
                <c:pt idx="18">
                  <c:v>0.11998048600406241</c:v>
                </c:pt>
                <c:pt idx="19">
                  <c:v>0.1165700695013337</c:v>
                </c:pt>
                <c:pt idx="20">
                  <c:v>0.11684836219828523</c:v>
                </c:pt>
                <c:pt idx="21">
                  <c:v>0.1182854113215035</c:v>
                </c:pt>
                <c:pt idx="22">
                  <c:v>0.11854126773680088</c:v>
                </c:pt>
                <c:pt idx="23">
                  <c:v>0.11491386617793123</c:v>
                </c:pt>
                <c:pt idx="24">
                  <c:v>0.11196866705821132</c:v>
                </c:pt>
                <c:pt idx="25">
                  <c:v>0.11196501403980871</c:v>
                </c:pt>
                <c:pt idx="26">
                  <c:v>0.10181381822383345</c:v>
                </c:pt>
                <c:pt idx="27">
                  <c:v>9.3647846400579882E-2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FE-4BF3-A2DA-86F8903536B7}"/>
            </c:ext>
          </c:extLst>
        </c:ser>
        <c:ser>
          <c:idx val="8"/>
          <c:order val="8"/>
          <c:tx>
            <c:strRef>
              <c:f>'1973-2000'!$J$3</c:f>
              <c:strCache>
                <c:ptCount val="1"/>
                <c:pt idx="0">
                  <c:v>PER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'1973-2000'!$J$4:$J$31</c:f>
              <c:numCache>
                <c:formatCode>#,##0.00</c:formatCode>
                <c:ptCount val="28"/>
                <c:pt idx="0">
                  <c:v>0.15672123570262936</c:v>
                </c:pt>
                <c:pt idx="1">
                  <c:v>0.15746744336334373</c:v>
                </c:pt>
                <c:pt idx="2">
                  <c:v>0.16371999172800508</c:v>
                </c:pt>
                <c:pt idx="3">
                  <c:v>0.15651621205068267</c:v>
                </c:pt>
                <c:pt idx="4">
                  <c:v>0.1467240617313606</c:v>
                </c:pt>
                <c:pt idx="5">
                  <c:v>0.13923315513908249</c:v>
                </c:pt>
                <c:pt idx="6">
                  <c:v>0.13908794717018658</c:v>
                </c:pt>
                <c:pt idx="7">
                  <c:v>0.14534213086285433</c:v>
                </c:pt>
                <c:pt idx="8">
                  <c:v>0.14892270623353301</c:v>
                </c:pt>
                <c:pt idx="9">
                  <c:v>0.14453402981881161</c:v>
                </c:pt>
                <c:pt idx="10">
                  <c:v>0.12364951745560554</c:v>
                </c:pt>
                <c:pt idx="11">
                  <c:v>0.12428921095687388</c:v>
                </c:pt>
                <c:pt idx="12">
                  <c:v>0.12036698883064806</c:v>
                </c:pt>
                <c:pt idx="13">
                  <c:v>0.13392420897738794</c:v>
                </c:pt>
                <c:pt idx="14">
                  <c:v>0.14210188019228939</c:v>
                </c:pt>
                <c:pt idx="15">
                  <c:v>0.13155461018786574</c:v>
                </c:pt>
                <c:pt idx="16">
                  <c:v>0.10536917070220311</c:v>
                </c:pt>
                <c:pt idx="17">
                  <c:v>0.10275281082409364</c:v>
                </c:pt>
                <c:pt idx="18">
                  <c:v>0.10292605269496635</c:v>
                </c:pt>
                <c:pt idx="19">
                  <c:v>0.10167190332105232</c:v>
                </c:pt>
                <c:pt idx="20">
                  <c:v>0.10405726929492265</c:v>
                </c:pt>
                <c:pt idx="21">
                  <c:v>0.11661902181148232</c:v>
                </c:pt>
                <c:pt idx="22">
                  <c:v>0.12574069067806884</c:v>
                </c:pt>
                <c:pt idx="23">
                  <c:v>0.12723867015732665</c:v>
                </c:pt>
                <c:pt idx="24">
                  <c:v>0.13113135787872762</c:v>
                </c:pt>
                <c:pt idx="25">
                  <c:v>0.12415043971135163</c:v>
                </c:pt>
                <c:pt idx="26">
                  <c:v>0.12007891023685281</c:v>
                </c:pt>
                <c:pt idx="27">
                  <c:v>0.11980604238231657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FE-4BF3-A2DA-86F8903536B7}"/>
            </c:ext>
          </c:extLst>
        </c:ser>
        <c:ser>
          <c:idx val="9"/>
          <c:order val="9"/>
          <c:tx>
            <c:strRef>
              <c:f>'1973-2000'!$K$3</c:f>
              <c:strCache>
                <c:ptCount val="1"/>
                <c:pt idx="0">
                  <c:v>URU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noFill/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'1973-2000'!$K$4:$K$31</c:f>
              <c:numCache>
                <c:formatCode>#,##0.00</c:formatCode>
                <c:ptCount val="28"/>
                <c:pt idx="0">
                  <c:v>0.32885346426320644</c:v>
                </c:pt>
                <c:pt idx="1">
                  <c:v>0.32882660414493553</c:v>
                </c:pt>
                <c:pt idx="2">
                  <c:v>0.33229521316797417</c:v>
                </c:pt>
                <c:pt idx="3">
                  <c:v>0.32779658224841429</c:v>
                </c:pt>
                <c:pt idx="4">
                  <c:v>0.31899630240570209</c:v>
                </c:pt>
                <c:pt idx="5">
                  <c:v>0.33080960168383511</c:v>
                </c:pt>
                <c:pt idx="6">
                  <c:v>0.35036174065799663</c:v>
                </c:pt>
                <c:pt idx="7">
                  <c:v>0.36615036813526763</c:v>
                </c:pt>
                <c:pt idx="8">
                  <c:v>0.35929977750259162</c:v>
                </c:pt>
                <c:pt idx="9">
                  <c:v>0.31589730086049556</c:v>
                </c:pt>
                <c:pt idx="10">
                  <c:v>0.27419921394301849</c:v>
                </c:pt>
                <c:pt idx="11">
                  <c:v>0.26455354487330163</c:v>
                </c:pt>
                <c:pt idx="12">
                  <c:v>0.25757725512245522</c:v>
                </c:pt>
                <c:pt idx="13">
                  <c:v>0.28499018722838271</c:v>
                </c:pt>
                <c:pt idx="14">
                  <c:v>0.30740075680866258</c:v>
                </c:pt>
                <c:pt idx="15">
                  <c:v>0.29812895582467736</c:v>
                </c:pt>
                <c:pt idx="16">
                  <c:v>0.29194027111986554</c:v>
                </c:pt>
                <c:pt idx="17">
                  <c:v>0.28138556109043678</c:v>
                </c:pt>
                <c:pt idx="18">
                  <c:v>0.2891460775621259</c:v>
                </c:pt>
                <c:pt idx="19">
                  <c:v>0.31433073694372737</c:v>
                </c:pt>
                <c:pt idx="20">
                  <c:v>0.31698287210742909</c:v>
                </c:pt>
                <c:pt idx="21">
                  <c:v>0.33539619375426316</c:v>
                </c:pt>
                <c:pt idx="22">
                  <c:v>0.32488780526883548</c:v>
                </c:pt>
                <c:pt idx="23">
                  <c:v>0.33390988754749684</c:v>
                </c:pt>
                <c:pt idx="24">
                  <c:v>0.32983781574813714</c:v>
                </c:pt>
                <c:pt idx="25">
                  <c:v>0.32814542450818796</c:v>
                </c:pt>
                <c:pt idx="26">
                  <c:v>0.30170657591253558</c:v>
                </c:pt>
                <c:pt idx="27">
                  <c:v>0.2810940177979912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2FE-4BF3-A2DA-86F8903536B7}"/>
            </c:ext>
          </c:extLst>
        </c:ser>
        <c:ser>
          <c:idx val="10"/>
          <c:order val="10"/>
          <c:tx>
            <c:strRef>
              <c:f>'1973-2000'!$L$3</c:f>
              <c:strCache>
                <c:ptCount val="1"/>
                <c:pt idx="0">
                  <c:v>VEN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'1973-2000'!$L$4:$L$31</c:f>
              <c:numCache>
                <c:formatCode>#,##0.00</c:formatCode>
                <c:ptCount val="28"/>
                <c:pt idx="0">
                  <c:v>0.37144773619003413</c:v>
                </c:pt>
                <c:pt idx="1">
                  <c:v>0.49410026938076912</c:v>
                </c:pt>
                <c:pt idx="2">
                  <c:v>0.4577905574178901</c:v>
                </c:pt>
                <c:pt idx="3">
                  <c:v>0.44748307739129456</c:v>
                </c:pt>
                <c:pt idx="4">
                  <c:v>0.43855070634475951</c:v>
                </c:pt>
                <c:pt idx="5">
                  <c:v>0.40726957994456209</c:v>
                </c:pt>
                <c:pt idx="6">
                  <c:v>0.42790735755528569</c:v>
                </c:pt>
                <c:pt idx="7">
                  <c:v>0.42316920408915665</c:v>
                </c:pt>
                <c:pt idx="8">
                  <c:v>0.39916108086392249</c:v>
                </c:pt>
                <c:pt idx="9">
                  <c:v>0.3529352653791204</c:v>
                </c:pt>
                <c:pt idx="10">
                  <c:v>0.33084410790947449</c:v>
                </c:pt>
                <c:pt idx="11">
                  <c:v>0.31929588432522116</c:v>
                </c:pt>
                <c:pt idx="12">
                  <c:v>0.29821714703274693</c:v>
                </c:pt>
                <c:pt idx="13">
                  <c:v>0.26318241512161261</c:v>
                </c:pt>
                <c:pt idx="14">
                  <c:v>0.25721089181837226</c:v>
                </c:pt>
                <c:pt idx="15">
                  <c:v>0.25423500948539912</c:v>
                </c:pt>
                <c:pt idx="16">
                  <c:v>0.22960438114244497</c:v>
                </c:pt>
                <c:pt idx="17">
                  <c:v>0.23509940947256178</c:v>
                </c:pt>
                <c:pt idx="18">
                  <c:v>0.22920079352312397</c:v>
                </c:pt>
                <c:pt idx="19">
                  <c:v>0.24859661910291986</c:v>
                </c:pt>
                <c:pt idx="20">
                  <c:v>0.22018541229819874</c:v>
                </c:pt>
                <c:pt idx="21">
                  <c:v>0.19959957063253705</c:v>
                </c:pt>
                <c:pt idx="22">
                  <c:v>0.20055930909078457</c:v>
                </c:pt>
                <c:pt idx="23">
                  <c:v>0.18869980718232932</c:v>
                </c:pt>
                <c:pt idx="24">
                  <c:v>0.18651685731969217</c:v>
                </c:pt>
                <c:pt idx="25">
                  <c:v>0.16780400962246791</c:v>
                </c:pt>
                <c:pt idx="26">
                  <c:v>0.16766024237160915</c:v>
                </c:pt>
                <c:pt idx="27">
                  <c:v>0.19880730541440725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FE-4BF3-A2DA-86F8903536B7}"/>
            </c:ext>
          </c:extLst>
        </c:ser>
        <c:ser>
          <c:idx val="11"/>
          <c:order val="11"/>
          <c:tx>
            <c:strRef>
              <c:f>'1973-2000'!$M$3</c:f>
              <c:strCache>
                <c:ptCount val="1"/>
                <c:pt idx="0">
                  <c:v>Region**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'1973-2000'!$A$4:$A$31</c:f>
              <c:numCache>
                <c:formatCode>General</c:formatCode>
                <c:ptCount val="28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</c:numCache>
            </c:numRef>
          </c:cat>
          <c:val>
            <c:numRef>
              <c:f>'1973-2000'!$M$4:$M$31</c:f>
              <c:numCache>
                <c:formatCode>#,##0.00</c:formatCode>
                <c:ptCount val="28"/>
                <c:pt idx="0">
                  <c:v>0.2649813036229256</c:v>
                </c:pt>
                <c:pt idx="1">
                  <c:v>0.27887870725393044</c:v>
                </c:pt>
                <c:pt idx="2">
                  <c:v>0.27687467365487145</c:v>
                </c:pt>
                <c:pt idx="3">
                  <c:v>0.27766745543808469</c:v>
                </c:pt>
                <c:pt idx="4">
                  <c:v>0.27653214442834384</c:v>
                </c:pt>
                <c:pt idx="5">
                  <c:v>0.27516200883850817</c:v>
                </c:pt>
                <c:pt idx="6">
                  <c:v>0.2856377801650849</c:v>
                </c:pt>
                <c:pt idx="7">
                  <c:v>0.28850949114299468</c:v>
                </c:pt>
                <c:pt idx="8">
                  <c:v>0.28485810489395913</c:v>
                </c:pt>
                <c:pt idx="9">
                  <c:v>0.27012566467448934</c:v>
                </c:pt>
                <c:pt idx="10">
                  <c:v>0.25252504718570618</c:v>
                </c:pt>
                <c:pt idx="11">
                  <c:v>0.24885082867976946</c:v>
                </c:pt>
                <c:pt idx="12">
                  <c:v>0.24100853614715809</c:v>
                </c:pt>
                <c:pt idx="13">
                  <c:v>0.24066132382131483</c:v>
                </c:pt>
                <c:pt idx="14">
                  <c:v>0.23699241745327107</c:v>
                </c:pt>
                <c:pt idx="15">
                  <c:v>0.2293121490923494</c:v>
                </c:pt>
                <c:pt idx="16">
                  <c:v>0.22191186516410885</c:v>
                </c:pt>
                <c:pt idx="17">
                  <c:v>0.21932176144221252</c:v>
                </c:pt>
                <c:pt idx="18">
                  <c:v>0.22245216771667203</c:v>
                </c:pt>
                <c:pt idx="19">
                  <c:v>0.22699204402915069</c:v>
                </c:pt>
                <c:pt idx="20">
                  <c:v>0.22772504698599913</c:v>
                </c:pt>
                <c:pt idx="21">
                  <c:v>0.23533338817462562</c:v>
                </c:pt>
                <c:pt idx="22">
                  <c:v>0.23621628345454299</c:v>
                </c:pt>
                <c:pt idx="23">
                  <c:v>0.24862699085282275</c:v>
                </c:pt>
                <c:pt idx="24">
                  <c:v>0.24444335060533287</c:v>
                </c:pt>
                <c:pt idx="25">
                  <c:v>0.2357615483704262</c:v>
                </c:pt>
                <c:pt idx="26">
                  <c:v>0.22388591935981902</c:v>
                </c:pt>
                <c:pt idx="27">
                  <c:v>0.22694227160881436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2FE-4BF3-A2DA-86F89035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754944"/>
        <c:axId val="638751992"/>
      </c:lineChart>
      <c:catAx>
        <c:axId val="6387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1992"/>
        <c:crossesAt val="5.000000000000001E-2"/>
        <c:auto val="1"/>
        <c:lblAlgn val="ctr"/>
        <c:lblOffset val="100"/>
        <c:tickLblSkip val="2"/>
        <c:tickMarkSkip val="2"/>
        <c:noMultiLvlLbl val="0"/>
      </c:catAx>
      <c:valAx>
        <c:axId val="638751992"/>
        <c:scaling>
          <c:logBase val="2"/>
          <c:orientation val="minMax"/>
          <c:max val="0.8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4944"/>
        <c:crosses val="autoZero"/>
        <c:crossBetween val="midCat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'2000-2016'!$B$3</c:f>
              <c:strCache>
                <c:ptCount val="1"/>
                <c:pt idx="0">
                  <c:v>ARG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'2000-2016'!$B$4:$B$20</c:f>
              <c:numCache>
                <c:formatCode>#,##0.00</c:formatCode>
                <c:ptCount val="17"/>
                <c:pt idx="0">
                  <c:v>0.37413994981356469</c:v>
                </c:pt>
                <c:pt idx="1">
                  <c:v>0.3420929264131583</c:v>
                </c:pt>
                <c:pt idx="2">
                  <c:v>0.28616099835043557</c:v>
                </c:pt>
                <c:pt idx="3">
                  <c:v>0.29862941450297431</c:v>
                </c:pt>
                <c:pt idx="4">
                  <c:v>0.31659251809090744</c:v>
                </c:pt>
                <c:pt idx="5">
                  <c:v>0.33691654528891857</c:v>
                </c:pt>
                <c:pt idx="6">
                  <c:v>0.35344898750187903</c:v>
                </c:pt>
                <c:pt idx="7">
                  <c:v>0.37778410930436768</c:v>
                </c:pt>
                <c:pt idx="8">
                  <c:v>0.39135380980130124</c:v>
                </c:pt>
                <c:pt idx="9">
                  <c:v>0.3545101851271556</c:v>
                </c:pt>
                <c:pt idx="10">
                  <c:v>0.38391351647408911</c:v>
                </c:pt>
                <c:pt idx="11">
                  <c:v>0.40347508931925291</c:v>
                </c:pt>
                <c:pt idx="12">
                  <c:v>0.39236022671027276</c:v>
                </c:pt>
                <c:pt idx="13">
                  <c:v>0.38534545055215341</c:v>
                </c:pt>
                <c:pt idx="14">
                  <c:v>0.36113923780827972</c:v>
                </c:pt>
                <c:pt idx="15">
                  <c:v>0.35994662113027504</c:v>
                </c:pt>
                <c:pt idx="16">
                  <c:v>0.34154363963383461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3-43FF-81AF-14B3E9E3FBCD}"/>
            </c:ext>
          </c:extLst>
        </c:ser>
        <c:ser>
          <c:idx val="1"/>
          <c:order val="1"/>
          <c:tx>
            <c:strRef>
              <c:f>'2000-2016'!$C$3</c:f>
              <c:strCache>
                <c:ptCount val="1"/>
                <c:pt idx="0">
                  <c:v>BOL</c:v>
                </c:pt>
              </c:strCache>
            </c:strRef>
          </c:tx>
          <c:spPr>
            <a:ln w="38100" cap="rnd">
              <a:solidFill>
                <a:schemeClr val="accent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'2000-2016'!$C$4:$C$20</c:f>
              <c:numCache>
                <c:formatCode>#,##0.00</c:formatCode>
                <c:ptCount val="17"/>
                <c:pt idx="0">
                  <c:v>7.4838021869129717E-2</c:v>
                </c:pt>
                <c:pt idx="1">
                  <c:v>7.5165534108030257E-2</c:v>
                </c:pt>
                <c:pt idx="2">
                  <c:v>7.6126394810098183E-2</c:v>
                </c:pt>
                <c:pt idx="3">
                  <c:v>7.6831610204904199E-2</c:v>
                </c:pt>
                <c:pt idx="4">
                  <c:v>7.8615223498422787E-2</c:v>
                </c:pt>
                <c:pt idx="5">
                  <c:v>8.1594136372559023E-2</c:v>
                </c:pt>
                <c:pt idx="6">
                  <c:v>8.2933906461911497E-2</c:v>
                </c:pt>
                <c:pt idx="7">
                  <c:v>8.4757435838846179E-2</c:v>
                </c:pt>
                <c:pt idx="8">
                  <c:v>9.2149983656653833E-2</c:v>
                </c:pt>
                <c:pt idx="9">
                  <c:v>9.3050267025028582E-2</c:v>
                </c:pt>
                <c:pt idx="10">
                  <c:v>9.8858759199249635E-2</c:v>
                </c:pt>
                <c:pt idx="11">
                  <c:v>0.10753015553471666</c:v>
                </c:pt>
                <c:pt idx="12">
                  <c:v>0.10971294480059439</c:v>
                </c:pt>
                <c:pt idx="13">
                  <c:v>0.11289326617856658</c:v>
                </c:pt>
                <c:pt idx="14">
                  <c:v>0.10993838692016263</c:v>
                </c:pt>
                <c:pt idx="15">
                  <c:v>0.11123013985952639</c:v>
                </c:pt>
                <c:pt idx="16">
                  <c:v>0.11177127506177054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3-43FF-81AF-14B3E9E3FBCD}"/>
            </c:ext>
          </c:extLst>
        </c:ser>
        <c:ser>
          <c:idx val="2"/>
          <c:order val="2"/>
          <c:tx>
            <c:strRef>
              <c:f>'2000-2016'!$D$3</c:f>
              <c:strCache>
                <c:ptCount val="1"/>
                <c:pt idx="0">
                  <c:v>BRA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'2000-2016'!$D$4:$D$20</c:f>
              <c:numCache>
                <c:formatCode>#,##0.00</c:formatCode>
                <c:ptCount val="17"/>
                <c:pt idx="0">
                  <c:v>0.20856333440471941</c:v>
                </c:pt>
                <c:pt idx="1">
                  <c:v>0.2013265925013254</c:v>
                </c:pt>
                <c:pt idx="2">
                  <c:v>0.19742722403252189</c:v>
                </c:pt>
                <c:pt idx="3">
                  <c:v>0.18996385199231619</c:v>
                </c:pt>
                <c:pt idx="4">
                  <c:v>0.19381560405667744</c:v>
                </c:pt>
                <c:pt idx="5">
                  <c:v>0.19623934970003826</c:v>
                </c:pt>
                <c:pt idx="6">
                  <c:v>0.20764654775801902</c:v>
                </c:pt>
                <c:pt idx="7">
                  <c:v>0.22409848569034446</c:v>
                </c:pt>
                <c:pt idx="8">
                  <c:v>0.24299340638103004</c:v>
                </c:pt>
                <c:pt idx="9">
                  <c:v>0.2455318277385734</c:v>
                </c:pt>
                <c:pt idx="10">
                  <c:v>0.2760638565942834</c:v>
                </c:pt>
                <c:pt idx="11">
                  <c:v>0.2991520796727411</c:v>
                </c:pt>
                <c:pt idx="12">
                  <c:v>0.29073534867670126</c:v>
                </c:pt>
                <c:pt idx="13">
                  <c:v>0.28970703700950035</c:v>
                </c:pt>
                <c:pt idx="14">
                  <c:v>0.28178364213198664</c:v>
                </c:pt>
                <c:pt idx="15">
                  <c:v>0.28654479152620832</c:v>
                </c:pt>
                <c:pt idx="16">
                  <c:v>0.24625122859718945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3-43FF-81AF-14B3E9E3FBCD}"/>
            </c:ext>
          </c:extLst>
        </c:ser>
        <c:ser>
          <c:idx val="3"/>
          <c:order val="3"/>
          <c:tx>
            <c:strRef>
              <c:f>'2000-2016'!$E$3</c:f>
              <c:strCache>
                <c:ptCount val="1"/>
                <c:pt idx="0">
                  <c:v>CHL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'2000-2016'!$E$4:$E$20</c:f>
              <c:numCache>
                <c:formatCode>#,##0.00</c:formatCode>
                <c:ptCount val="17"/>
                <c:pt idx="0">
                  <c:v>0.27344468915520148</c:v>
                </c:pt>
                <c:pt idx="1">
                  <c:v>0.26432106367724084</c:v>
                </c:pt>
                <c:pt idx="2">
                  <c:v>0.25880081528854154</c:v>
                </c:pt>
                <c:pt idx="3">
                  <c:v>0.26327411186792765</c:v>
                </c:pt>
                <c:pt idx="4">
                  <c:v>0.28079513515395982</c:v>
                </c:pt>
                <c:pt idx="5">
                  <c:v>0.302320813191088</c:v>
                </c:pt>
                <c:pt idx="6">
                  <c:v>0.34489726352728878</c:v>
                </c:pt>
                <c:pt idx="7">
                  <c:v>0.35789384035815724</c:v>
                </c:pt>
                <c:pt idx="8">
                  <c:v>0.3385682442502424</c:v>
                </c:pt>
                <c:pt idx="9">
                  <c:v>0.33453186888723063</c:v>
                </c:pt>
                <c:pt idx="10">
                  <c:v>0.37187764256533556</c:v>
                </c:pt>
                <c:pt idx="11">
                  <c:v>0.39746421211997596</c:v>
                </c:pt>
                <c:pt idx="12">
                  <c:v>0.40909006652665753</c:v>
                </c:pt>
                <c:pt idx="13">
                  <c:v>0.40289111531114413</c:v>
                </c:pt>
                <c:pt idx="14">
                  <c:v>0.40086455396719045</c:v>
                </c:pt>
                <c:pt idx="15">
                  <c:v>0.39766312357217176</c:v>
                </c:pt>
                <c:pt idx="16">
                  <c:v>0.39180234798540875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C3-43FF-81AF-14B3E9E3FBCD}"/>
            </c:ext>
          </c:extLst>
        </c:ser>
        <c:ser>
          <c:idx val="4"/>
          <c:order val="4"/>
          <c:tx>
            <c:strRef>
              <c:f>'2000-2016'!$F$3</c:f>
              <c:strCache>
                <c:ptCount val="1"/>
                <c:pt idx="0">
                  <c:v>COL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'2000-2016'!$F$4:$F$20</c:f>
              <c:numCache>
                <c:formatCode>#,##0.00</c:formatCode>
                <c:ptCount val="17"/>
                <c:pt idx="0">
                  <c:v>0.17204719504766416</c:v>
                </c:pt>
                <c:pt idx="1">
                  <c:v>0.16751808435656204</c:v>
                </c:pt>
                <c:pt idx="2">
                  <c:v>0.16502891034513367</c:v>
                </c:pt>
                <c:pt idx="3">
                  <c:v>0.16500716777934207</c:v>
                </c:pt>
                <c:pt idx="4">
                  <c:v>0.16774954852006513</c:v>
                </c:pt>
                <c:pt idx="5">
                  <c:v>0.17463689321610074</c:v>
                </c:pt>
                <c:pt idx="6">
                  <c:v>0.18539870335537412</c:v>
                </c:pt>
                <c:pt idx="7">
                  <c:v>0.19781101718185121</c:v>
                </c:pt>
                <c:pt idx="8">
                  <c:v>0.20900172832138628</c:v>
                </c:pt>
                <c:pt idx="9">
                  <c:v>0.2065615196949383</c:v>
                </c:pt>
                <c:pt idx="10">
                  <c:v>0.21845625497973625</c:v>
                </c:pt>
                <c:pt idx="11">
                  <c:v>0.23777255176200338</c:v>
                </c:pt>
                <c:pt idx="12">
                  <c:v>0.23884515993179145</c:v>
                </c:pt>
                <c:pt idx="13">
                  <c:v>0.23833022859919611</c:v>
                </c:pt>
                <c:pt idx="14">
                  <c:v>0.23985347588961484</c:v>
                </c:pt>
                <c:pt idx="15">
                  <c:v>0.23960414446536946</c:v>
                </c:pt>
                <c:pt idx="16">
                  <c:v>0.23682429529678511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C3-43FF-81AF-14B3E9E3FBCD}"/>
            </c:ext>
          </c:extLst>
        </c:ser>
        <c:ser>
          <c:idx val="5"/>
          <c:order val="5"/>
          <c:tx>
            <c:strRef>
              <c:f>'2000-2016'!$G$3</c:f>
              <c:strCache>
                <c:ptCount val="1"/>
                <c:pt idx="0">
                  <c:v>ECU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'2000-2016'!$G$4:$G$20</c:f>
              <c:numCache>
                <c:formatCode>#,##0.00</c:formatCode>
                <c:ptCount val="17"/>
                <c:pt idx="0">
                  <c:v>0.12610106365884188</c:v>
                </c:pt>
                <c:pt idx="1">
                  <c:v>0.13061148746544218</c:v>
                </c:pt>
                <c:pt idx="2">
                  <c:v>0.13966951600054112</c:v>
                </c:pt>
                <c:pt idx="3">
                  <c:v>0.14229563981658819</c:v>
                </c:pt>
                <c:pt idx="4">
                  <c:v>0.15275867035812007</c:v>
                </c:pt>
                <c:pt idx="5">
                  <c:v>0.16739064335450654</c:v>
                </c:pt>
                <c:pt idx="6">
                  <c:v>0.17357327254676108</c:v>
                </c:pt>
                <c:pt idx="7">
                  <c:v>0.17538806854545372</c:v>
                </c:pt>
                <c:pt idx="8">
                  <c:v>0.18815292830243605</c:v>
                </c:pt>
                <c:pt idx="9">
                  <c:v>0.17888147860201706</c:v>
                </c:pt>
                <c:pt idx="10">
                  <c:v>0.18745102082504964</c:v>
                </c:pt>
                <c:pt idx="11">
                  <c:v>0.20140472763349201</c:v>
                </c:pt>
                <c:pt idx="12">
                  <c:v>0.2045153704267749</c:v>
                </c:pt>
                <c:pt idx="13">
                  <c:v>0.21083878923096541</c:v>
                </c:pt>
                <c:pt idx="14">
                  <c:v>0.20995494846475041</c:v>
                </c:pt>
                <c:pt idx="15">
                  <c:v>0.20337841287097855</c:v>
                </c:pt>
                <c:pt idx="16">
                  <c:v>0.19248482413383694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C3-43FF-81AF-14B3E9E3FBCD}"/>
            </c:ext>
          </c:extLst>
        </c:ser>
        <c:ser>
          <c:idx val="6"/>
          <c:order val="6"/>
          <c:tx>
            <c:strRef>
              <c:f>'2000-2016'!$H$3</c:f>
              <c:strCache>
                <c:ptCount val="1"/>
                <c:pt idx="0">
                  <c:v>MEX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'2000-2016'!$H$4:$H$20</c:f>
              <c:numCache>
                <c:formatCode>#,##0.00</c:formatCode>
                <c:ptCount val="17"/>
                <c:pt idx="0">
                  <c:v>0.2843543873834426</c:v>
                </c:pt>
                <c:pt idx="1">
                  <c:v>0.27784446693514619</c:v>
                </c:pt>
                <c:pt idx="2">
                  <c:v>0.27266170098069048</c:v>
                </c:pt>
                <c:pt idx="3">
                  <c:v>0.27130940792134733</c:v>
                </c:pt>
                <c:pt idx="4">
                  <c:v>0.28250970236259032</c:v>
                </c:pt>
                <c:pt idx="5">
                  <c:v>0.29571059780010395</c:v>
                </c:pt>
                <c:pt idx="6">
                  <c:v>0.3053900803738433</c:v>
                </c:pt>
                <c:pt idx="7">
                  <c:v>0.30959825867976271</c:v>
                </c:pt>
                <c:pt idx="8">
                  <c:v>0.30913590336106728</c:v>
                </c:pt>
                <c:pt idx="9">
                  <c:v>0.28276032879910584</c:v>
                </c:pt>
                <c:pt idx="10">
                  <c:v>0.29371647166045534</c:v>
                </c:pt>
                <c:pt idx="11">
                  <c:v>0.30679678590940546</c:v>
                </c:pt>
                <c:pt idx="12">
                  <c:v>0.30064273608569508</c:v>
                </c:pt>
                <c:pt idx="13">
                  <c:v>0.29773345160643089</c:v>
                </c:pt>
                <c:pt idx="14">
                  <c:v>0.2952028159158101</c:v>
                </c:pt>
                <c:pt idx="15">
                  <c:v>0.29379366477220525</c:v>
                </c:pt>
                <c:pt idx="16">
                  <c:v>0.28870896695017323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C3-43FF-81AF-14B3E9E3FBCD}"/>
            </c:ext>
          </c:extLst>
        </c:ser>
        <c:ser>
          <c:idx val="7"/>
          <c:order val="7"/>
          <c:tx>
            <c:strRef>
              <c:f>'2000-2016'!$I$3</c:f>
              <c:strCache>
                <c:ptCount val="1"/>
                <c:pt idx="0">
                  <c:v>PAR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x"/>
            <c:size val="8"/>
            <c:spPr>
              <a:noFill/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'2000-2016'!$I$4:$I$20</c:f>
              <c:numCache>
                <c:formatCode>#,##0.00</c:formatCode>
                <c:ptCount val="17"/>
                <c:pt idx="0">
                  <c:v>9.3647846400579882E-2</c:v>
                </c:pt>
                <c:pt idx="1">
                  <c:v>9.4663822805337416E-2</c:v>
                </c:pt>
                <c:pt idx="2">
                  <c:v>0.11893845218271831</c:v>
                </c:pt>
                <c:pt idx="3">
                  <c:v>0.1203403750118032</c:v>
                </c:pt>
                <c:pt idx="4">
                  <c:v>0.12201230973848935</c:v>
                </c:pt>
                <c:pt idx="5">
                  <c:v>0.12270922179414362</c:v>
                </c:pt>
                <c:pt idx="6">
                  <c:v>0.12633835965586035</c:v>
                </c:pt>
                <c:pt idx="7">
                  <c:v>0.12632831627088201</c:v>
                </c:pt>
                <c:pt idx="8">
                  <c:v>0.12800392619437628</c:v>
                </c:pt>
                <c:pt idx="9">
                  <c:v>0.13265014385773696</c:v>
                </c:pt>
                <c:pt idx="10">
                  <c:v>0.1415089585374483</c:v>
                </c:pt>
                <c:pt idx="11">
                  <c:v>0.14879946677539013</c:v>
                </c:pt>
                <c:pt idx="12">
                  <c:v>0.14874923770549225</c:v>
                </c:pt>
                <c:pt idx="13">
                  <c:v>0.15143556622373064</c:v>
                </c:pt>
                <c:pt idx="14">
                  <c:v>0.15605016538978822</c:v>
                </c:pt>
                <c:pt idx="15">
                  <c:v>0.15586009210673124</c:v>
                </c:pt>
                <c:pt idx="16">
                  <c:v>0.15720690125964948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C3-43FF-81AF-14B3E9E3FBCD}"/>
            </c:ext>
          </c:extLst>
        </c:ser>
        <c:ser>
          <c:idx val="8"/>
          <c:order val="8"/>
          <c:tx>
            <c:strRef>
              <c:f>'2000-2016'!$J$3</c:f>
              <c:strCache>
                <c:ptCount val="1"/>
                <c:pt idx="0">
                  <c:v>PER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'2000-2016'!$J$4:$J$20</c:f>
              <c:numCache>
                <c:formatCode>#,##0.00</c:formatCode>
                <c:ptCount val="17"/>
                <c:pt idx="0">
                  <c:v>0.11980604238231657</c:v>
                </c:pt>
                <c:pt idx="1">
                  <c:v>0.11694055617199604</c:v>
                </c:pt>
                <c:pt idx="2">
                  <c:v>0.12074639379473774</c:v>
                </c:pt>
                <c:pt idx="3">
                  <c:v>0.1242398569200804</c:v>
                </c:pt>
                <c:pt idx="4">
                  <c:v>0.13012174923876874</c:v>
                </c:pt>
                <c:pt idx="5">
                  <c:v>0.14040460938719024</c:v>
                </c:pt>
                <c:pt idx="6">
                  <c:v>0.15446551429103603</c:v>
                </c:pt>
                <c:pt idx="7">
                  <c:v>0.16608702071769779</c:v>
                </c:pt>
                <c:pt idx="8">
                  <c:v>0.17706496278927769</c:v>
                </c:pt>
                <c:pt idx="9">
                  <c:v>0.17308944574254304</c:v>
                </c:pt>
                <c:pt idx="10">
                  <c:v>0.19152470122493545</c:v>
                </c:pt>
                <c:pt idx="11">
                  <c:v>0.20259480063603341</c:v>
                </c:pt>
                <c:pt idx="12">
                  <c:v>0.20750142930653151</c:v>
                </c:pt>
                <c:pt idx="13">
                  <c:v>0.20905514154275862</c:v>
                </c:pt>
                <c:pt idx="14">
                  <c:v>0.208339325558766</c:v>
                </c:pt>
                <c:pt idx="15">
                  <c:v>0.20898743818471913</c:v>
                </c:pt>
                <c:pt idx="16">
                  <c:v>0.21082715171834454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C3-43FF-81AF-14B3E9E3FBCD}"/>
            </c:ext>
          </c:extLst>
        </c:ser>
        <c:ser>
          <c:idx val="9"/>
          <c:order val="9"/>
          <c:tx>
            <c:strRef>
              <c:f>'2000-2016'!$K$3</c:f>
              <c:strCache>
                <c:ptCount val="1"/>
                <c:pt idx="0">
                  <c:v>URU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noFill/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'2000-2016'!$K$4:$K$20</c:f>
              <c:numCache>
                <c:formatCode>#,##0.00</c:formatCode>
                <c:ptCount val="17"/>
                <c:pt idx="0">
                  <c:v>0.2810940177979912</c:v>
                </c:pt>
                <c:pt idx="1">
                  <c:v>0.26164097103158324</c:v>
                </c:pt>
                <c:pt idx="2">
                  <c:v>0.2347672447927632</c:v>
                </c:pt>
                <c:pt idx="3">
                  <c:v>0.2265244490353758</c:v>
                </c:pt>
                <c:pt idx="4">
                  <c:v>0.22819962753786208</c:v>
                </c:pt>
                <c:pt idx="5">
                  <c:v>0.23494659034002729</c:v>
                </c:pt>
                <c:pt idx="6">
                  <c:v>0.2425215470918948</c:v>
                </c:pt>
                <c:pt idx="7">
                  <c:v>0.25973066891780372</c:v>
                </c:pt>
                <c:pt idx="8">
                  <c:v>0.28242204050311048</c:v>
                </c:pt>
                <c:pt idx="9">
                  <c:v>0.28993741299454107</c:v>
                </c:pt>
                <c:pt idx="10">
                  <c:v>0.32618246999893941</c:v>
                </c:pt>
                <c:pt idx="11">
                  <c:v>0.34715841435153039</c:v>
                </c:pt>
                <c:pt idx="12">
                  <c:v>0.35496527742802259</c:v>
                </c:pt>
                <c:pt idx="13">
                  <c:v>0.36405800314290282</c:v>
                </c:pt>
                <c:pt idx="14">
                  <c:v>0.3722015028821965</c:v>
                </c:pt>
                <c:pt idx="15">
                  <c:v>0.36650601285930057</c:v>
                </c:pt>
                <c:pt idx="16">
                  <c:v>0.36348500958303148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C3-43FF-81AF-14B3E9E3FBCD}"/>
            </c:ext>
          </c:extLst>
        </c:ser>
        <c:ser>
          <c:idx val="10"/>
          <c:order val="10"/>
          <c:tx>
            <c:strRef>
              <c:f>'2000-2016'!$L$3</c:f>
              <c:strCache>
                <c:ptCount val="1"/>
                <c:pt idx="0">
                  <c:v>VEN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'2000-2016'!$L$4:$L$20</c:f>
              <c:numCache>
                <c:formatCode>#,##0.00</c:formatCode>
                <c:ptCount val="17"/>
                <c:pt idx="0">
                  <c:v>0.19880730541440725</c:v>
                </c:pt>
                <c:pt idx="1">
                  <c:v>0.18441004442598197</c:v>
                </c:pt>
                <c:pt idx="2">
                  <c:v>0.17168213547736519</c:v>
                </c:pt>
                <c:pt idx="3">
                  <c:v>0.15928792764720218</c:v>
                </c:pt>
                <c:pt idx="4">
                  <c:v>0.19879711689256335</c:v>
                </c:pt>
                <c:pt idx="5">
                  <c:v>0.24362391776049433</c:v>
                </c:pt>
                <c:pt idx="6">
                  <c:v>0.27407829936271344</c:v>
                </c:pt>
                <c:pt idx="7">
                  <c:v>0.2986160355404171</c:v>
                </c:pt>
                <c:pt idx="8">
                  <c:v>0.33522901139299782</c:v>
                </c:pt>
                <c:pt idx="9">
                  <c:v>0.28347384009338883</c:v>
                </c:pt>
                <c:pt idx="10">
                  <c:v>0.33249873203310581</c:v>
                </c:pt>
                <c:pt idx="11">
                  <c:v>0.35794975428982967</c:v>
                </c:pt>
                <c:pt idx="12">
                  <c:v>0.35104978300291123</c:v>
                </c:pt>
                <c:pt idx="13">
                  <c:v>0.36438759021572364</c:v>
                </c:pt>
                <c:pt idx="14">
                  <c:v>0.33392074367451885</c:v>
                </c:pt>
                <c:pt idx="15">
                  <c:v>0.30294327084877209</c:v>
                </c:pt>
                <c:pt idx="16">
                  <c:v>0.24040506841089218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C3-43FF-81AF-14B3E9E3FBCD}"/>
            </c:ext>
          </c:extLst>
        </c:ser>
        <c:ser>
          <c:idx val="11"/>
          <c:order val="11"/>
          <c:tx>
            <c:strRef>
              <c:f>'2000-2016'!$M$3</c:f>
              <c:strCache>
                <c:ptCount val="1"/>
                <c:pt idx="0">
                  <c:v>Region**</c:v>
                </c:pt>
              </c:strCache>
            </c:strRef>
          </c:tx>
          <c:spPr>
            <a:ln w="635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'2000-2016'!$A$4:$A$20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'2000-2016'!$M$4:$M$20</c:f>
              <c:numCache>
                <c:formatCode>#,##0.00</c:formatCode>
                <c:ptCount val="17"/>
                <c:pt idx="0">
                  <c:v>0.22694227160881436</c:v>
                </c:pt>
                <c:pt idx="1">
                  <c:v>0.21821880622446821</c:v>
                </c:pt>
                <c:pt idx="2">
                  <c:v>0.21029269680522247</c:v>
                </c:pt>
                <c:pt idx="3">
                  <c:v>0.207737728643935</c:v>
                </c:pt>
                <c:pt idx="4">
                  <c:v>0.21681816228327486</c:v>
                </c:pt>
                <c:pt idx="5">
                  <c:v>0.22718802764773693</c:v>
                </c:pt>
                <c:pt idx="6">
                  <c:v>0.24031493779570856</c:v>
                </c:pt>
                <c:pt idx="7">
                  <c:v>0.25347759057547431</c:v>
                </c:pt>
                <c:pt idx="8">
                  <c:v>0.26560808262504304</c:v>
                </c:pt>
                <c:pt idx="9">
                  <c:v>0.25418109508534403</c:v>
                </c:pt>
                <c:pt idx="10">
                  <c:v>0.27781735011955688</c:v>
                </c:pt>
                <c:pt idx="11">
                  <c:v>0.29679253343777107</c:v>
                </c:pt>
                <c:pt idx="12">
                  <c:v>0.29175045057265769</c:v>
                </c:pt>
                <c:pt idx="13">
                  <c:v>0.29101569363518159</c:v>
                </c:pt>
                <c:pt idx="14">
                  <c:v>0.28368679949737108</c:v>
                </c:pt>
                <c:pt idx="15">
                  <c:v>0.28306413603923475</c:v>
                </c:pt>
                <c:pt idx="16">
                  <c:v>0.26051723197244225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4C3-43FF-81AF-14B3E9E3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754944"/>
        <c:axId val="638751992"/>
      </c:lineChart>
      <c:catAx>
        <c:axId val="6387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1992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638751992"/>
        <c:scaling>
          <c:logBase val="2"/>
          <c:orientation val="minMax"/>
          <c:max val="0.8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754944"/>
        <c:crosses val="autoZero"/>
        <c:crossBetween val="midCat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'Monthly inflation rates'!$Q$1</c:f>
              <c:strCache>
                <c:ptCount val="1"/>
                <c:pt idx="0">
                  <c:v>ARG, BOL, BRA, CHL, PER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'Monthly inflation rates'!$M$3:$M$59</c:f>
              <c:numCache>
                <c:formatCode>0</c:formatCode>
                <c:ptCount val="57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</c:numCache>
            </c:numRef>
          </c:cat>
          <c:val>
            <c:numRef>
              <c:f>'Monthly inflation rates'!$Q$3:$Q$59</c:f>
              <c:numCache>
                <c:formatCode>General</c:formatCode>
                <c:ptCount val="57"/>
                <c:pt idx="0">
                  <c:v>1.2322578554720076</c:v>
                </c:pt>
                <c:pt idx="1">
                  <c:v>1.132602406102885</c:v>
                </c:pt>
                <c:pt idx="2">
                  <c:v>1.5783297168534682</c:v>
                </c:pt>
                <c:pt idx="3">
                  <c:v>2.0061414338110795</c:v>
                </c:pt>
                <c:pt idx="4">
                  <c:v>2.3467676498942014</c:v>
                </c:pt>
                <c:pt idx="5">
                  <c:v>2.0452223632282207</c:v>
                </c:pt>
                <c:pt idx="6">
                  <c:v>1.5944227322548343</c:v>
                </c:pt>
                <c:pt idx="7">
                  <c:v>1.4691464016298594</c:v>
                </c:pt>
                <c:pt idx="8">
                  <c:v>1.2970770061832049</c:v>
                </c:pt>
                <c:pt idx="9">
                  <c:v>1.0043248273601524</c:v>
                </c:pt>
                <c:pt idx="10">
                  <c:v>1.2492279053609767</c:v>
                </c:pt>
                <c:pt idx="11">
                  <c:v>1.3483334625542476</c:v>
                </c:pt>
                <c:pt idx="12">
                  <c:v>2.2898132236108899</c:v>
                </c:pt>
                <c:pt idx="13">
                  <c:v>3.9613603747658255</c:v>
                </c:pt>
                <c:pt idx="14">
                  <c:v>5.5672826308008982</c:v>
                </c:pt>
                <c:pt idx="15">
                  <c:v>6.2995047869320207</c:v>
                </c:pt>
                <c:pt idx="16">
                  <c:v>5.8941719903128886</c:v>
                </c:pt>
                <c:pt idx="17">
                  <c:v>4.1338687746878744</c:v>
                </c:pt>
                <c:pt idx="18">
                  <c:v>3.8003193937929458</c:v>
                </c:pt>
                <c:pt idx="19">
                  <c:v>3.9090378856248398</c:v>
                </c:pt>
                <c:pt idx="20">
                  <c:v>4.2257968066745777</c:v>
                </c:pt>
                <c:pt idx="21">
                  <c:v>4.4596010046933365</c:v>
                </c:pt>
                <c:pt idx="22">
                  <c:v>5.5147348784892447</c:v>
                </c:pt>
                <c:pt idx="23">
                  <c:v>8.638307357301148</c:v>
                </c:pt>
                <c:pt idx="24">
                  <c:v>12.266872216665723</c:v>
                </c:pt>
                <c:pt idx="25">
                  <c:v>16.789188245521949</c:v>
                </c:pt>
                <c:pt idx="26">
                  <c:v>6.1735579099680349</c:v>
                </c:pt>
                <c:pt idx="27">
                  <c:v>5.4125386427767008</c:v>
                </c:pt>
                <c:pt idx="28">
                  <c:v>10.750646949419162</c:v>
                </c:pt>
                <c:pt idx="29">
                  <c:v>20.063074661661709</c:v>
                </c:pt>
                <c:pt idx="30">
                  <c:v>20.755881754442417</c:v>
                </c:pt>
                <c:pt idx="31">
                  <c:v>7.5354330434654502</c:v>
                </c:pt>
                <c:pt idx="32">
                  <c:v>6.0518974667832648</c:v>
                </c:pt>
                <c:pt idx="33">
                  <c:v>7.0066698530507665</c:v>
                </c:pt>
                <c:pt idx="34">
                  <c:v>6.8896524636334346</c:v>
                </c:pt>
                <c:pt idx="35">
                  <c:v>1.3759819583748323</c:v>
                </c:pt>
                <c:pt idx="36">
                  <c:v>0.6908567495727258</c:v>
                </c:pt>
                <c:pt idx="37">
                  <c:v>0.45743720986495706</c:v>
                </c:pt>
                <c:pt idx="38">
                  <c:v>0.40421630998683344</c:v>
                </c:pt>
                <c:pt idx="39">
                  <c:v>0.34358893309895056</c:v>
                </c:pt>
                <c:pt idx="40">
                  <c:v>0.43251896539819423</c:v>
                </c:pt>
                <c:pt idx="41">
                  <c:v>0.29919504978441758</c:v>
                </c:pt>
                <c:pt idx="42">
                  <c:v>0.8520855801794891</c:v>
                </c:pt>
                <c:pt idx="43">
                  <c:v>0.5437497998587526</c:v>
                </c:pt>
                <c:pt idx="44">
                  <c:v>0.39920673941974627</c:v>
                </c:pt>
                <c:pt idx="45">
                  <c:v>0.45614489199669261</c:v>
                </c:pt>
                <c:pt idx="46">
                  <c:v>0.34450156760490014</c:v>
                </c:pt>
                <c:pt idx="47">
                  <c:v>0.65110947711341183</c:v>
                </c:pt>
                <c:pt idx="48">
                  <c:v>0.94607852781444013</c:v>
                </c:pt>
                <c:pt idx="49">
                  <c:v>0.44341998692566165</c:v>
                </c:pt>
                <c:pt idx="50">
                  <c:v>0.5834176109144229</c:v>
                </c:pt>
                <c:pt idx="51">
                  <c:v>0.74909831348182632</c:v>
                </c:pt>
                <c:pt idx="52">
                  <c:v>0.65953061910656974</c:v>
                </c:pt>
                <c:pt idx="53">
                  <c:v>0.68228778950344626</c:v>
                </c:pt>
                <c:pt idx="54">
                  <c:v>0.85524391154427004</c:v>
                </c:pt>
                <c:pt idx="55">
                  <c:v>0.71931182564598295</c:v>
                </c:pt>
                <c:pt idx="56">
                  <c:v>0.90899680522804172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1-414A-93BA-4F208B52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173648"/>
        <c:axId val="-982170384"/>
      </c:lineChart>
      <c:lineChart>
        <c:grouping val="standard"/>
        <c:varyColors val="0"/>
        <c:ser>
          <c:idx val="2"/>
          <c:order val="1"/>
          <c:tx>
            <c:strRef>
              <c:f>'Monthly inflation rates'!$R$1</c:f>
              <c:strCache>
                <c:ptCount val="1"/>
                <c:pt idx="0">
                  <c:v>COL, ECU, MEX, PAR, URU, VEN (right axis)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'Moving window std'!$M$10:$M$59</c:f>
              <c:numCache>
                <c:formatCode>0</c:formatCode>
                <c:ptCount val="50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'Monthly inflation rates'!$R$3:$R$59</c:f>
              <c:numCache>
                <c:formatCode>General</c:formatCode>
                <c:ptCount val="57"/>
                <c:pt idx="0">
                  <c:v>0.52800235174914978</c:v>
                </c:pt>
                <c:pt idx="1">
                  <c:v>0.32565325513161753</c:v>
                </c:pt>
                <c:pt idx="2">
                  <c:v>1.0952738413753882</c:v>
                </c:pt>
                <c:pt idx="3">
                  <c:v>0.7464135523771972</c:v>
                </c:pt>
                <c:pt idx="4">
                  <c:v>1.2973327158109467</c:v>
                </c:pt>
                <c:pt idx="5">
                  <c:v>0.86000774510183176</c:v>
                </c:pt>
                <c:pt idx="6">
                  <c:v>1.4743593316183838</c:v>
                </c:pt>
                <c:pt idx="7">
                  <c:v>0.94550542819823813</c:v>
                </c:pt>
                <c:pt idx="8">
                  <c:v>0.55806744923346807</c:v>
                </c:pt>
                <c:pt idx="9">
                  <c:v>0.64335380303153966</c:v>
                </c:pt>
                <c:pt idx="10">
                  <c:v>0.87470275457065905</c:v>
                </c:pt>
                <c:pt idx="11">
                  <c:v>1.4404951012061773</c:v>
                </c:pt>
                <c:pt idx="12">
                  <c:v>1.767712165346998</c:v>
                </c:pt>
                <c:pt idx="13">
                  <c:v>2.3904192087165543</c:v>
                </c:pt>
                <c:pt idx="14">
                  <c:v>1.5332063817267299</c:v>
                </c:pt>
                <c:pt idx="15">
                  <c:v>1.3220639235603016</c:v>
                </c:pt>
                <c:pt idx="16">
                  <c:v>1.7647067159696992</c:v>
                </c:pt>
                <c:pt idx="17">
                  <c:v>1.434716449107406</c:v>
                </c:pt>
                <c:pt idx="18">
                  <c:v>2.2911981829187376</c:v>
                </c:pt>
                <c:pt idx="19">
                  <c:v>1.6815664919369253</c:v>
                </c:pt>
                <c:pt idx="20">
                  <c:v>1.5744484679309814</c:v>
                </c:pt>
                <c:pt idx="21">
                  <c:v>1.7318296319823621</c:v>
                </c:pt>
                <c:pt idx="22">
                  <c:v>2.5670607005485881</c:v>
                </c:pt>
                <c:pt idx="23">
                  <c:v>2.4995800834298461</c:v>
                </c:pt>
                <c:pt idx="24">
                  <c:v>2.517168796117597</c:v>
                </c:pt>
                <c:pt idx="25">
                  <c:v>2.5822840437915384</c:v>
                </c:pt>
                <c:pt idx="26">
                  <c:v>3.484190582156518</c:v>
                </c:pt>
                <c:pt idx="27">
                  <c:v>3.6157371186728056</c:v>
                </c:pt>
                <c:pt idx="28">
                  <c:v>3.378027802657646</c:v>
                </c:pt>
                <c:pt idx="29">
                  <c:v>3.4448803470786422</c:v>
                </c:pt>
                <c:pt idx="30">
                  <c:v>2.5751882586465107</c:v>
                </c:pt>
                <c:pt idx="31">
                  <c:v>2.4486133729709052</c:v>
                </c:pt>
                <c:pt idx="32">
                  <c:v>2.1855256501314</c:v>
                </c:pt>
                <c:pt idx="33">
                  <c:v>2.2269548506726653</c:v>
                </c:pt>
                <c:pt idx="34">
                  <c:v>2.1896082228297309</c:v>
                </c:pt>
                <c:pt idx="35">
                  <c:v>2.4001792748363964</c:v>
                </c:pt>
                <c:pt idx="36">
                  <c:v>1.5614981744791219</c:v>
                </c:pt>
                <c:pt idx="37">
                  <c:v>1.5977764027255776</c:v>
                </c:pt>
                <c:pt idx="38">
                  <c:v>1.3771656576649953</c:v>
                </c:pt>
                <c:pt idx="39">
                  <c:v>1.55978849552653</c:v>
                </c:pt>
                <c:pt idx="40">
                  <c:v>0.78864654528010647</c:v>
                </c:pt>
                <c:pt idx="41">
                  <c:v>1.2076508309776173</c:v>
                </c:pt>
                <c:pt idx="42">
                  <c:v>0.88103335564553298</c:v>
                </c:pt>
                <c:pt idx="43">
                  <c:v>0.58673857446347089</c:v>
                </c:pt>
                <c:pt idx="44">
                  <c:v>0.56801093044418127</c:v>
                </c:pt>
                <c:pt idx="45">
                  <c:v>0.41139043623489302</c:v>
                </c:pt>
                <c:pt idx="46">
                  <c:v>0.36046651445917899</c:v>
                </c:pt>
                <c:pt idx="47">
                  <c:v>0.52543644203880324</c:v>
                </c:pt>
                <c:pt idx="48">
                  <c:v>0.24008661387919053</c:v>
                </c:pt>
                <c:pt idx="49">
                  <c:v>0.34038984353732166</c:v>
                </c:pt>
                <c:pt idx="50">
                  <c:v>0.37802376923640191</c:v>
                </c:pt>
                <c:pt idx="51">
                  <c:v>0.28942978788066104</c:v>
                </c:pt>
                <c:pt idx="52">
                  <c:v>0.25313882252588166</c:v>
                </c:pt>
                <c:pt idx="53">
                  <c:v>0.33205979824617965</c:v>
                </c:pt>
                <c:pt idx="54">
                  <c:v>0.34776189361329646</c:v>
                </c:pt>
                <c:pt idx="55">
                  <c:v>0.30258036105796915</c:v>
                </c:pt>
                <c:pt idx="56">
                  <c:v>0.20557586420614227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1-414A-93BA-4F208B52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174736"/>
        <c:axId val="-982176912"/>
      </c:lineChart>
      <c:catAx>
        <c:axId val="-982173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0384"/>
        <c:crossesAt val="-2400"/>
        <c:auto val="1"/>
        <c:lblAlgn val="ctr"/>
        <c:lblOffset val="100"/>
        <c:tickLblSkip val="4"/>
        <c:tickMarkSkip val="4"/>
        <c:noMultiLvlLbl val="0"/>
      </c:catAx>
      <c:valAx>
        <c:axId val="-982170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3648"/>
        <c:crosses val="autoZero"/>
        <c:crossBetween val="midCat"/>
      </c:valAx>
      <c:valAx>
        <c:axId val="-982176912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4736"/>
        <c:crosses val="max"/>
        <c:crossBetween val="between"/>
      </c:valAx>
      <c:catAx>
        <c:axId val="-98217473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82176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'Moving window std'!$O$1</c:f>
              <c:strCache>
                <c:ptCount val="1"/>
                <c:pt idx="0">
                  <c:v>ARG, BOL, BRA, CHL, PER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'Moving window std'!$M$10:$M$59</c:f>
              <c:numCache>
                <c:formatCode>0</c:formatCode>
                <c:ptCount val="50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'Moving window std'!$O$10:$O$59</c:f>
              <c:numCache>
                <c:formatCode>0.0</c:formatCode>
                <c:ptCount val="50"/>
                <c:pt idx="0">
                  <c:v>0.64952618646249072</c:v>
                </c:pt>
                <c:pt idx="1">
                  <c:v>0.67850584557918592</c:v>
                </c:pt>
                <c:pt idx="2">
                  <c:v>0.66822819997265603</c:v>
                </c:pt>
                <c:pt idx="3">
                  <c:v>0.679538229435943</c:v>
                </c:pt>
                <c:pt idx="4">
                  <c:v>0.79013972977805214</c:v>
                </c:pt>
                <c:pt idx="5">
                  <c:v>1.2392440959423283</c:v>
                </c:pt>
                <c:pt idx="6">
                  <c:v>1.7228758655972816</c:v>
                </c:pt>
                <c:pt idx="7">
                  <c:v>2.3119893070878765</c:v>
                </c:pt>
                <c:pt idx="8">
                  <c:v>2.573124906221008</c:v>
                </c:pt>
                <c:pt idx="9">
                  <c:v>2.5528809155031658</c:v>
                </c:pt>
                <c:pt idx="10">
                  <c:v>2.541228018624766</c:v>
                </c:pt>
                <c:pt idx="11">
                  <c:v>2.5337825827445792</c:v>
                </c:pt>
                <c:pt idx="12">
                  <c:v>2.5921828901777517</c:v>
                </c:pt>
                <c:pt idx="13">
                  <c:v>2.6749903853665207</c:v>
                </c:pt>
                <c:pt idx="14">
                  <c:v>2.739099629046069</c:v>
                </c:pt>
                <c:pt idx="15">
                  <c:v>2.841876906162256</c:v>
                </c:pt>
                <c:pt idx="16">
                  <c:v>3.6324290864931008</c:v>
                </c:pt>
                <c:pt idx="17">
                  <c:v>5.0065729170230906</c:v>
                </c:pt>
                <c:pt idx="18">
                  <c:v>4.7325606522385284</c:v>
                </c:pt>
                <c:pt idx="19">
                  <c:v>4.6452475204959107</c:v>
                </c:pt>
                <c:pt idx="20">
                  <c:v>5.5495074106321498</c:v>
                </c:pt>
                <c:pt idx="21">
                  <c:v>8.0127523750018614</c:v>
                </c:pt>
                <c:pt idx="22">
                  <c:v>9.4233156978823231</c:v>
                </c:pt>
                <c:pt idx="23">
                  <c:v>9.3479414992268381</c:v>
                </c:pt>
                <c:pt idx="24">
                  <c:v>9.6174140745395373</c:v>
                </c:pt>
                <c:pt idx="25">
                  <c:v>9.7959166721353998</c:v>
                </c:pt>
                <c:pt idx="26">
                  <c:v>7.7106808142902805</c:v>
                </c:pt>
                <c:pt idx="27">
                  <c:v>7.3843235435804271</c:v>
                </c:pt>
                <c:pt idx="28">
                  <c:v>7.8592754847761555</c:v>
                </c:pt>
                <c:pt idx="29">
                  <c:v>8.3163452973641654</c:v>
                </c:pt>
                <c:pt idx="30">
                  <c:v>6.9696627889860761</c:v>
                </c:pt>
                <c:pt idx="31">
                  <c:v>3.7665681442889403</c:v>
                </c:pt>
                <c:pt idx="32">
                  <c:v>2.988082898991935</c:v>
                </c:pt>
                <c:pt idx="33">
                  <c:v>2.7344898223212599</c:v>
                </c:pt>
                <c:pt idx="34">
                  <c:v>2.2496338514453367</c:v>
                </c:pt>
                <c:pt idx="35">
                  <c:v>0.55683275609073313</c:v>
                </c:pt>
                <c:pt idx="36">
                  <c:v>0.38279913791578279</c:v>
                </c:pt>
                <c:pt idx="37">
                  <c:v>0.34661008953355882</c:v>
                </c:pt>
                <c:pt idx="38">
                  <c:v>0.33905486956669795</c:v>
                </c:pt>
                <c:pt idx="39">
                  <c:v>0.33124462857917247</c:v>
                </c:pt>
                <c:pt idx="40">
                  <c:v>0.37563427227373358</c:v>
                </c:pt>
                <c:pt idx="41">
                  <c:v>0.37361560755090162</c:v>
                </c:pt>
                <c:pt idx="42">
                  <c:v>0.3648600596927522</c:v>
                </c:pt>
                <c:pt idx="43">
                  <c:v>0.31500357973640869</c:v>
                </c:pt>
                <c:pt idx="44">
                  <c:v>0.25669125256434944</c:v>
                </c:pt>
                <c:pt idx="45">
                  <c:v>0.23566996314726602</c:v>
                </c:pt>
                <c:pt idx="46">
                  <c:v>0.25130970072373482</c:v>
                </c:pt>
                <c:pt idx="47">
                  <c:v>0.21823723051950905</c:v>
                </c:pt>
                <c:pt idx="48">
                  <c:v>0.23695031594270524</c:v>
                </c:pt>
                <c:pt idx="49">
                  <c:v>0.18917782781805981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FE3-8CCB-4F56A559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173648"/>
        <c:axId val="-982170384"/>
      </c:lineChart>
      <c:lineChart>
        <c:grouping val="standard"/>
        <c:varyColors val="0"/>
        <c:ser>
          <c:idx val="2"/>
          <c:order val="1"/>
          <c:tx>
            <c:strRef>
              <c:f>'Moving window std'!$P$1</c:f>
              <c:strCache>
                <c:ptCount val="1"/>
                <c:pt idx="0">
                  <c:v>COL, ECU, MEX, PAR, URU, VEN (right axis)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'Moving window std'!$M$10:$M$59</c:f>
              <c:numCache>
                <c:formatCode>0</c:formatCode>
                <c:ptCount val="50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'Moving window std'!$P$10:$P$59</c:f>
              <c:numCache>
                <c:formatCode>0.0</c:formatCode>
                <c:ptCount val="50"/>
                <c:pt idx="0">
                  <c:v>0.89761145654007335</c:v>
                </c:pt>
                <c:pt idx="1">
                  <c:v>0.56732467789041696</c:v>
                </c:pt>
                <c:pt idx="2">
                  <c:v>0.53482933022964541</c:v>
                </c:pt>
                <c:pt idx="3">
                  <c:v>0.50478565786678431</c:v>
                </c:pt>
                <c:pt idx="4">
                  <c:v>0.4815858192008875</c:v>
                </c:pt>
                <c:pt idx="5">
                  <c:v>0.56151479508574897</c:v>
                </c:pt>
                <c:pt idx="6">
                  <c:v>0.715194422610539</c:v>
                </c:pt>
                <c:pt idx="7">
                  <c:v>0.71174356887837353</c:v>
                </c:pt>
                <c:pt idx="8">
                  <c:v>0.65758013219055222</c:v>
                </c:pt>
                <c:pt idx="9">
                  <c:v>0.66123291647328386</c:v>
                </c:pt>
                <c:pt idx="10">
                  <c:v>0.5991604590957702</c:v>
                </c:pt>
                <c:pt idx="11">
                  <c:v>0.60183583319560541</c:v>
                </c:pt>
                <c:pt idx="12">
                  <c:v>0.57653121388258188</c:v>
                </c:pt>
                <c:pt idx="13">
                  <c:v>0.53730007203515218</c:v>
                </c:pt>
                <c:pt idx="14">
                  <c:v>0.64985834870730452</c:v>
                </c:pt>
                <c:pt idx="15">
                  <c:v>0.75981884314091619</c:v>
                </c:pt>
                <c:pt idx="16">
                  <c:v>0.77871869403740401</c:v>
                </c:pt>
                <c:pt idx="17">
                  <c:v>0.7819113093470843</c:v>
                </c:pt>
                <c:pt idx="18">
                  <c:v>0.78575792924277976</c:v>
                </c:pt>
                <c:pt idx="19">
                  <c:v>0.9055234677225279</c:v>
                </c:pt>
                <c:pt idx="20">
                  <c:v>0.95462842457270114</c:v>
                </c:pt>
                <c:pt idx="21">
                  <c:v>1.0659752240021778</c:v>
                </c:pt>
                <c:pt idx="22">
                  <c:v>1.1136975064996528</c:v>
                </c:pt>
                <c:pt idx="23">
                  <c:v>1.0397458002276589</c:v>
                </c:pt>
                <c:pt idx="24">
                  <c:v>1.0285464909656514</c:v>
                </c:pt>
                <c:pt idx="25">
                  <c:v>1.0506238966385169</c:v>
                </c:pt>
                <c:pt idx="26">
                  <c:v>1.0878092744251784</c:v>
                </c:pt>
                <c:pt idx="27">
                  <c:v>1.091126548268462</c:v>
                </c:pt>
                <c:pt idx="28">
                  <c:v>1.0627211735994126</c:v>
                </c:pt>
                <c:pt idx="29">
                  <c:v>0.92804326263786729</c:v>
                </c:pt>
                <c:pt idx="30">
                  <c:v>0.92971097217059706</c:v>
                </c:pt>
                <c:pt idx="31">
                  <c:v>0.84751300621329761</c:v>
                </c:pt>
                <c:pt idx="32">
                  <c:v>0.91033683054180814</c:v>
                </c:pt>
                <c:pt idx="33">
                  <c:v>0.92255720505727234</c:v>
                </c:pt>
                <c:pt idx="34">
                  <c:v>0.90570833034177223</c:v>
                </c:pt>
                <c:pt idx="35">
                  <c:v>0.85950470764008335</c:v>
                </c:pt>
                <c:pt idx="36">
                  <c:v>0.82119360457251134</c:v>
                </c:pt>
                <c:pt idx="37">
                  <c:v>0.63310518289957729</c:v>
                </c:pt>
                <c:pt idx="38">
                  <c:v>0.63585564693224439</c:v>
                </c:pt>
                <c:pt idx="39">
                  <c:v>0.59752408513853017</c:v>
                </c:pt>
                <c:pt idx="40">
                  <c:v>0.52655133287634681</c:v>
                </c:pt>
                <c:pt idx="41">
                  <c:v>0.29674485384498411</c:v>
                </c:pt>
                <c:pt idx="42">
                  <c:v>0.24328202139316515</c:v>
                </c:pt>
                <c:pt idx="43">
                  <c:v>0.15933645452465811</c:v>
                </c:pt>
                <c:pt idx="44">
                  <c:v>0.14866057836099139</c:v>
                </c:pt>
                <c:pt idx="45">
                  <c:v>0.14777976661513686</c:v>
                </c:pt>
                <c:pt idx="46">
                  <c:v>0.13794582095052066</c:v>
                </c:pt>
                <c:pt idx="47">
                  <c:v>0.12387513017978076</c:v>
                </c:pt>
                <c:pt idx="48">
                  <c:v>0.11914440831284576</c:v>
                </c:pt>
                <c:pt idx="49">
                  <c:v>0.10535892517640628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FE3-8CCB-4F56A559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174736"/>
        <c:axId val="-982176912"/>
      </c:lineChart>
      <c:catAx>
        <c:axId val="-982173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0384"/>
        <c:crossesAt val="-2400"/>
        <c:auto val="1"/>
        <c:lblAlgn val="ctr"/>
        <c:lblOffset val="100"/>
        <c:tickLblSkip val="4"/>
        <c:tickMarkSkip val="4"/>
        <c:noMultiLvlLbl val="0"/>
      </c:catAx>
      <c:valAx>
        <c:axId val="-982170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3648"/>
        <c:crosses val="autoZero"/>
        <c:crossBetween val="midCat"/>
      </c:valAx>
      <c:valAx>
        <c:axId val="-98217691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2174736"/>
        <c:crosses val="max"/>
        <c:crossBetween val="between"/>
      </c:valAx>
      <c:catAx>
        <c:axId val="-98217473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82176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5F4D2B-0A0D-46AA-8EEB-DB4D5A108E47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A05AB1-300A-41A2-9F93-72D48E64C7D3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23874" y="161925"/>
    <xdr:ext cx="9000000" cy="54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42899" y="5876925"/>
    <xdr:ext cx="9000000" cy="54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304799" y="11430000"/>
    <xdr:ext cx="9000000" cy="540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1C26D1-C004-4D71-B4F9-D8A9FC63C8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0.24031</cdr:x>
      <cdr:y>0.02991</cdr:y>
    </cdr:from>
    <cdr:to>
      <cdr:x>0.24031</cdr:x>
      <cdr:y>0.92765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91B43A8-5023-459F-8879-5FAB2CBAE5B7}"/>
            </a:ext>
          </a:extLst>
        </cdr:cNvPr>
        <cdr:cNvCxnSpPr/>
      </cdr:nvCxnSpPr>
      <cdr:spPr>
        <a:xfrm xmlns:a="http://schemas.openxmlformats.org/drawingml/2006/main" flipV="1">
          <a:off x="2084250" y="188307"/>
          <a:ext cx="0" cy="56520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0.66013</cdr:x>
      <cdr:y>0.02778</cdr:y>
    </cdr:from>
    <cdr:to>
      <cdr:x>0.66013</cdr:x>
      <cdr:y>0.92552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F07E0D9-4FC0-4A2A-AE55-FB1875524379}"/>
            </a:ext>
          </a:extLst>
        </cdr:cNvPr>
        <cdr:cNvCxnSpPr/>
      </cdr:nvCxnSpPr>
      <cdr:spPr>
        <a:xfrm xmlns:a="http://schemas.openxmlformats.org/drawingml/2006/main" flipV="1">
          <a:off x="5725420" y="174897"/>
          <a:ext cx="0" cy="56520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0.29612</cdr:x>
      <cdr:y>0.01282</cdr:y>
    </cdr:from>
    <cdr:to>
      <cdr:x>0.6155</cdr:x>
      <cdr:y>0.12393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0E438E8-68B9-42E4-B5D6-500DBD0671FB}"/>
            </a:ext>
          </a:extLst>
        </cdr:cNvPr>
        <cdr:cNvSpPr txBox="1"/>
      </cdr:nvSpPr>
      <cdr:spPr>
        <a:xfrm xmlns:a="http://schemas.openxmlformats.org/drawingml/2006/main">
          <a:off x="2562357" y="80492"/>
          <a:ext cx="2763593" cy="697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600" b="1">
              <a:solidFill>
                <a:srgbClr val="C00000"/>
              </a:solidFill>
              <a:latin typeface="+mn-lt"/>
              <a:cs typeface="Times New Roman" panose="02020603050405020304" pitchFamily="18" charset="0"/>
            </a:rPr>
            <a:t>moderate inflation countries</a:t>
          </a:r>
        </a:p>
        <a:p xmlns:a="http://schemas.openxmlformats.org/drawingml/2006/main">
          <a:pPr algn="ctr"/>
          <a:r>
            <a:rPr lang="es-MX" sz="1600" b="1">
              <a:solidFill>
                <a:srgbClr val="C00000"/>
              </a:solidFill>
              <a:latin typeface="+mn-lt"/>
              <a:cs typeface="Times New Roman" panose="02020603050405020304" pitchFamily="18" charset="0"/>
            </a:rPr>
            <a:t>(right axis)</a:t>
          </a:r>
        </a:p>
      </cdr:txBody>
    </cdr:sp>
  </cdr:relSizeAnchor>
  <cdr:relSizeAnchor xmlns:cdr="http://schemas.openxmlformats.org/drawingml/2006/chartDrawing">
    <cdr:from>
      <cdr:x>0.24186</cdr:x>
      <cdr:y>0.8051</cdr:y>
    </cdr:from>
    <cdr:to>
      <cdr:x>0.5392</cdr:x>
      <cdr:y>0.87775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DD1D6093-06C9-42FF-BDCE-DDC62A5D7656}"/>
            </a:ext>
          </a:extLst>
        </cdr:cNvPr>
        <cdr:cNvSpPr txBox="1"/>
      </cdr:nvSpPr>
      <cdr:spPr>
        <a:xfrm xmlns:a="http://schemas.openxmlformats.org/drawingml/2006/main">
          <a:off x="2092817" y="5054778"/>
          <a:ext cx="2572914" cy="456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high inflation countries</a:t>
          </a:r>
        </a:p>
        <a:p xmlns:a="http://schemas.openxmlformats.org/drawingml/2006/main">
          <a:pPr algn="ctr"/>
          <a:r>
            <a:rPr lang="es-MX" sz="1600" b="1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(left axis)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ADB2D8-9040-4608-B88F-AB67C66C69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0.14353</cdr:x>
      <cdr:y>0.0281</cdr:y>
    </cdr:from>
    <cdr:to>
      <cdr:x>0.14353</cdr:x>
      <cdr:y>0.92584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F07E0D9-4FC0-4A2A-AE55-FB1875524379}"/>
            </a:ext>
          </a:extLst>
        </cdr:cNvPr>
        <cdr:cNvCxnSpPr/>
      </cdr:nvCxnSpPr>
      <cdr:spPr>
        <a:xfrm xmlns:a="http://schemas.openxmlformats.org/drawingml/2006/main" flipH="1" flipV="1">
          <a:off x="1244885" y="176911"/>
          <a:ext cx="0" cy="56520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0.62683</cdr:x>
      <cdr:y>0.02933</cdr:y>
    </cdr:from>
    <cdr:to>
      <cdr:x>0.62683</cdr:x>
      <cdr:y>0.92707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66B282E-E939-4952-AE14-2EADD71F7EB8}"/>
            </a:ext>
          </a:extLst>
        </cdr:cNvPr>
        <cdr:cNvCxnSpPr/>
      </cdr:nvCxnSpPr>
      <cdr:spPr>
        <a:xfrm xmlns:a="http://schemas.openxmlformats.org/drawingml/2006/main" flipH="1" flipV="1">
          <a:off x="5436617" y="184656"/>
          <a:ext cx="0" cy="56520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0.20586</cdr:x>
      <cdr:y>0.03636</cdr:y>
    </cdr:from>
    <cdr:to>
      <cdr:x>0.52524</cdr:x>
      <cdr:y>0.14747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0D406927-8758-4C1D-B609-86DBDD3AA720}"/>
            </a:ext>
          </a:extLst>
        </cdr:cNvPr>
        <cdr:cNvSpPr txBox="1"/>
      </cdr:nvSpPr>
      <cdr:spPr>
        <a:xfrm xmlns:a="http://schemas.openxmlformats.org/drawingml/2006/main">
          <a:off x="1785434" y="228909"/>
          <a:ext cx="2770038" cy="699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>
              <a:solidFill>
                <a:srgbClr val="C00000"/>
              </a:solidFill>
              <a:latin typeface="+mn-lt"/>
              <a:cs typeface="Times New Roman" panose="02020603050405020304" pitchFamily="18" charset="0"/>
            </a:rPr>
            <a:t>moderate inflation countries</a:t>
          </a:r>
        </a:p>
        <a:p xmlns:a="http://schemas.openxmlformats.org/drawingml/2006/main">
          <a:pPr algn="ctr"/>
          <a:r>
            <a:rPr lang="es-MX" sz="1600" b="1">
              <a:solidFill>
                <a:srgbClr val="C00000"/>
              </a:solidFill>
              <a:latin typeface="+mn-lt"/>
              <a:cs typeface="Times New Roman" panose="02020603050405020304" pitchFamily="18" charset="0"/>
            </a:rPr>
            <a:t>(right axis)</a:t>
          </a:r>
        </a:p>
      </cdr:txBody>
    </cdr:sp>
  </cdr:relSizeAnchor>
  <cdr:relSizeAnchor xmlns:cdr="http://schemas.openxmlformats.org/drawingml/2006/chartDrawing">
    <cdr:from>
      <cdr:x>0.31568</cdr:x>
      <cdr:y>0.64522</cdr:y>
    </cdr:from>
    <cdr:to>
      <cdr:x>0.61302</cdr:x>
      <cdr:y>0.71787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A0097F27-652F-4C74-B68E-B32E1722EFB1}"/>
            </a:ext>
          </a:extLst>
        </cdr:cNvPr>
        <cdr:cNvSpPr txBox="1"/>
      </cdr:nvSpPr>
      <cdr:spPr>
        <a:xfrm xmlns:a="http://schemas.openxmlformats.org/drawingml/2006/main">
          <a:off x="2737934" y="4062141"/>
          <a:ext cx="2578881" cy="45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high inflation countries</a:t>
          </a:r>
        </a:p>
        <a:p xmlns:a="http://schemas.openxmlformats.org/drawingml/2006/main">
          <a:pPr algn="ctr"/>
          <a:r>
            <a:rPr lang="es-MX" sz="1600" b="1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(left axis)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abSelected="1" workbookViewId="0"/>
  </sheetViews>
  <sheetFormatPr defaultColWidth="11.5546875"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1"/>
  <sheetViews>
    <sheetView workbookViewId="0">
      <selection activeCell="M4" sqref="M4"/>
    </sheetView>
  </sheetViews>
  <sheetFormatPr defaultColWidth="9.109375" defaultRowHeight="14.4" x14ac:dyDescent="0.3"/>
  <cols>
    <col min="1" max="1" width="11.33203125" customWidth="1"/>
  </cols>
  <sheetData>
    <row r="1" spans="1:13" x14ac:dyDescent="0.3">
      <c r="A1" t="s">
        <v>12</v>
      </c>
    </row>
    <row r="2" spans="1:13" x14ac:dyDescent="0.3">
      <c r="A2" t="s">
        <v>13</v>
      </c>
    </row>
    <row r="3" spans="1:1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36</v>
      </c>
    </row>
    <row r="4" spans="1:13" x14ac:dyDescent="0.3">
      <c r="A4">
        <v>2000</v>
      </c>
      <c r="B4" s="2">
        <f>+'GDP relative to USA 2% trend'!B69</f>
        <v>0.37413994981356469</v>
      </c>
      <c r="C4" s="2">
        <f>+'GDP relative to USA 2% trend'!C69</f>
        <v>7.4838021869129717E-2</v>
      </c>
      <c r="D4" s="2">
        <f>+'GDP relative to USA 2% trend'!D69</f>
        <v>0.20856333440471941</v>
      </c>
      <c r="E4" s="2">
        <f>+'GDP relative to USA 2% trend'!E69</f>
        <v>0.27344468915520148</v>
      </c>
      <c r="F4" s="2">
        <f>+'GDP relative to USA 2% trend'!F69</f>
        <v>0.17204719504766416</v>
      </c>
      <c r="G4" s="2">
        <f>+'GDP relative to USA 2% trend'!G69</f>
        <v>0.12610106365884188</v>
      </c>
      <c r="H4" s="2">
        <f>+'GDP relative to USA 2% trend'!H69</f>
        <v>0.2843543873834426</v>
      </c>
      <c r="I4" s="2">
        <f>+'GDP relative to USA 2% trend'!I69</f>
        <v>9.3647846400579882E-2</v>
      </c>
      <c r="J4" s="2">
        <f>+'GDP relative to USA 2% trend'!J69</f>
        <v>0.11980604238231657</v>
      </c>
      <c r="K4" s="2">
        <f>+'GDP relative to USA 2% trend'!K69</f>
        <v>0.2810940177979912</v>
      </c>
      <c r="L4" s="2">
        <f>+'GDP relative to USA 2% trend'!L69</f>
        <v>0.19880730541440725</v>
      </c>
      <c r="M4" s="2">
        <f>+'GDP relative to USA 2% trend'!M69</f>
        <v>0.22694227160881436</v>
      </c>
    </row>
    <row r="5" spans="1:13" x14ac:dyDescent="0.3">
      <c r="A5" s="3">
        <f t="shared" ref="A5:A7" si="0">+A4+1</f>
        <v>2001</v>
      </c>
      <c r="B5" s="2">
        <f>+'GDP relative to USA 2% trend'!B70</f>
        <v>0.3420929264131583</v>
      </c>
      <c r="C5" s="2">
        <f>+'GDP relative to USA 2% trend'!C70</f>
        <v>7.5165534108030257E-2</v>
      </c>
      <c r="D5" s="2">
        <f>+'GDP relative to USA 2% trend'!D70</f>
        <v>0.2013265925013254</v>
      </c>
      <c r="E5" s="2">
        <f>+'GDP relative to USA 2% trend'!E70</f>
        <v>0.26432106367724084</v>
      </c>
      <c r="F5" s="2">
        <f>+'GDP relative to USA 2% trend'!F70</f>
        <v>0.16751808435656204</v>
      </c>
      <c r="G5" s="2">
        <f>+'GDP relative to USA 2% trend'!G70</f>
        <v>0.13061148746544218</v>
      </c>
      <c r="H5" s="2">
        <f>+'GDP relative to USA 2% trend'!H70</f>
        <v>0.27784446693514619</v>
      </c>
      <c r="I5" s="2">
        <f>+'GDP relative to USA 2% trend'!I70</f>
        <v>9.4663822805337416E-2</v>
      </c>
      <c r="J5" s="2">
        <f>+'GDP relative to USA 2% trend'!J70</f>
        <v>0.11694055617199604</v>
      </c>
      <c r="K5" s="2">
        <f>+'GDP relative to USA 2% trend'!K70</f>
        <v>0.26164097103158324</v>
      </c>
      <c r="L5" s="2">
        <f>+'GDP relative to USA 2% trend'!L70</f>
        <v>0.18441004442598197</v>
      </c>
      <c r="M5" s="2">
        <f>+'GDP relative to USA 2% trend'!M70</f>
        <v>0.21821880622446821</v>
      </c>
    </row>
    <row r="6" spans="1:13" x14ac:dyDescent="0.3">
      <c r="A6" s="3">
        <f t="shared" si="0"/>
        <v>2002</v>
      </c>
      <c r="B6" s="2">
        <f>+'GDP relative to USA 2% trend'!B71</f>
        <v>0.28616099835043557</v>
      </c>
      <c r="C6" s="2">
        <f>+'GDP relative to USA 2% trend'!C71</f>
        <v>7.6126394810098183E-2</v>
      </c>
      <c r="D6" s="2">
        <f>+'GDP relative to USA 2% trend'!D71</f>
        <v>0.19742722403252189</v>
      </c>
      <c r="E6" s="2">
        <f>+'GDP relative to USA 2% trend'!E71</f>
        <v>0.25880081528854154</v>
      </c>
      <c r="F6" s="2">
        <f>+'GDP relative to USA 2% trend'!F71</f>
        <v>0.16502891034513367</v>
      </c>
      <c r="G6" s="2">
        <f>+'GDP relative to USA 2% trend'!G71</f>
        <v>0.13966951600054112</v>
      </c>
      <c r="H6" s="2">
        <f>+'GDP relative to USA 2% trend'!H71</f>
        <v>0.27266170098069048</v>
      </c>
      <c r="I6" s="2">
        <f>+'GDP relative to USA 2% trend'!I71</f>
        <v>0.11893845218271831</v>
      </c>
      <c r="J6" s="2">
        <f>+'GDP relative to USA 2% trend'!J71</f>
        <v>0.12074639379473774</v>
      </c>
      <c r="K6" s="2">
        <f>+'GDP relative to USA 2% trend'!K71</f>
        <v>0.2347672447927632</v>
      </c>
      <c r="L6" s="2">
        <f>+'GDP relative to USA 2% trend'!L71</f>
        <v>0.17168213547736519</v>
      </c>
      <c r="M6" s="2">
        <f>+'GDP relative to USA 2% trend'!M71</f>
        <v>0.21029269680522247</v>
      </c>
    </row>
    <row r="7" spans="1:13" x14ac:dyDescent="0.3">
      <c r="A7" s="3">
        <f t="shared" si="0"/>
        <v>2003</v>
      </c>
      <c r="B7" s="2">
        <f>+'GDP relative to USA 2% trend'!B72</f>
        <v>0.29862941450297431</v>
      </c>
      <c r="C7" s="2">
        <f>+'GDP relative to USA 2% trend'!C72</f>
        <v>7.6831610204904199E-2</v>
      </c>
      <c r="D7" s="2">
        <f>+'GDP relative to USA 2% trend'!D72</f>
        <v>0.18996385199231619</v>
      </c>
      <c r="E7" s="2">
        <f>+'GDP relative to USA 2% trend'!E72</f>
        <v>0.26327411186792765</v>
      </c>
      <c r="F7" s="2">
        <f>+'GDP relative to USA 2% trend'!F72</f>
        <v>0.16500716777934207</v>
      </c>
      <c r="G7" s="2">
        <f>+'GDP relative to USA 2% trend'!G72</f>
        <v>0.14229563981658819</v>
      </c>
      <c r="H7" s="2">
        <f>+'GDP relative to USA 2% trend'!H72</f>
        <v>0.27130940792134733</v>
      </c>
      <c r="I7" s="2">
        <f>+'GDP relative to USA 2% trend'!I72</f>
        <v>0.1203403750118032</v>
      </c>
      <c r="J7" s="2">
        <f>+'GDP relative to USA 2% trend'!J72</f>
        <v>0.1242398569200804</v>
      </c>
      <c r="K7" s="2">
        <f>+'GDP relative to USA 2% trend'!K72</f>
        <v>0.2265244490353758</v>
      </c>
      <c r="L7" s="2">
        <f>+'GDP relative to USA 2% trend'!L72</f>
        <v>0.15928792764720218</v>
      </c>
      <c r="M7" s="2">
        <f>+'GDP relative to USA 2% trend'!M72</f>
        <v>0.207737728643935</v>
      </c>
    </row>
    <row r="8" spans="1:13" x14ac:dyDescent="0.3">
      <c r="A8" s="3">
        <f t="shared" ref="A8:A17" si="1">+A7+1</f>
        <v>2004</v>
      </c>
      <c r="B8" s="2">
        <f>+'GDP relative to USA 2% trend'!B73</f>
        <v>0.31659251809090744</v>
      </c>
      <c r="C8" s="2">
        <f>+'GDP relative to USA 2% trend'!C73</f>
        <v>7.8615223498422787E-2</v>
      </c>
      <c r="D8" s="2">
        <f>+'GDP relative to USA 2% trend'!D73</f>
        <v>0.19381560405667744</v>
      </c>
      <c r="E8" s="2">
        <f>+'GDP relative to USA 2% trend'!E73</f>
        <v>0.28079513515395982</v>
      </c>
      <c r="F8" s="2">
        <f>+'GDP relative to USA 2% trend'!F73</f>
        <v>0.16774954852006513</v>
      </c>
      <c r="G8" s="2">
        <f>+'GDP relative to USA 2% trend'!G73</f>
        <v>0.15275867035812007</v>
      </c>
      <c r="H8" s="2">
        <f>+'GDP relative to USA 2% trend'!H73</f>
        <v>0.28250970236259032</v>
      </c>
      <c r="I8" s="2">
        <f>+'GDP relative to USA 2% trend'!I73</f>
        <v>0.12201230973848935</v>
      </c>
      <c r="J8" s="2">
        <f>+'GDP relative to USA 2% trend'!J73</f>
        <v>0.13012174923876874</v>
      </c>
      <c r="K8" s="2">
        <f>+'GDP relative to USA 2% trend'!K73</f>
        <v>0.22819962753786208</v>
      </c>
      <c r="L8" s="2">
        <f>+'GDP relative to USA 2% trend'!L73</f>
        <v>0.19879711689256335</v>
      </c>
      <c r="M8" s="2">
        <f>+'GDP relative to USA 2% trend'!M73</f>
        <v>0.21681816228327486</v>
      </c>
    </row>
    <row r="9" spans="1:13" x14ac:dyDescent="0.3">
      <c r="A9" s="3">
        <f t="shared" si="1"/>
        <v>2005</v>
      </c>
      <c r="B9" s="2">
        <f>+'GDP relative to USA 2% trend'!B74</f>
        <v>0.33691654528891857</v>
      </c>
      <c r="C9" s="2">
        <f>+'GDP relative to USA 2% trend'!C74</f>
        <v>8.1594136372559023E-2</v>
      </c>
      <c r="D9" s="2">
        <f>+'GDP relative to USA 2% trend'!D74</f>
        <v>0.19623934970003826</v>
      </c>
      <c r="E9" s="2">
        <f>+'GDP relative to USA 2% trend'!E74</f>
        <v>0.302320813191088</v>
      </c>
      <c r="F9" s="2">
        <f>+'GDP relative to USA 2% trend'!F74</f>
        <v>0.17463689321610074</v>
      </c>
      <c r="G9" s="2">
        <f>+'GDP relative to USA 2% trend'!G74</f>
        <v>0.16739064335450654</v>
      </c>
      <c r="H9" s="2">
        <f>+'GDP relative to USA 2% trend'!H74</f>
        <v>0.29571059780010395</v>
      </c>
      <c r="I9" s="2">
        <f>+'GDP relative to USA 2% trend'!I74</f>
        <v>0.12270922179414362</v>
      </c>
      <c r="J9" s="2">
        <f>+'GDP relative to USA 2% trend'!J74</f>
        <v>0.14040460938719024</v>
      </c>
      <c r="K9" s="2">
        <f>+'GDP relative to USA 2% trend'!K74</f>
        <v>0.23494659034002729</v>
      </c>
      <c r="L9" s="2">
        <f>+'GDP relative to USA 2% trend'!L74</f>
        <v>0.24362391776049433</v>
      </c>
      <c r="M9" s="2">
        <f>+'GDP relative to USA 2% trend'!M74</f>
        <v>0.22718802764773693</v>
      </c>
    </row>
    <row r="10" spans="1:13" x14ac:dyDescent="0.3">
      <c r="A10" s="3">
        <f t="shared" si="1"/>
        <v>2006</v>
      </c>
      <c r="B10" s="2">
        <f>+'GDP relative to USA 2% trend'!B75</f>
        <v>0.35344898750187903</v>
      </c>
      <c r="C10" s="2">
        <f>+'GDP relative to USA 2% trend'!C75</f>
        <v>8.2933906461911497E-2</v>
      </c>
      <c r="D10" s="2">
        <f>+'GDP relative to USA 2% trend'!D75</f>
        <v>0.20764654775801902</v>
      </c>
      <c r="E10" s="2">
        <f>+'GDP relative to USA 2% trend'!E75</f>
        <v>0.34489726352728878</v>
      </c>
      <c r="F10" s="2">
        <f>+'GDP relative to USA 2% trend'!F75</f>
        <v>0.18539870335537412</v>
      </c>
      <c r="G10" s="2">
        <f>+'GDP relative to USA 2% trend'!G75</f>
        <v>0.17357327254676108</v>
      </c>
      <c r="H10" s="2">
        <f>+'GDP relative to USA 2% trend'!H75</f>
        <v>0.3053900803738433</v>
      </c>
      <c r="I10" s="2">
        <f>+'GDP relative to USA 2% trend'!I75</f>
        <v>0.12633835965586035</v>
      </c>
      <c r="J10" s="2">
        <f>+'GDP relative to USA 2% trend'!J75</f>
        <v>0.15446551429103603</v>
      </c>
      <c r="K10" s="2">
        <f>+'GDP relative to USA 2% trend'!K75</f>
        <v>0.2425215470918948</v>
      </c>
      <c r="L10" s="2">
        <f>+'GDP relative to USA 2% trend'!L75</f>
        <v>0.27407829936271344</v>
      </c>
      <c r="M10" s="2">
        <f>+'GDP relative to USA 2% trend'!M75</f>
        <v>0.24031493779570856</v>
      </c>
    </row>
    <row r="11" spans="1:13" x14ac:dyDescent="0.3">
      <c r="A11" s="3">
        <f t="shared" si="1"/>
        <v>2007</v>
      </c>
      <c r="B11" s="2">
        <f>+'GDP relative to USA 2% trend'!B76</f>
        <v>0.37778410930436768</v>
      </c>
      <c r="C11" s="2">
        <f>+'GDP relative to USA 2% trend'!C76</f>
        <v>8.4757435838846179E-2</v>
      </c>
      <c r="D11" s="2">
        <f>+'GDP relative to USA 2% trend'!D76</f>
        <v>0.22409848569034446</v>
      </c>
      <c r="E11" s="2">
        <f>+'GDP relative to USA 2% trend'!E76</f>
        <v>0.35789384035815724</v>
      </c>
      <c r="F11" s="2">
        <f>+'GDP relative to USA 2% trend'!F76</f>
        <v>0.19781101718185121</v>
      </c>
      <c r="G11" s="2">
        <f>+'GDP relative to USA 2% trend'!G76</f>
        <v>0.17538806854545372</v>
      </c>
      <c r="H11" s="2">
        <f>+'GDP relative to USA 2% trend'!H76</f>
        <v>0.30959825867976271</v>
      </c>
      <c r="I11" s="2">
        <f>+'GDP relative to USA 2% trend'!I76</f>
        <v>0.12632831627088201</v>
      </c>
      <c r="J11" s="2">
        <f>+'GDP relative to USA 2% trend'!J76</f>
        <v>0.16608702071769779</v>
      </c>
      <c r="K11" s="2">
        <f>+'GDP relative to USA 2% trend'!K76</f>
        <v>0.25973066891780372</v>
      </c>
      <c r="L11" s="2">
        <f>+'GDP relative to USA 2% trend'!L76</f>
        <v>0.2986160355404171</v>
      </c>
      <c r="M11" s="2">
        <f>+'GDP relative to USA 2% trend'!M76</f>
        <v>0.25347759057547431</v>
      </c>
    </row>
    <row r="12" spans="1:13" x14ac:dyDescent="0.3">
      <c r="A12" s="3">
        <f t="shared" si="1"/>
        <v>2008</v>
      </c>
      <c r="B12" s="2">
        <f>+'GDP relative to USA 2% trend'!B77</f>
        <v>0.39135380980130124</v>
      </c>
      <c r="C12" s="2">
        <f>+'GDP relative to USA 2% trend'!C77</f>
        <v>9.2149983656653833E-2</v>
      </c>
      <c r="D12" s="2">
        <f>+'GDP relative to USA 2% trend'!D77</f>
        <v>0.24299340638103004</v>
      </c>
      <c r="E12" s="2">
        <f>+'GDP relative to USA 2% trend'!E77</f>
        <v>0.3385682442502424</v>
      </c>
      <c r="F12" s="2">
        <f>+'GDP relative to USA 2% trend'!F77</f>
        <v>0.20900172832138628</v>
      </c>
      <c r="G12" s="2">
        <f>+'GDP relative to USA 2% trend'!G77</f>
        <v>0.18815292830243605</v>
      </c>
      <c r="H12" s="2">
        <f>+'GDP relative to USA 2% trend'!H77</f>
        <v>0.30913590336106728</v>
      </c>
      <c r="I12" s="2">
        <f>+'GDP relative to USA 2% trend'!I77</f>
        <v>0.12800392619437628</v>
      </c>
      <c r="J12" s="2">
        <f>+'GDP relative to USA 2% trend'!J77</f>
        <v>0.17706496278927769</v>
      </c>
      <c r="K12" s="2">
        <f>+'GDP relative to USA 2% trend'!K77</f>
        <v>0.28242204050311048</v>
      </c>
      <c r="L12" s="2">
        <f>+'GDP relative to USA 2% trend'!L77</f>
        <v>0.33522901139299782</v>
      </c>
      <c r="M12" s="2">
        <f>+'GDP relative to USA 2% trend'!M77</f>
        <v>0.26560808262504304</v>
      </c>
    </row>
    <row r="13" spans="1:13" x14ac:dyDescent="0.3">
      <c r="A13" s="3">
        <f t="shared" si="1"/>
        <v>2009</v>
      </c>
      <c r="B13" s="2">
        <f>+'GDP relative to USA 2% trend'!B78</f>
        <v>0.3545101851271556</v>
      </c>
      <c r="C13" s="2">
        <f>+'GDP relative to USA 2% trend'!C78</f>
        <v>9.3050267025028582E-2</v>
      </c>
      <c r="D13" s="2">
        <f>+'GDP relative to USA 2% trend'!D78</f>
        <v>0.2455318277385734</v>
      </c>
      <c r="E13" s="2">
        <f>+'GDP relative to USA 2% trend'!E78</f>
        <v>0.33453186888723063</v>
      </c>
      <c r="F13" s="2">
        <f>+'GDP relative to USA 2% trend'!F78</f>
        <v>0.2065615196949383</v>
      </c>
      <c r="G13" s="2">
        <f>+'GDP relative to USA 2% trend'!G78</f>
        <v>0.17888147860201706</v>
      </c>
      <c r="H13" s="2">
        <f>+'GDP relative to USA 2% trend'!H78</f>
        <v>0.28276032879910584</v>
      </c>
      <c r="I13" s="2">
        <f>+'GDP relative to USA 2% trend'!I78</f>
        <v>0.13265014385773696</v>
      </c>
      <c r="J13" s="2">
        <f>+'GDP relative to USA 2% trend'!J78</f>
        <v>0.17308944574254304</v>
      </c>
      <c r="K13" s="2">
        <f>+'GDP relative to USA 2% trend'!K78</f>
        <v>0.28993741299454107</v>
      </c>
      <c r="L13" s="2">
        <f>+'GDP relative to USA 2% trend'!L78</f>
        <v>0.28347384009338883</v>
      </c>
      <c r="M13" s="2">
        <f>+'GDP relative to USA 2% trend'!M78</f>
        <v>0.25418109508534403</v>
      </c>
    </row>
    <row r="14" spans="1:13" x14ac:dyDescent="0.3">
      <c r="A14" s="3">
        <f t="shared" si="1"/>
        <v>2010</v>
      </c>
      <c r="B14" s="2">
        <f>+'GDP relative to USA 2% trend'!B79</f>
        <v>0.38391351647408911</v>
      </c>
      <c r="C14" s="2">
        <f>+'GDP relative to USA 2% trend'!C79</f>
        <v>9.8858759199249635E-2</v>
      </c>
      <c r="D14" s="2">
        <f>+'GDP relative to USA 2% trend'!D79</f>
        <v>0.2760638565942834</v>
      </c>
      <c r="E14" s="2">
        <f>+'GDP relative to USA 2% trend'!E79</f>
        <v>0.37187764256533556</v>
      </c>
      <c r="F14" s="2">
        <f>+'GDP relative to USA 2% trend'!F79</f>
        <v>0.21845625497973625</v>
      </c>
      <c r="G14" s="2">
        <f>+'GDP relative to USA 2% trend'!G79</f>
        <v>0.18745102082504964</v>
      </c>
      <c r="H14" s="2">
        <f>+'GDP relative to USA 2% trend'!H79</f>
        <v>0.29371647166045534</v>
      </c>
      <c r="I14" s="2">
        <f>+'GDP relative to USA 2% trend'!I79</f>
        <v>0.1415089585374483</v>
      </c>
      <c r="J14" s="2">
        <f>+'GDP relative to USA 2% trend'!J79</f>
        <v>0.19152470122493545</v>
      </c>
      <c r="K14" s="2">
        <f>+'GDP relative to USA 2% trend'!K79</f>
        <v>0.32618246999893941</v>
      </c>
      <c r="L14" s="2">
        <f>+'GDP relative to USA 2% trend'!L79</f>
        <v>0.33249873203310581</v>
      </c>
      <c r="M14" s="2">
        <f>+'GDP relative to USA 2% trend'!M79</f>
        <v>0.27781735011955688</v>
      </c>
    </row>
    <row r="15" spans="1:13" x14ac:dyDescent="0.3">
      <c r="A15" s="3">
        <f t="shared" si="1"/>
        <v>2011</v>
      </c>
      <c r="B15" s="2">
        <f>+'GDP relative to USA 2% trend'!B80</f>
        <v>0.40347508931925291</v>
      </c>
      <c r="C15" s="2">
        <f>+'GDP relative to USA 2% trend'!C80</f>
        <v>0.10753015553471666</v>
      </c>
      <c r="D15" s="2">
        <f>+'GDP relative to USA 2% trend'!D80</f>
        <v>0.2991520796727411</v>
      </c>
      <c r="E15" s="2">
        <f>+'GDP relative to USA 2% trend'!E80</f>
        <v>0.39746421211997596</v>
      </c>
      <c r="F15" s="2">
        <f>+'GDP relative to USA 2% trend'!F80</f>
        <v>0.23777255176200338</v>
      </c>
      <c r="G15" s="2">
        <f>+'GDP relative to USA 2% trend'!G80</f>
        <v>0.20140472763349201</v>
      </c>
      <c r="H15" s="2">
        <f>+'GDP relative to USA 2% trend'!H80</f>
        <v>0.30679678590940546</v>
      </c>
      <c r="I15" s="2">
        <f>+'GDP relative to USA 2% trend'!I80</f>
        <v>0.14879946677539013</v>
      </c>
      <c r="J15" s="2">
        <f>+'GDP relative to USA 2% trend'!J80</f>
        <v>0.20259480063603341</v>
      </c>
      <c r="K15" s="2">
        <f>+'GDP relative to USA 2% trend'!K80</f>
        <v>0.34715841435153039</v>
      </c>
      <c r="L15" s="2">
        <f>+'GDP relative to USA 2% trend'!L80</f>
        <v>0.35794975428982967</v>
      </c>
      <c r="M15" s="2">
        <f>+'GDP relative to USA 2% trend'!M80</f>
        <v>0.29679253343777107</v>
      </c>
    </row>
    <row r="16" spans="1:13" x14ac:dyDescent="0.3">
      <c r="A16" s="3">
        <f t="shared" si="1"/>
        <v>2012</v>
      </c>
      <c r="B16" s="2">
        <f>+'GDP relative to USA 2% trend'!B81</f>
        <v>0.39236022671027276</v>
      </c>
      <c r="C16" s="2">
        <f>+'GDP relative to USA 2% trend'!C81</f>
        <v>0.10971294480059439</v>
      </c>
      <c r="D16" s="2">
        <f>+'GDP relative to USA 2% trend'!D81</f>
        <v>0.29073534867670126</v>
      </c>
      <c r="E16" s="2">
        <f>+'GDP relative to USA 2% trend'!E81</f>
        <v>0.40909006652665753</v>
      </c>
      <c r="F16" s="2">
        <f>+'GDP relative to USA 2% trend'!F81</f>
        <v>0.23884515993179145</v>
      </c>
      <c r="G16" s="2">
        <f>+'GDP relative to USA 2% trend'!G81</f>
        <v>0.2045153704267749</v>
      </c>
      <c r="H16" s="2">
        <f>+'GDP relative to USA 2% trend'!H81</f>
        <v>0.30064273608569508</v>
      </c>
      <c r="I16" s="2">
        <f>+'GDP relative to USA 2% trend'!I81</f>
        <v>0.14874923770549225</v>
      </c>
      <c r="J16" s="2">
        <f>+'GDP relative to USA 2% trend'!J81</f>
        <v>0.20750142930653151</v>
      </c>
      <c r="K16" s="2">
        <f>+'GDP relative to USA 2% trend'!K81</f>
        <v>0.35496527742802259</v>
      </c>
      <c r="L16" s="2">
        <f>+'GDP relative to USA 2% trend'!L81</f>
        <v>0.35104978300291123</v>
      </c>
      <c r="M16" s="2">
        <f>+'GDP relative to USA 2% trend'!M81</f>
        <v>0.29175045057265769</v>
      </c>
    </row>
    <row r="17" spans="1:13" x14ac:dyDescent="0.3">
      <c r="A17" s="3">
        <f t="shared" si="1"/>
        <v>2013</v>
      </c>
      <c r="B17" s="2">
        <f>+'GDP relative to USA 2% trend'!B82</f>
        <v>0.38534545055215341</v>
      </c>
      <c r="C17" s="2">
        <f>+'GDP relative to USA 2% trend'!C82</f>
        <v>0.11289326617856658</v>
      </c>
      <c r="D17" s="2">
        <f>+'GDP relative to USA 2% trend'!D82</f>
        <v>0.28970703700950035</v>
      </c>
      <c r="E17" s="2">
        <f>+'GDP relative to USA 2% trend'!E82</f>
        <v>0.40289111531114413</v>
      </c>
      <c r="F17" s="2">
        <f>+'GDP relative to USA 2% trend'!F82</f>
        <v>0.23833022859919611</v>
      </c>
      <c r="G17" s="2">
        <f>+'GDP relative to USA 2% trend'!G82</f>
        <v>0.21083878923096541</v>
      </c>
      <c r="H17" s="2">
        <f>+'GDP relative to USA 2% trend'!H82</f>
        <v>0.29773345160643089</v>
      </c>
      <c r="I17" s="2">
        <f>+'GDP relative to USA 2% trend'!I82</f>
        <v>0.15143556622373064</v>
      </c>
      <c r="J17" s="2">
        <f>+'GDP relative to USA 2% trend'!J82</f>
        <v>0.20905514154275862</v>
      </c>
      <c r="K17" s="2">
        <f>+'GDP relative to USA 2% trend'!K82</f>
        <v>0.36405800314290282</v>
      </c>
      <c r="L17" s="2">
        <f>+'GDP relative to USA 2% trend'!L82</f>
        <v>0.36438759021572364</v>
      </c>
      <c r="M17" s="2">
        <f>+'GDP relative to USA 2% trend'!M82</f>
        <v>0.29101569363518159</v>
      </c>
    </row>
    <row r="18" spans="1:13" x14ac:dyDescent="0.3">
      <c r="A18" s="3">
        <f t="shared" ref="A18:A20" si="2">+A17+1</f>
        <v>2014</v>
      </c>
      <c r="B18" s="2">
        <f>+'GDP relative to USA 2% trend'!B83</f>
        <v>0.36113923780827972</v>
      </c>
      <c r="C18" s="2">
        <f>+'GDP relative to USA 2% trend'!C83</f>
        <v>0.10993838692016263</v>
      </c>
      <c r="D18" s="2">
        <f>+'GDP relative to USA 2% trend'!D83</f>
        <v>0.28178364213198664</v>
      </c>
      <c r="E18" s="2">
        <f>+'GDP relative to USA 2% trend'!E83</f>
        <v>0.40086455396719045</v>
      </c>
      <c r="F18" s="2">
        <f>+'GDP relative to USA 2% trend'!F83</f>
        <v>0.23985347588961484</v>
      </c>
      <c r="G18" s="2">
        <f>+'GDP relative to USA 2% trend'!G83</f>
        <v>0.20995494846475041</v>
      </c>
      <c r="H18" s="2">
        <f>+'GDP relative to USA 2% trend'!H83</f>
        <v>0.2952028159158101</v>
      </c>
      <c r="I18" s="2">
        <f>+'GDP relative to USA 2% trend'!I83</f>
        <v>0.15605016538978822</v>
      </c>
      <c r="J18" s="2">
        <f>+'GDP relative to USA 2% trend'!J83</f>
        <v>0.208339325558766</v>
      </c>
      <c r="K18" s="2">
        <f>+'GDP relative to USA 2% trend'!K83</f>
        <v>0.3722015028821965</v>
      </c>
      <c r="L18" s="2">
        <f>+'GDP relative to USA 2% trend'!L83</f>
        <v>0.33392074367451885</v>
      </c>
      <c r="M18" s="2">
        <f>+'GDP relative to USA 2% trend'!M83</f>
        <v>0.28368679949737108</v>
      </c>
    </row>
    <row r="19" spans="1:13" x14ac:dyDescent="0.3">
      <c r="A19" s="3">
        <f t="shared" si="2"/>
        <v>2015</v>
      </c>
      <c r="B19" s="2">
        <f>+'GDP relative to USA 2% trend'!B84</f>
        <v>0.35994662113027504</v>
      </c>
      <c r="C19" s="2">
        <f>+'GDP relative to USA 2% trend'!C84</f>
        <v>0.11123013985952639</v>
      </c>
      <c r="D19" s="2">
        <f>+'GDP relative to USA 2% trend'!D84</f>
        <v>0.28654479152620832</v>
      </c>
      <c r="E19" s="2">
        <f>+'GDP relative to USA 2% trend'!E84</f>
        <v>0.39766312357217176</v>
      </c>
      <c r="F19" s="2">
        <f>+'GDP relative to USA 2% trend'!F84</f>
        <v>0.23960414446536946</v>
      </c>
      <c r="G19" s="2">
        <f>+'GDP relative to USA 2% trend'!G84</f>
        <v>0.20337841287097855</v>
      </c>
      <c r="H19" s="2">
        <f>+'GDP relative to USA 2% trend'!H84</f>
        <v>0.29379366477220525</v>
      </c>
      <c r="I19" s="2">
        <f>+'GDP relative to USA 2% trend'!I84</f>
        <v>0.15586009210673124</v>
      </c>
      <c r="J19" s="2">
        <f>+'GDP relative to USA 2% trend'!J84</f>
        <v>0.20898743818471913</v>
      </c>
      <c r="K19" s="2">
        <f>+'GDP relative to USA 2% trend'!K84</f>
        <v>0.36650601285930057</v>
      </c>
      <c r="L19" s="2">
        <f>+'GDP relative to USA 2% trend'!L84</f>
        <v>0.30294327084877209</v>
      </c>
      <c r="M19" s="2">
        <f>+'GDP relative to USA 2% trend'!M84</f>
        <v>0.28306413603923475</v>
      </c>
    </row>
    <row r="20" spans="1:13" x14ac:dyDescent="0.3">
      <c r="A20" s="3">
        <f t="shared" si="2"/>
        <v>2016</v>
      </c>
      <c r="B20" s="2">
        <f>+'GDP relative to USA 2% trend'!B85</f>
        <v>0.34154363963383461</v>
      </c>
      <c r="C20" s="2">
        <f>+'GDP relative to USA 2% trend'!C85</f>
        <v>0.11177127506177054</v>
      </c>
      <c r="D20" s="2">
        <f>+'GDP relative to USA 2% trend'!D85</f>
        <v>0.24625122859718945</v>
      </c>
      <c r="E20" s="2">
        <f>+'GDP relative to USA 2% trend'!E85</f>
        <v>0.39180234798540875</v>
      </c>
      <c r="F20" s="2">
        <f>+'GDP relative to USA 2% trend'!F85</f>
        <v>0.23682429529678511</v>
      </c>
      <c r="G20" s="2">
        <f>+'GDP relative to USA 2% trend'!G85</f>
        <v>0.19248482413383694</v>
      </c>
      <c r="H20" s="2">
        <f>+'GDP relative to USA 2% trend'!H85</f>
        <v>0.28870896695017323</v>
      </c>
      <c r="I20" s="2">
        <f>+'GDP relative to USA 2% trend'!I85</f>
        <v>0.15720690125964948</v>
      </c>
      <c r="J20" s="2">
        <f>+'GDP relative to USA 2% trend'!J85</f>
        <v>0.21082715171834454</v>
      </c>
      <c r="K20" s="2">
        <f>+'GDP relative to USA 2% trend'!K85</f>
        <v>0.36348500958303148</v>
      </c>
      <c r="L20" s="2">
        <f>+'GDP relative to USA 2% trend'!L85</f>
        <v>0.24040506841089218</v>
      </c>
      <c r="M20" s="2">
        <f>+'GDP relative to USA 2% trend'!M85</f>
        <v>0.26051723197244225</v>
      </c>
    </row>
    <row r="21" spans="1:13" x14ac:dyDescent="0.3">
      <c r="A21" s="3"/>
      <c r="B21" s="2" t="b">
        <f>+B20&gt;B7</f>
        <v>1</v>
      </c>
      <c r="C21" s="2" t="b">
        <f t="shared" ref="C21:M21" si="3">+C20&gt;C7</f>
        <v>1</v>
      </c>
      <c r="D21" s="2" t="b">
        <f t="shared" si="3"/>
        <v>1</v>
      </c>
      <c r="E21" s="2" t="b">
        <f t="shared" si="3"/>
        <v>1</v>
      </c>
      <c r="F21" s="2" t="b">
        <f t="shared" si="3"/>
        <v>1</v>
      </c>
      <c r="G21" s="2" t="b">
        <f t="shared" si="3"/>
        <v>1</v>
      </c>
      <c r="H21" s="2" t="b">
        <f t="shared" si="3"/>
        <v>1</v>
      </c>
      <c r="I21" s="2" t="b">
        <f t="shared" si="3"/>
        <v>1</v>
      </c>
      <c r="J21" s="2" t="b">
        <f t="shared" si="3"/>
        <v>1</v>
      </c>
      <c r="K21" s="2" t="b">
        <f t="shared" si="3"/>
        <v>1</v>
      </c>
      <c r="L21" s="2" t="b">
        <f t="shared" si="3"/>
        <v>1</v>
      </c>
      <c r="M21" s="2" t="b">
        <f t="shared" si="3"/>
        <v>1</v>
      </c>
    </row>
    <row r="22" spans="1:13" x14ac:dyDescent="0.3">
      <c r="A22" s="3"/>
      <c r="B22" s="2" t="str">
        <f>+B3</f>
        <v>ARG</v>
      </c>
      <c r="C22" s="2" t="str">
        <f t="shared" ref="C22:M22" si="4">+C3</f>
        <v>BOL</v>
      </c>
      <c r="D22" s="2" t="str">
        <f t="shared" si="4"/>
        <v>BRA</v>
      </c>
      <c r="E22" s="2" t="str">
        <f t="shared" si="4"/>
        <v>CHL</v>
      </c>
      <c r="F22" s="2" t="str">
        <f t="shared" si="4"/>
        <v>COL</v>
      </c>
      <c r="G22" s="2" t="str">
        <f t="shared" si="4"/>
        <v>ECU</v>
      </c>
      <c r="H22" s="2" t="str">
        <f t="shared" si="4"/>
        <v>MEX</v>
      </c>
      <c r="I22" s="2" t="str">
        <f t="shared" si="4"/>
        <v>PAR</v>
      </c>
      <c r="J22" s="2" t="str">
        <f t="shared" si="4"/>
        <v>PER</v>
      </c>
      <c r="K22" s="2" t="str">
        <f t="shared" si="4"/>
        <v>URU</v>
      </c>
      <c r="L22" s="2" t="str">
        <f t="shared" si="4"/>
        <v>VEN</v>
      </c>
      <c r="M22" s="2" t="str">
        <f t="shared" si="4"/>
        <v>Region**</v>
      </c>
    </row>
    <row r="23" spans="1:13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2671-C527-48AF-915F-1749FB41A0F4}">
  <dimension ref="A1:R59"/>
  <sheetViews>
    <sheetView workbookViewId="0">
      <pane ySplit="1" topLeftCell="A2" activePane="bottomLeft" state="frozen"/>
      <selection pane="bottomLeft" activeCell="B27" sqref="B27"/>
    </sheetView>
  </sheetViews>
  <sheetFormatPr defaultColWidth="9.109375" defaultRowHeight="14.4" x14ac:dyDescent="0.3"/>
  <sheetData>
    <row r="1" spans="1:18" x14ac:dyDescent="0.3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38</v>
      </c>
      <c r="O1" t="str">
        <f>+"+1"</f>
        <v>+1</v>
      </c>
      <c r="P1" t="str">
        <f>+"-1"</f>
        <v>-1</v>
      </c>
      <c r="Q1" t="s">
        <v>37</v>
      </c>
    </row>
    <row r="2" spans="1:18" x14ac:dyDescent="0.3">
      <c r="A2" s="12">
        <v>1960</v>
      </c>
      <c r="B2" s="11">
        <v>18.50598522308573</v>
      </c>
      <c r="C2" s="11">
        <v>11.533123926204691</v>
      </c>
      <c r="D2" s="11">
        <v>29.101679957226803</v>
      </c>
      <c r="E2" s="11">
        <v>12.300308274583299</v>
      </c>
      <c r="F2" s="11">
        <v>7.3605819189470179</v>
      </c>
      <c r="G2" s="11">
        <v>2.7947598253275308</v>
      </c>
      <c r="H2" s="11"/>
      <c r="I2" s="11"/>
      <c r="J2" s="11">
        <v>8.7276264645894397</v>
      </c>
      <c r="K2" s="11">
        <v>36.294092647683819</v>
      </c>
      <c r="L2" s="11"/>
      <c r="M2" s="10">
        <f>+A2</f>
        <v>1960</v>
      </c>
      <c r="N2" s="10">
        <f>+AVERAGE(B2:L2)</f>
        <v>15.82726977970604</v>
      </c>
      <c r="O2" s="10">
        <f>+N2+Q2</f>
        <v>26.580708303098138</v>
      </c>
      <c r="P2" s="10">
        <f>+N2-Q2</f>
        <v>5.0738312563139409</v>
      </c>
      <c r="Q2">
        <f>+_xlfn.STDEV.P(B2:L2)</f>
        <v>10.753438523392099</v>
      </c>
      <c r="R2" s="13"/>
    </row>
    <row r="3" spans="1:18" x14ac:dyDescent="0.3">
      <c r="A3" s="12">
        <v>1961</v>
      </c>
      <c r="B3" s="11">
        <v>16.428436217472363</v>
      </c>
      <c r="C3" s="11">
        <v>7.5614930718390871</v>
      </c>
      <c r="D3" s="11">
        <v>37.216789384433632</v>
      </c>
      <c r="E3" s="11">
        <v>7.6750151412500003</v>
      </c>
      <c r="F3" s="11">
        <v>5.7267301177609253</v>
      </c>
      <c r="G3" s="11">
        <v>4.2480883602378894</v>
      </c>
      <c r="H3" s="11">
        <v>3.982560083310327</v>
      </c>
      <c r="I3" s="11">
        <v>13.360012313375446</v>
      </c>
      <c r="J3" s="11">
        <v>6.0196505460486005</v>
      </c>
      <c r="K3" s="11">
        <v>10.289990645463099</v>
      </c>
      <c r="L3" s="11">
        <v>1.9321797159928655</v>
      </c>
      <c r="M3" s="10">
        <f>+A3</f>
        <v>1961</v>
      </c>
      <c r="N3" s="10">
        <f>+AVERAGE(B3:L3)</f>
        <v>10.40372232701675</v>
      </c>
      <c r="O3" s="10">
        <f>+N3+Q3</f>
        <v>19.801492699534695</v>
      </c>
      <c r="P3" s="10">
        <f>+N3-Q3</f>
        <v>1.0059519544988049</v>
      </c>
      <c r="Q3">
        <f>+_xlfn.STDEV.P(B3:L3)</f>
        <v>9.3977703725179449</v>
      </c>
      <c r="R3" s="13"/>
    </row>
    <row r="4" spans="1:18" x14ac:dyDescent="0.3">
      <c r="A4" s="12">
        <v>1962</v>
      </c>
      <c r="B4" s="11">
        <v>30.675005794263342</v>
      </c>
      <c r="C4" s="11">
        <v>5.8793314222527648</v>
      </c>
      <c r="D4" s="11">
        <v>51.866574962529796</v>
      </c>
      <c r="E4" s="11">
        <v>13.77333662875</v>
      </c>
      <c r="F4" s="11">
        <v>6.3167531278608635</v>
      </c>
      <c r="G4" s="11">
        <v>3.9119804400977953</v>
      </c>
      <c r="H4" s="11">
        <v>3.2166682578895323</v>
      </c>
      <c r="I4" s="11">
        <v>0.39375424304137763</v>
      </c>
      <c r="J4" s="11">
        <v>6.61845535124999</v>
      </c>
      <c r="K4" s="11">
        <v>11.195928753180628</v>
      </c>
      <c r="L4" s="11">
        <v>-0.75746041412910747</v>
      </c>
      <c r="M4" s="10">
        <f>+A4</f>
        <v>1962</v>
      </c>
      <c r="N4" s="10">
        <f>+AVERAGE(B4:L4)</f>
        <v>12.099120778816998</v>
      </c>
      <c r="O4" s="10">
        <f>+N4+Q4</f>
        <v>27.115858213934906</v>
      </c>
      <c r="P4" s="10">
        <f>+N4-Q4</f>
        <v>-2.9176166563009094</v>
      </c>
      <c r="Q4">
        <f>+_xlfn.STDEV.P(B4:L4)</f>
        <v>15.016737435117907</v>
      </c>
      <c r="R4" s="13"/>
    </row>
    <row r="5" spans="1:18" x14ac:dyDescent="0.3">
      <c r="A5" s="12">
        <v>1963</v>
      </c>
      <c r="B5" s="11">
        <v>23.826352599840696</v>
      </c>
      <c r="C5" s="11">
        <v>-0.70635721455236666</v>
      </c>
      <c r="D5" s="11">
        <v>73.813104677607825</v>
      </c>
      <c r="E5" s="11">
        <v>44.074641256666702</v>
      </c>
      <c r="F5" s="11">
        <v>33.596440872560265</v>
      </c>
      <c r="G5" s="11">
        <v>4.1568627450980333</v>
      </c>
      <c r="H5" s="11">
        <v>3.5265743524542259</v>
      </c>
      <c r="I5" s="11">
        <v>3.7800919664593202</v>
      </c>
      <c r="J5" s="11">
        <v>6.02329817188643</v>
      </c>
      <c r="K5" s="11">
        <v>43.630816170861976</v>
      </c>
      <c r="L5" s="11">
        <v>1.5264833352510276</v>
      </c>
      <c r="M5" s="10">
        <f>+A5</f>
        <v>1963</v>
      </c>
      <c r="N5" s="10">
        <f>+AVERAGE(B5:L5)</f>
        <v>21.568028084921284</v>
      </c>
      <c r="O5" s="10">
        <f>+N5+Q5</f>
        <v>44.839447961291398</v>
      </c>
      <c r="P5" s="10">
        <f>+N5-Q5</f>
        <v>-1.7033917914488299</v>
      </c>
      <c r="Q5">
        <f>+_xlfn.STDEV.P(B5:L5)</f>
        <v>23.271419876370114</v>
      </c>
      <c r="R5" s="13"/>
    </row>
    <row r="6" spans="1:18" x14ac:dyDescent="0.3">
      <c r="A6" s="12">
        <v>1964</v>
      </c>
      <c r="B6" s="11">
        <v>18.104194681449126</v>
      </c>
      <c r="C6" s="11">
        <v>10.181818181818137</v>
      </c>
      <c r="D6" s="11">
        <v>90.651678654034455</v>
      </c>
      <c r="E6" s="11">
        <v>46.197651047500003</v>
      </c>
      <c r="F6" s="11">
        <v>8.7871951874529906</v>
      </c>
      <c r="G6" s="11">
        <v>2.2590361445783191</v>
      </c>
      <c r="H6" s="11">
        <v>6.3463574399255762</v>
      </c>
      <c r="I6" s="11">
        <v>4.7843898817084174</v>
      </c>
      <c r="J6" s="11">
        <v>9.8532790452087404</v>
      </c>
      <c r="K6" s="11">
        <v>35.422198619224623</v>
      </c>
      <c r="L6" s="11">
        <v>1.5035321672773883</v>
      </c>
      <c r="M6" s="10">
        <f>+A6</f>
        <v>1964</v>
      </c>
      <c r="N6" s="10">
        <f>+AVERAGE(B6:L6)</f>
        <v>21.281030095470708</v>
      </c>
      <c r="O6" s="10">
        <f>+N6+Q6</f>
        <v>47.04436024668594</v>
      </c>
      <c r="P6" s="10">
        <f>+N6-Q6</f>
        <v>-4.4823000557445205</v>
      </c>
      <c r="Q6">
        <f>+_xlfn.STDEV.P(B6:L6)</f>
        <v>25.763330151215229</v>
      </c>
      <c r="R6" s="13"/>
    </row>
    <row r="7" spans="1:18" x14ac:dyDescent="0.3">
      <c r="A7" s="12">
        <v>1965</v>
      </c>
      <c r="B7" s="11">
        <v>38.202131260600815</v>
      </c>
      <c r="C7" s="11">
        <v>2.8602860286030651</v>
      </c>
      <c r="D7" s="11">
        <v>57.094105319589488</v>
      </c>
      <c r="E7" s="11">
        <v>29.101119135833301</v>
      </c>
      <c r="F7" s="11">
        <v>14.446529080675429</v>
      </c>
      <c r="G7" s="11">
        <v>6.1855670103092786</v>
      </c>
      <c r="H7" s="11">
        <v>2.6184828404224314</v>
      </c>
      <c r="I7" s="11">
        <v>3.9215686274510109</v>
      </c>
      <c r="J7" s="11">
        <v>16.362830478809801</v>
      </c>
      <c r="K7" s="11">
        <v>88.000000000000028</v>
      </c>
      <c r="L7" s="11">
        <v>2.5940675127470447</v>
      </c>
      <c r="M7" s="10">
        <f>+A7</f>
        <v>1965</v>
      </c>
      <c r="N7" s="10">
        <f>+AVERAGE(B7:L7)</f>
        <v>23.76242611773106</v>
      </c>
      <c r="O7" s="10">
        <f>+N7+Q7</f>
        <v>50.135077626021754</v>
      </c>
      <c r="P7" s="10">
        <f>+N7-Q7</f>
        <v>-2.6102253905596307</v>
      </c>
      <c r="Q7">
        <f>+_xlfn.STDEV.P(B7:L7)</f>
        <v>26.372651508290691</v>
      </c>
      <c r="R7" s="13"/>
    </row>
    <row r="8" spans="1:18" x14ac:dyDescent="0.3">
      <c r="A8" s="12">
        <v>1966</v>
      </c>
      <c r="B8" s="11">
        <v>29.936161406596675</v>
      </c>
      <c r="C8" s="11">
        <v>6.951871657753772</v>
      </c>
      <c r="D8" s="11">
        <v>38.457490445321106</v>
      </c>
      <c r="E8" s="11">
        <v>23.047327093333301</v>
      </c>
      <c r="F8" s="11">
        <v>12.864538395168257</v>
      </c>
      <c r="G8" s="11">
        <v>2.2884882108183069</v>
      </c>
      <c r="H8" s="11">
        <v>4.7489057030378978</v>
      </c>
      <c r="I8" s="11">
        <v>1.3207547160378308</v>
      </c>
      <c r="J8" s="11">
        <v>8.8886468621837995</v>
      </c>
      <c r="K8" s="11">
        <v>49.381170908079582</v>
      </c>
      <c r="L8" s="11">
        <v>0.72190379452949927</v>
      </c>
      <c r="M8" s="10">
        <f>+A8</f>
        <v>1966</v>
      </c>
      <c r="N8" s="10">
        <f>+AVERAGE(B8:L8)</f>
        <v>16.237023562987275</v>
      </c>
      <c r="O8" s="10">
        <f>+N8+Q8</f>
        <v>32.09912566477216</v>
      </c>
      <c r="P8" s="10">
        <f>+N8-Q8</f>
        <v>0.37492146120239411</v>
      </c>
      <c r="Q8">
        <f>+_xlfn.STDEV.P(B8:L8)</f>
        <v>15.862102101784881</v>
      </c>
      <c r="R8" s="13"/>
    </row>
    <row r="9" spans="1:18" x14ac:dyDescent="0.3">
      <c r="A9" s="12">
        <v>1967</v>
      </c>
      <c r="B9" s="11">
        <v>27.351829096807201</v>
      </c>
      <c r="C9" s="11">
        <v>11.199999999000188</v>
      </c>
      <c r="D9" s="11">
        <v>28.58252939900316</v>
      </c>
      <c r="E9" s="11">
        <v>18.1119181458333</v>
      </c>
      <c r="F9" s="11">
        <v>7.1707056035471339</v>
      </c>
      <c r="G9" s="11">
        <v>6.6101694915254194</v>
      </c>
      <c r="H9" s="11">
        <v>3.3148474509009818</v>
      </c>
      <c r="I9" s="11">
        <v>0.5586592188133066</v>
      </c>
      <c r="J9" s="11">
        <v>11.455410156528099</v>
      </c>
      <c r="K9" s="11">
        <v>135.90113572891451</v>
      </c>
      <c r="L9" s="11">
        <v>0</v>
      </c>
      <c r="M9" s="10">
        <f>+A9</f>
        <v>1967</v>
      </c>
      <c r="N9" s="10">
        <f>+AVERAGE(B9:L9)</f>
        <v>22.750654935533937</v>
      </c>
      <c r="O9" s="10">
        <f>+N9+Q9</f>
        <v>59.717235184455816</v>
      </c>
      <c r="P9" s="10">
        <f>+N9-Q9</f>
        <v>-14.215925313387942</v>
      </c>
      <c r="Q9">
        <f>+_xlfn.STDEV.P(B9:L9)</f>
        <v>36.966580248921879</v>
      </c>
      <c r="R9" s="13"/>
    </row>
    <row r="10" spans="1:18" x14ac:dyDescent="0.3">
      <c r="A10" s="12">
        <v>1968</v>
      </c>
      <c r="B10" s="11">
        <v>9.5631594361201167</v>
      </c>
      <c r="C10" s="11">
        <v>5.4706235016228177</v>
      </c>
      <c r="D10" s="11">
        <v>24.236552027653367</v>
      </c>
      <c r="E10" s="11">
        <v>26.573253910833301</v>
      </c>
      <c r="F10" s="11">
        <v>6.5125900563520966</v>
      </c>
      <c r="G10" s="11">
        <v>3.529411764705892</v>
      </c>
      <c r="H10" s="11">
        <v>1.1823110369293621</v>
      </c>
      <c r="I10" s="11">
        <v>2.6851851842593311</v>
      </c>
      <c r="J10" s="11">
        <v>19.116674209208799</v>
      </c>
      <c r="K10" s="11">
        <v>66.322685029892796</v>
      </c>
      <c r="L10" s="11">
        <v>2.5067531064289383</v>
      </c>
      <c r="M10" s="10">
        <f>+A10</f>
        <v>1968</v>
      </c>
      <c r="N10" s="10">
        <f>+AVERAGE(B10:L10)</f>
        <v>15.245381751273346</v>
      </c>
      <c r="O10" s="10">
        <f>+N10+Q10</f>
        <v>33.566258949342476</v>
      </c>
      <c r="P10" s="10">
        <f>+N10-Q10</f>
        <v>-3.0754954467957845</v>
      </c>
      <c r="Q10">
        <f>+_xlfn.STDEV.P(B10:L10)</f>
        <v>18.32087719806913</v>
      </c>
      <c r="R10" s="13"/>
    </row>
    <row r="11" spans="1:18" x14ac:dyDescent="0.3">
      <c r="A11" s="12">
        <v>1969</v>
      </c>
      <c r="B11" s="11">
        <v>6.6622839020092028</v>
      </c>
      <c r="C11" s="11">
        <v>2.2097484725132066</v>
      </c>
      <c r="D11" s="11">
        <v>20.14108579095863</v>
      </c>
      <c r="E11" s="11">
        <v>30.6746402266667</v>
      </c>
      <c r="F11" s="11">
        <v>8.6257701580498178</v>
      </c>
      <c r="G11" s="11">
        <v>10.202009057257033</v>
      </c>
      <c r="H11" s="11">
        <v>6.8885740332679468</v>
      </c>
      <c r="I11" s="11">
        <v>-0.27051397655802889</v>
      </c>
      <c r="J11" s="11">
        <v>6.2306781796362998</v>
      </c>
      <c r="K11" s="11">
        <v>14.522979096970158</v>
      </c>
      <c r="L11" s="11">
        <v>2.0976072520290989</v>
      </c>
      <c r="M11" s="10">
        <f>+A11</f>
        <v>1969</v>
      </c>
      <c r="N11" s="10">
        <f>+AVERAGE(B11:L11)</f>
        <v>9.8168056538909134</v>
      </c>
      <c r="O11" s="10">
        <f>+N11+Q11</f>
        <v>18.429419329236282</v>
      </c>
      <c r="P11" s="10">
        <f>+N11-Q11</f>
        <v>1.2041919785455466</v>
      </c>
      <c r="Q11">
        <f>+_xlfn.STDEV.P(B11:L11)</f>
        <v>8.6126136753453668</v>
      </c>
      <c r="R11" s="13"/>
    </row>
    <row r="12" spans="1:18" x14ac:dyDescent="0.3">
      <c r="A12" s="12">
        <v>1970</v>
      </c>
      <c r="B12" s="11">
        <v>21.742310844401569</v>
      </c>
      <c r="C12" s="11">
        <v>3.955509210997743</v>
      </c>
      <c r="D12" s="11">
        <v>19.441579582982676</v>
      </c>
      <c r="E12" s="11">
        <v>32.441817770833303</v>
      </c>
      <c r="F12" s="11">
        <v>6.5782983970406717</v>
      </c>
      <c r="G12" s="11">
        <v>10.558431794254242</v>
      </c>
      <c r="H12" s="11">
        <v>4.8643292326283838</v>
      </c>
      <c r="I12" s="11">
        <v>2.2603978300385963</v>
      </c>
      <c r="J12" s="11">
        <v>5.0174015288193097</v>
      </c>
      <c r="K12" s="11">
        <v>20.926908096461403</v>
      </c>
      <c r="L12" s="11">
        <v>3.7683254181292591</v>
      </c>
      <c r="M12" s="10">
        <f>+A12</f>
        <v>1970</v>
      </c>
      <c r="N12" s="10">
        <f>+AVERAGE(B12:L12)</f>
        <v>11.959573609689743</v>
      </c>
      <c r="O12" s="10">
        <f>+N12+Q12</f>
        <v>21.524238441401145</v>
      </c>
      <c r="P12" s="10">
        <f>+N12-Q12</f>
        <v>2.3949087779783387</v>
      </c>
      <c r="Q12">
        <f>+_xlfn.STDEV.P(B12:L12)</f>
        <v>9.5646648317114042</v>
      </c>
      <c r="R12" s="13"/>
    </row>
    <row r="13" spans="1:18" x14ac:dyDescent="0.3">
      <c r="A13" s="12">
        <v>1971</v>
      </c>
      <c r="B13" s="11">
        <v>39.121750934662614</v>
      </c>
      <c r="C13" s="11">
        <v>3.674614305750401</v>
      </c>
      <c r="D13" s="11">
        <v>20.31639669532824</v>
      </c>
      <c r="E13" s="11">
        <v>20.232292849166701</v>
      </c>
      <c r="F13" s="11">
        <v>14.03366691733674</v>
      </c>
      <c r="G13" s="11">
        <v>6.2972292149579001</v>
      </c>
      <c r="H13" s="11">
        <v>4.1308332814346427</v>
      </c>
      <c r="I13" s="11">
        <v>6.2776304165011343</v>
      </c>
      <c r="J13" s="11">
        <v>6.8065718773359301</v>
      </c>
      <c r="K13" s="11">
        <v>35.654200003426453</v>
      </c>
      <c r="L13" s="11">
        <v>2.639869996351929</v>
      </c>
      <c r="M13" s="10">
        <f>+A13</f>
        <v>1971</v>
      </c>
      <c r="N13" s="10">
        <f>+AVERAGE(B13:L13)</f>
        <v>14.471368772022972</v>
      </c>
      <c r="O13" s="10">
        <f>+N13+Q13</f>
        <v>26.829957327769293</v>
      </c>
      <c r="P13" s="10">
        <f>+N13-Q13</f>
        <v>2.1127802162766525</v>
      </c>
      <c r="Q13">
        <f>+_xlfn.STDEV.P(B13:L13)</f>
        <v>12.358588555746319</v>
      </c>
      <c r="R13" s="13"/>
    </row>
    <row r="14" spans="1:18" x14ac:dyDescent="0.3">
      <c r="A14" s="12">
        <v>1972</v>
      </c>
      <c r="B14" s="11">
        <v>64.148634544095074</v>
      </c>
      <c r="C14" s="11">
        <v>6.5115440115438572</v>
      </c>
      <c r="D14" s="11">
        <v>17.319691028950004</v>
      </c>
      <c r="E14" s="11">
        <v>75.223769105000002</v>
      </c>
      <c r="F14" s="11">
        <v>13.990767513823354</v>
      </c>
      <c r="G14" s="11">
        <v>5.687203796638185</v>
      </c>
      <c r="H14" s="11">
        <v>4.6306412787757045</v>
      </c>
      <c r="I14" s="11">
        <v>9.4841930108152894</v>
      </c>
      <c r="J14" s="11">
        <v>7.1918037733340201</v>
      </c>
      <c r="K14" s="11">
        <v>94.706996716342573</v>
      </c>
      <c r="L14" s="11">
        <v>2.8950854631813794</v>
      </c>
      <c r="M14" s="10">
        <f>+A14</f>
        <v>1972</v>
      </c>
      <c r="N14" s="10">
        <f>+AVERAGE(B14:L14)</f>
        <v>27.435484567499952</v>
      </c>
      <c r="O14" s="10">
        <f>+N14+Q14</f>
        <v>59.351949559939797</v>
      </c>
      <c r="P14" s="10">
        <f>+N14-Q14</f>
        <v>-4.4809804249398901</v>
      </c>
      <c r="Q14">
        <f>+_xlfn.STDEV.P(B14:L14)</f>
        <v>31.916464992439842</v>
      </c>
      <c r="R14" s="13"/>
    </row>
    <row r="15" spans="1:18" x14ac:dyDescent="0.3">
      <c r="A15" s="12">
        <v>1973</v>
      </c>
      <c r="B15" s="11">
        <v>43.767342712710743</v>
      </c>
      <c r="C15" s="11">
        <v>31.486028789161779</v>
      </c>
      <c r="D15" s="11">
        <v>14.907563759288392</v>
      </c>
      <c r="E15" s="11">
        <v>311.12753279999998</v>
      </c>
      <c r="F15" s="11">
        <v>24.084375417204406</v>
      </c>
      <c r="G15" s="11">
        <v>17.713004508137242</v>
      </c>
      <c r="H15" s="11">
        <v>12.130079018714678</v>
      </c>
      <c r="I15" s="11">
        <v>14.133738602691048</v>
      </c>
      <c r="J15" s="11">
        <v>9.5134722820955098</v>
      </c>
      <c r="K15" s="11">
        <v>77.54501618353882</v>
      </c>
      <c r="L15" s="11">
        <v>5.624116815826663</v>
      </c>
      <c r="M15" s="10">
        <f>+A15</f>
        <v>1973</v>
      </c>
      <c r="N15" s="10">
        <f>+AVERAGE(B15:L15)</f>
        <v>51.093842808124485</v>
      </c>
      <c r="O15" s="10">
        <f>+N15+Q15</f>
        <v>135.61883338387543</v>
      </c>
      <c r="P15" s="10">
        <f>+N15-Q15</f>
        <v>-33.431147767626449</v>
      </c>
      <c r="Q15">
        <f>+_xlfn.STDEV.P(B15:L15)</f>
        <v>84.524990575750934</v>
      </c>
      <c r="R15" s="13"/>
    </row>
    <row r="16" spans="1:18" x14ac:dyDescent="0.3">
      <c r="A16" s="12">
        <v>1974</v>
      </c>
      <c r="B16" s="11">
        <v>40.101571012439429</v>
      </c>
      <c r="C16" s="11">
        <v>62.83607560292397</v>
      </c>
      <c r="D16" s="11">
        <v>28.687554023755197</v>
      </c>
      <c r="E16" s="11">
        <v>586.05157614166706</v>
      </c>
      <c r="F16" s="11">
        <v>26.352974930961516</v>
      </c>
      <c r="G16" s="11">
        <v>22.285714263839097</v>
      </c>
      <c r="H16" s="11">
        <v>24.154472960013184</v>
      </c>
      <c r="I16" s="11">
        <v>21.970705725699013</v>
      </c>
      <c r="J16" s="11">
        <v>16.877104822007098</v>
      </c>
      <c r="K16" s="11">
        <v>107.19322990126936</v>
      </c>
      <c r="L16" s="11">
        <v>11.835533357117377</v>
      </c>
      <c r="M16" s="10">
        <f>+A16</f>
        <v>1974</v>
      </c>
      <c r="N16" s="10">
        <f>+AVERAGE(B16:L16)</f>
        <v>86.213319340153831</v>
      </c>
      <c r="O16" s="10">
        <f>+N16+Q16</f>
        <v>246.39742398126782</v>
      </c>
      <c r="P16" s="10">
        <f>+N16-Q16</f>
        <v>-73.970785300960145</v>
      </c>
      <c r="Q16">
        <f>+_xlfn.STDEV.P(B16:L16)</f>
        <v>160.18410464111398</v>
      </c>
      <c r="R16" s="13"/>
    </row>
    <row r="17" spans="1:18" x14ac:dyDescent="0.3">
      <c r="A17" s="12">
        <v>1975</v>
      </c>
      <c r="B17" s="11">
        <v>334.95972326374851</v>
      </c>
      <c r="C17" s="11">
        <v>7.9767460254684508</v>
      </c>
      <c r="D17" s="11">
        <v>27.876009656909503</v>
      </c>
      <c r="E17" s="11">
        <v>380.23790785833302</v>
      </c>
      <c r="F17" s="11">
        <v>17.771280974142091</v>
      </c>
      <c r="G17" s="11">
        <v>10.903426812345307</v>
      </c>
      <c r="H17" s="11">
        <v>16.32381756688892</v>
      </c>
      <c r="I17" s="11">
        <v>8.6790393007638134</v>
      </c>
      <c r="J17" s="11">
        <v>23.633681467077899</v>
      </c>
      <c r="K17" s="11">
        <v>66.848196051735798</v>
      </c>
      <c r="L17" s="11">
        <v>7.9352420448201677</v>
      </c>
      <c r="M17" s="10">
        <f>+A17</f>
        <v>1975</v>
      </c>
      <c r="N17" s="10">
        <f>+AVERAGE(B17:L17)</f>
        <v>82.104097365657594</v>
      </c>
      <c r="O17" s="10">
        <f>+N17+Q17</f>
        <v>213.29943004824986</v>
      </c>
      <c r="P17" s="10">
        <f>+N17-Q17</f>
        <v>-49.091235316934672</v>
      </c>
      <c r="Q17">
        <f>+_xlfn.STDEV.P(B17:L17)</f>
        <v>131.19533268259227</v>
      </c>
      <c r="R17" s="13"/>
    </row>
    <row r="18" spans="1:18" x14ac:dyDescent="0.3">
      <c r="A18" s="12">
        <v>1976</v>
      </c>
      <c r="B18" s="11">
        <v>347.54960847125682</v>
      </c>
      <c r="C18" s="11">
        <v>4.4940116470715274</v>
      </c>
      <c r="D18" s="11">
        <v>41.236426620207929</v>
      </c>
      <c r="E18" s="11">
        <v>229.473341191667</v>
      </c>
      <c r="F18" s="11">
        <v>25.761592596163108</v>
      </c>
      <c r="G18" s="11">
        <v>13.061797734318059</v>
      </c>
      <c r="H18" s="11">
        <v>16.810201404672842</v>
      </c>
      <c r="I18" s="11">
        <v>3.3651431441655832</v>
      </c>
      <c r="J18" s="11">
        <v>33.4946214796406</v>
      </c>
      <c r="K18" s="11">
        <v>39.96328029375762</v>
      </c>
      <c r="L18" s="11">
        <v>6.8641938820747761</v>
      </c>
      <c r="M18" s="10">
        <f>+A18</f>
        <v>1976</v>
      </c>
      <c r="N18" s="10">
        <f>+AVERAGE(B18:L18)</f>
        <v>69.279474405908729</v>
      </c>
      <c r="O18" s="10">
        <f>+N18+Q18</f>
        <v>176.41894605769889</v>
      </c>
      <c r="P18" s="10">
        <f>+N18-Q18</f>
        <v>-37.859997245881431</v>
      </c>
      <c r="Q18">
        <f>+_xlfn.STDEV.P(B18:L18)</f>
        <v>107.13947165179016</v>
      </c>
      <c r="R18" s="13"/>
    </row>
    <row r="19" spans="1:18" x14ac:dyDescent="0.3">
      <c r="A19" s="12">
        <v>1977</v>
      </c>
      <c r="B19" s="11">
        <v>160.43517701589255</v>
      </c>
      <c r="C19" s="11">
        <v>8.1072555205053085</v>
      </c>
      <c r="D19" s="11">
        <v>42.652814441064933</v>
      </c>
      <c r="E19" s="11">
        <v>100.917597685833</v>
      </c>
      <c r="F19" s="11">
        <v>28.711600007665616</v>
      </c>
      <c r="G19" s="11">
        <v>12.422360258508981</v>
      </c>
      <c r="H19" s="11">
        <v>30.463785131801501</v>
      </c>
      <c r="I19" s="11">
        <v>9.3780369291035051</v>
      </c>
      <c r="J19" s="11">
        <v>38.042016991478697</v>
      </c>
      <c r="K19" s="11">
        <v>57.28027984258852</v>
      </c>
      <c r="L19" s="11">
        <v>8.0273802115743642</v>
      </c>
      <c r="M19" s="10">
        <f>+A19</f>
        <v>1977</v>
      </c>
      <c r="N19" s="10">
        <f>+AVERAGE(B19:L19)</f>
        <v>45.130754912365184</v>
      </c>
      <c r="O19" s="10">
        <f>+N19+Q19</f>
        <v>90.046319565630625</v>
      </c>
      <c r="P19" s="10">
        <f>+N19-Q19</f>
        <v>0.21519025909974232</v>
      </c>
      <c r="Q19">
        <f>+_xlfn.STDEV.P(B19:L19)</f>
        <v>44.915564653265442</v>
      </c>
      <c r="R19" s="13"/>
    </row>
    <row r="20" spans="1:18" x14ac:dyDescent="0.3">
      <c r="A20" s="12">
        <v>1978</v>
      </c>
      <c r="B20" s="11">
        <v>169.84445080637559</v>
      </c>
      <c r="C20" s="11">
        <v>10.35567227571892</v>
      </c>
      <c r="D20" s="11">
        <v>38.735849193464816</v>
      </c>
      <c r="E20" s="11">
        <v>41.085366274999998</v>
      </c>
      <c r="F20" s="11">
        <v>18.423834551762152</v>
      </c>
      <c r="G20" s="11">
        <v>10.718232047682985</v>
      </c>
      <c r="H20" s="11">
        <v>16.005647502154229</v>
      </c>
      <c r="I20" s="11">
        <v>16.836961351029501</v>
      </c>
      <c r="J20" s="11">
        <v>57.850278671974898</v>
      </c>
      <c r="K20" s="11">
        <v>46.010564359188201</v>
      </c>
      <c r="L20" s="11">
        <v>7.2175285884963358</v>
      </c>
      <c r="M20" s="10">
        <f>+A20</f>
        <v>1978</v>
      </c>
      <c r="N20" s="10">
        <f>+AVERAGE(B20:L20)</f>
        <v>39.37130778389524</v>
      </c>
      <c r="O20" s="10">
        <f>+N20+Q20</f>
        <v>83.685735766063715</v>
      </c>
      <c r="P20" s="10">
        <f>+N20-Q20</f>
        <v>-4.9431201982732418</v>
      </c>
      <c r="Q20">
        <f>+_xlfn.STDEV.P(B20:L20)</f>
        <v>44.314427982168482</v>
      </c>
      <c r="R20" s="13"/>
    </row>
    <row r="21" spans="1:18" x14ac:dyDescent="0.3">
      <c r="A21" s="12">
        <v>1979</v>
      </c>
      <c r="B21" s="11">
        <v>139.73547406019026</v>
      </c>
      <c r="C21" s="11">
        <v>19.719716778799089</v>
      </c>
      <c r="D21" s="11">
        <v>53.919282944037477</v>
      </c>
      <c r="E21" s="11">
        <v>33.141444847499997</v>
      </c>
      <c r="F21" s="11">
        <v>28.799175226624072</v>
      </c>
      <c r="G21" s="11">
        <v>10.079840307167331</v>
      </c>
      <c r="H21" s="11">
        <v>19.634455234565309</v>
      </c>
      <c r="I21" s="11">
        <v>35.703422052851884</v>
      </c>
      <c r="J21" s="11">
        <v>67.697525627072295</v>
      </c>
      <c r="K21" s="11">
        <v>83.136582889058161</v>
      </c>
      <c r="L21" s="11">
        <v>20.395980499452769</v>
      </c>
      <c r="M21" s="10">
        <f>+A21</f>
        <v>1979</v>
      </c>
      <c r="N21" s="10">
        <f>+AVERAGE(B21:L21)</f>
        <v>46.542081860665327</v>
      </c>
      <c r="O21" s="10">
        <f>+N21+Q21</f>
        <v>82.967072559226608</v>
      </c>
      <c r="P21" s="10">
        <f>+N21-Q21</f>
        <v>10.117091162104039</v>
      </c>
      <c r="Q21">
        <f>+_xlfn.STDEV.P(B21:L21)</f>
        <v>36.424990698561288</v>
      </c>
      <c r="R21" s="13"/>
    </row>
    <row r="22" spans="1:18" x14ac:dyDescent="0.3">
      <c r="A22" s="12">
        <v>1980</v>
      </c>
      <c r="B22" s="11">
        <v>87.634606874170757</v>
      </c>
      <c r="C22" s="11">
        <v>47.241650101842978</v>
      </c>
      <c r="D22" s="11">
        <v>100.2102503178541</v>
      </c>
      <c r="E22" s="11">
        <v>35.491717878333297</v>
      </c>
      <c r="F22" s="11">
        <v>25.854377556299603</v>
      </c>
      <c r="G22" s="11">
        <v>10.87941977298037</v>
      </c>
      <c r="H22" s="11">
        <v>27.627519657766243</v>
      </c>
      <c r="I22" s="11">
        <v>8.8540207344043118</v>
      </c>
      <c r="J22" s="11">
        <v>59.160564624096402</v>
      </c>
      <c r="K22" s="11">
        <v>42.821001559521754</v>
      </c>
      <c r="L22" s="11">
        <v>19.737211800677624</v>
      </c>
      <c r="M22" s="10">
        <f>+A22</f>
        <v>1980</v>
      </c>
      <c r="N22" s="10">
        <f>+AVERAGE(B22:L22)</f>
        <v>42.319303716177039</v>
      </c>
      <c r="O22" s="10">
        <f>+N22+Q22</f>
        <v>70.707598752413361</v>
      </c>
      <c r="P22" s="10">
        <f>+N22-Q22</f>
        <v>13.931008679940724</v>
      </c>
      <c r="Q22">
        <f>+_xlfn.STDEV.P(B22:L22)</f>
        <v>28.388295036236315</v>
      </c>
      <c r="R22" s="13"/>
    </row>
    <row r="23" spans="1:18" x14ac:dyDescent="0.3">
      <c r="A23" s="12">
        <v>1981</v>
      </c>
      <c r="B23" s="11">
        <v>131.27419957153151</v>
      </c>
      <c r="C23" s="11">
        <v>32.13360111334287</v>
      </c>
      <c r="D23" s="11">
        <v>109.87953562315053</v>
      </c>
      <c r="E23" s="11">
        <v>20.190862755166702</v>
      </c>
      <c r="F23" s="11">
        <v>26.459524234268471</v>
      </c>
      <c r="G23" s="11">
        <v>17.252657390328132</v>
      </c>
      <c r="H23" s="11">
        <v>26.297470663110055</v>
      </c>
      <c r="I23" s="11">
        <v>15.006435006177444</v>
      </c>
      <c r="J23" s="11">
        <v>75.417682049487993</v>
      </c>
      <c r="K23" s="11">
        <v>29.361092912086594</v>
      </c>
      <c r="L23" s="11">
        <v>10.439355666901328</v>
      </c>
      <c r="M23" s="10">
        <f>+A23</f>
        <v>1981</v>
      </c>
      <c r="N23" s="10">
        <f>+AVERAGE(B23:L23)</f>
        <v>44.882946998686513</v>
      </c>
      <c r="O23" s="10">
        <f>+N23+Q23</f>
        <v>84.380691688170799</v>
      </c>
      <c r="P23" s="10">
        <f>+N23-Q23</f>
        <v>5.3852023092022208</v>
      </c>
      <c r="Q23">
        <f>+_xlfn.STDEV.P(B23:L23)</f>
        <v>39.497744689484293</v>
      </c>
      <c r="R23" s="13"/>
    </row>
    <row r="24" spans="1:18" x14ac:dyDescent="0.3">
      <c r="A24" s="12">
        <v>1982</v>
      </c>
      <c r="B24" s="11">
        <v>209.73060253250694</v>
      </c>
      <c r="C24" s="11">
        <v>123.53571856532861</v>
      </c>
      <c r="D24" s="11">
        <v>95.446923679681291</v>
      </c>
      <c r="E24" s="11">
        <v>9.8410748212500003</v>
      </c>
      <c r="F24" s="11">
        <v>24.029857154247637</v>
      </c>
      <c r="G24" s="11">
        <v>24.40725244426163</v>
      </c>
      <c r="H24" s="11">
        <v>61.844131362298917</v>
      </c>
      <c r="I24" s="11">
        <v>5.5447524900752665</v>
      </c>
      <c r="J24" s="11">
        <v>64.459661110174409</v>
      </c>
      <c r="K24" s="11">
        <v>20.532347920691784</v>
      </c>
      <c r="L24" s="11">
        <v>7.8365204349456263</v>
      </c>
      <c r="M24" s="10">
        <f>+A24</f>
        <v>1982</v>
      </c>
      <c r="N24" s="10">
        <f>+AVERAGE(B24:L24)</f>
        <v>58.837167501405638</v>
      </c>
      <c r="O24" s="10">
        <f>+N24+Q24</f>
        <v>119.17082421980245</v>
      </c>
      <c r="P24" s="10">
        <f>+N24-Q24</f>
        <v>-1.4964892169911792</v>
      </c>
      <c r="Q24">
        <f>+_xlfn.STDEV.P(B24:L24)</f>
        <v>60.333656718396817</v>
      </c>
      <c r="R24" s="13"/>
    </row>
    <row r="25" spans="1:18" x14ac:dyDescent="0.3">
      <c r="A25" s="12">
        <v>1983</v>
      </c>
      <c r="B25" s="11">
        <v>433.69368380617857</v>
      </c>
      <c r="C25" s="11">
        <v>275.58628356036206</v>
      </c>
      <c r="D25" s="11">
        <v>154.48302442046821</v>
      </c>
      <c r="E25" s="11">
        <v>27.355882911666701</v>
      </c>
      <c r="F25" s="11">
        <v>16.637655645775439</v>
      </c>
      <c r="G25" s="11">
        <v>52.466367719213203</v>
      </c>
      <c r="H25" s="11">
        <v>86.633597353204308</v>
      </c>
      <c r="I25" s="11">
        <v>14.106583072100154</v>
      </c>
      <c r="J25" s="11">
        <v>111.14928139546001</v>
      </c>
      <c r="K25" s="11">
        <v>51.510341285774295</v>
      </c>
      <c r="L25" s="11">
        <v>7.0352341214649838</v>
      </c>
      <c r="M25" s="10">
        <f>+A25</f>
        <v>1983</v>
      </c>
      <c r="N25" s="10">
        <f>+AVERAGE(B25:L25)</f>
        <v>111.87799411742436</v>
      </c>
      <c r="O25" s="10">
        <f>+N25+Q25</f>
        <v>238.64144551606293</v>
      </c>
      <c r="P25" s="10">
        <f>+N25-Q25</f>
        <v>-14.885457281214201</v>
      </c>
      <c r="Q25">
        <f>+_xlfn.STDEV.P(B25:L25)</f>
        <v>126.76345139863857</v>
      </c>
      <c r="R25" s="13"/>
    </row>
    <row r="26" spans="1:18" x14ac:dyDescent="0.3">
      <c r="A26" s="12">
        <v>1984</v>
      </c>
      <c r="B26" s="11">
        <v>687.98005243946295</v>
      </c>
      <c r="C26" s="11">
        <v>1281.3499417448563</v>
      </c>
      <c r="D26" s="11">
        <v>220.67523084684873</v>
      </c>
      <c r="E26" s="11">
        <v>19.852000070833299</v>
      </c>
      <c r="F26" s="11">
        <v>18.283185015284033</v>
      </c>
      <c r="G26" s="11">
        <v>25.073529410408526</v>
      </c>
      <c r="H26" s="11">
        <v>59.422647190720632</v>
      </c>
      <c r="I26" s="11">
        <v>29.807692307692491</v>
      </c>
      <c r="J26" s="11">
        <v>110.209023300716</v>
      </c>
      <c r="K26" s="11">
        <v>66.12535436953037</v>
      </c>
      <c r="L26" s="11">
        <v>15.732539252842436</v>
      </c>
      <c r="M26" s="10">
        <f>+A26</f>
        <v>1984</v>
      </c>
      <c r="N26" s="10">
        <f>+AVERAGE(B26:L26)</f>
        <v>230.41010872265406</v>
      </c>
      <c r="O26" s="10">
        <f>+N26+Q26</f>
        <v>612.08554143679976</v>
      </c>
      <c r="P26" s="10">
        <f>+N26-Q26</f>
        <v>-151.2653239914917</v>
      </c>
      <c r="Q26">
        <f>+_xlfn.STDEV.P(B26:L26)</f>
        <v>381.67543271414576</v>
      </c>
      <c r="R26" s="13"/>
    </row>
    <row r="27" spans="1:18" x14ac:dyDescent="0.3">
      <c r="A27" s="12">
        <v>1985</v>
      </c>
      <c r="B27" s="11">
        <v>385.41788999804334</v>
      </c>
      <c r="C27" s="11">
        <v>11749.639632143853</v>
      </c>
      <c r="D27" s="11">
        <v>225.52018181297646</v>
      </c>
      <c r="E27" s="11">
        <v>30.809014569166699</v>
      </c>
      <c r="F27" s="11">
        <v>22.450903434160963</v>
      </c>
      <c r="G27" s="11">
        <v>24.368018811429316</v>
      </c>
      <c r="H27" s="11">
        <v>58.731382038879929</v>
      </c>
      <c r="I27" s="11">
        <v>23.068783068783194</v>
      </c>
      <c r="J27" s="11">
        <v>163.39806898348598</v>
      </c>
      <c r="K27" s="11">
        <v>83.02881910308966</v>
      </c>
      <c r="L27" s="11">
        <v>9.1252725044209004</v>
      </c>
      <c r="M27" s="10">
        <f>+A27</f>
        <v>1985</v>
      </c>
      <c r="N27" s="10">
        <f>+AVERAGE(B27:L27)</f>
        <v>1161.4143605880265</v>
      </c>
      <c r="O27" s="10">
        <f>+N27+Q27</f>
        <v>4511.5219011674808</v>
      </c>
      <c r="P27" s="10">
        <f>+N27-Q27</f>
        <v>-2188.6931799914273</v>
      </c>
      <c r="Q27">
        <f>+_xlfn.STDEV.P(B27:L27)</f>
        <v>3350.1075405794541</v>
      </c>
      <c r="R27" s="13"/>
    </row>
    <row r="28" spans="1:18" x14ac:dyDescent="0.3">
      <c r="A28" s="12">
        <v>1986</v>
      </c>
      <c r="B28" s="11">
        <v>81.90860215053759</v>
      </c>
      <c r="C28" s="11">
        <v>276.33596756320179</v>
      </c>
      <c r="D28" s="11">
        <v>142.25196121335347</v>
      </c>
      <c r="E28" s="11">
        <v>19.666935460000001</v>
      </c>
      <c r="F28" s="11">
        <v>20.946529401950077</v>
      </c>
      <c r="G28" s="11">
        <v>27.345781140748926</v>
      </c>
      <c r="H28" s="11">
        <v>69.350878775491864</v>
      </c>
      <c r="I28" s="11">
        <v>24.118658641444448</v>
      </c>
      <c r="J28" s="11">
        <v>77.921333073599797</v>
      </c>
      <c r="K28" s="11">
        <v>70.650000000000034</v>
      </c>
      <c r="L28" s="11">
        <v>12.713492009054118</v>
      </c>
      <c r="M28" s="10">
        <f>+A28</f>
        <v>1986</v>
      </c>
      <c r="N28" s="10">
        <f>+AVERAGE(B28:L28)</f>
        <v>74.837285402671114</v>
      </c>
      <c r="O28" s="10">
        <f>+N28+Q28</f>
        <v>148.6236940998763</v>
      </c>
      <c r="P28" s="10">
        <f>+N28-Q28</f>
        <v>1.0508767054659245</v>
      </c>
      <c r="Q28">
        <f>+_xlfn.STDEV.P(B28:L28)</f>
        <v>73.786408697205189</v>
      </c>
      <c r="R28" s="13"/>
    </row>
    <row r="29" spans="1:18" x14ac:dyDescent="0.3">
      <c r="A29" s="12">
        <v>1987</v>
      </c>
      <c r="B29" s="11">
        <v>174.78941924043218</v>
      </c>
      <c r="C29" s="11">
        <v>14.578698448918681</v>
      </c>
      <c r="D29" s="11">
        <v>224.83101846581428</v>
      </c>
      <c r="E29" s="11">
        <v>19.807683406666701</v>
      </c>
      <c r="F29" s="11">
        <v>24.021627063840501</v>
      </c>
      <c r="G29" s="11">
        <v>32.479584261163971</v>
      </c>
      <c r="H29" s="11">
        <v>142.83648970349483</v>
      </c>
      <c r="I29" s="11">
        <v>32.040180117769324</v>
      </c>
      <c r="J29" s="11">
        <v>85.846328999725998</v>
      </c>
      <c r="K29" s="11">
        <v>57.286844418400193</v>
      </c>
      <c r="L29" s="11">
        <v>40.272326182869314</v>
      </c>
      <c r="M29" s="10">
        <f>+A29</f>
        <v>1987</v>
      </c>
      <c r="N29" s="10">
        <f>+AVERAGE(B29:L29)</f>
        <v>77.162745482645079</v>
      </c>
      <c r="O29" s="10">
        <f>+N29+Q29</f>
        <v>145.61595539095771</v>
      </c>
      <c r="P29" s="10">
        <f>+N29-Q29</f>
        <v>8.709535574332449</v>
      </c>
      <c r="Q29">
        <f>+_xlfn.STDEV.P(B29:L29)</f>
        <v>68.45320990831263</v>
      </c>
      <c r="R29" s="13"/>
    </row>
    <row r="30" spans="1:18" x14ac:dyDescent="0.3">
      <c r="A30" s="12">
        <v>1988</v>
      </c>
      <c r="B30" s="11">
        <v>387.73863941919649</v>
      </c>
      <c r="C30" s="11">
        <v>16.00209105493995</v>
      </c>
      <c r="D30" s="11">
        <v>684.62808827921822</v>
      </c>
      <c r="E30" s="11">
        <v>14.8425304325</v>
      </c>
      <c r="F30" s="11">
        <v>28.124463351807051</v>
      </c>
      <c r="G30" s="11">
        <v>85.710282990436056</v>
      </c>
      <c r="H30" s="11">
        <v>100.44726411127915</v>
      </c>
      <c r="I30" s="11">
        <v>16.946484784889716</v>
      </c>
      <c r="J30" s="11">
        <v>666.95535725769105</v>
      </c>
      <c r="K30" s="11">
        <v>69.006370850564466</v>
      </c>
      <c r="L30" s="11">
        <v>35.509918547521167</v>
      </c>
      <c r="M30" s="10">
        <f>+A30</f>
        <v>1988</v>
      </c>
      <c r="N30" s="10">
        <f>+AVERAGE(B30:L30)</f>
        <v>191.44649918909482</v>
      </c>
      <c r="O30" s="10">
        <f>+N30+Q30</f>
        <v>441.12451241795156</v>
      </c>
      <c r="P30" s="10">
        <f>+N30-Q30</f>
        <v>-58.231514039761947</v>
      </c>
      <c r="Q30">
        <f>+_xlfn.STDEV.P(B30:L30)</f>
        <v>249.67801322885677</v>
      </c>
      <c r="R30" s="13"/>
    </row>
    <row r="31" spans="1:18" x14ac:dyDescent="0.3">
      <c r="A31" s="12">
        <v>1989</v>
      </c>
      <c r="B31" s="11">
        <v>4923.5679834478742</v>
      </c>
      <c r="C31" s="11">
        <v>15.173468112572696</v>
      </c>
      <c r="D31" s="11">
        <v>1319.8712791104203</v>
      </c>
      <c r="E31" s="11">
        <v>16.927951120833299</v>
      </c>
      <c r="F31" s="11">
        <v>26.122934502658545</v>
      </c>
      <c r="G31" s="11">
        <v>54.247133374157677</v>
      </c>
      <c r="H31" s="11">
        <v>26.806947901725465</v>
      </c>
      <c r="I31" s="11">
        <v>28.532974427994962</v>
      </c>
      <c r="J31" s="11">
        <v>3398.2718065600602</v>
      </c>
      <c r="K31" s="11">
        <v>89.17620086854923</v>
      </c>
      <c r="L31" s="11">
        <v>81.003509642512711</v>
      </c>
      <c r="M31" s="10">
        <f>+A31</f>
        <v>1989</v>
      </c>
      <c r="N31" s="10">
        <f>+AVERAGE(B31:L31)</f>
        <v>907.24565355175991</v>
      </c>
      <c r="O31" s="10">
        <f>+N31+Q31</f>
        <v>2516.8187300043519</v>
      </c>
      <c r="P31" s="10">
        <f>+N31-Q31</f>
        <v>-702.32742290083229</v>
      </c>
      <c r="Q31">
        <f>+_xlfn.STDEV.P(B31:L31)</f>
        <v>1609.5730764525922</v>
      </c>
      <c r="R31" s="13"/>
    </row>
    <row r="32" spans="1:18" x14ac:dyDescent="0.3">
      <c r="A32" s="12">
        <v>1990</v>
      </c>
      <c r="B32" s="11">
        <v>1343.9288142282046</v>
      </c>
      <c r="C32" s="11">
        <v>17.118774604824093</v>
      </c>
      <c r="D32" s="11">
        <v>2740.2294369785482</v>
      </c>
      <c r="E32" s="11">
        <v>25.910173478333299</v>
      </c>
      <c r="F32" s="11">
        <v>32.367638640991018</v>
      </c>
      <c r="G32" s="11">
        <v>49.523157431332507</v>
      </c>
      <c r="H32" s="11">
        <v>28.196380543333554</v>
      </c>
      <c r="I32" s="11">
        <v>43.106457242582287</v>
      </c>
      <c r="J32" s="11">
        <v>7481.6909926222497</v>
      </c>
      <c r="K32" s="11">
        <v>128.95613871539112</v>
      </c>
      <c r="L32" s="11">
        <v>36.479790933833286</v>
      </c>
      <c r="M32" s="10">
        <f>+A32</f>
        <v>1990</v>
      </c>
      <c r="N32" s="10">
        <f>+AVERAGE(B32:L32)</f>
        <v>1084.3188868563295</v>
      </c>
      <c r="O32" s="10">
        <f>+N32+Q32</f>
        <v>3266.5312434471061</v>
      </c>
      <c r="P32" s="10">
        <f>+N32-Q32</f>
        <v>-1097.8934697344469</v>
      </c>
      <c r="Q32">
        <f>+_xlfn.STDEV.P(B32:L32)</f>
        <v>2182.2123565907764</v>
      </c>
      <c r="R32" s="13"/>
    </row>
    <row r="33" spans="1:18" x14ac:dyDescent="0.3">
      <c r="A33" s="12">
        <v>1991</v>
      </c>
      <c r="B33" s="11">
        <v>83.986926771981047</v>
      </c>
      <c r="C33" s="11">
        <v>21.447069817113906</v>
      </c>
      <c r="D33" s="11">
        <v>414.75183151078181</v>
      </c>
      <c r="E33" s="11">
        <v>21.976465768333298</v>
      </c>
      <c r="F33" s="11">
        <v>26.823780998483727</v>
      </c>
      <c r="G33" s="11">
        <v>48.984397998288557</v>
      </c>
      <c r="H33" s="11">
        <v>23.429719114010883</v>
      </c>
      <c r="I33" s="11">
        <v>11.829268292683025</v>
      </c>
      <c r="J33" s="11">
        <v>409.52795321444302</v>
      </c>
      <c r="K33" s="11">
        <v>81.452659544688771</v>
      </c>
      <c r="L33" s="11">
        <v>31.017149040813628</v>
      </c>
      <c r="M33" s="10">
        <f>+A33</f>
        <v>1991</v>
      </c>
      <c r="N33" s="10">
        <f>+AVERAGE(B33:L33)</f>
        <v>106.83883837014741</v>
      </c>
      <c r="O33" s="10">
        <f>+N33+Q33</f>
        <v>252.55759918275916</v>
      </c>
      <c r="P33" s="10">
        <f>+N33-Q33</f>
        <v>-38.879922442464334</v>
      </c>
      <c r="Q33">
        <f>+_xlfn.STDEV.P(B33:L33)</f>
        <v>145.71876081261175</v>
      </c>
      <c r="R33" s="13"/>
    </row>
    <row r="34" spans="1:18" x14ac:dyDescent="0.3">
      <c r="A34" s="12">
        <v>1992</v>
      </c>
      <c r="B34" s="11">
        <v>17.545880582493069</v>
      </c>
      <c r="C34" s="11">
        <v>12.060323601829159</v>
      </c>
      <c r="D34" s="11">
        <v>991.35205845657174</v>
      </c>
      <c r="E34" s="11">
        <v>15.5404618291667</v>
      </c>
      <c r="F34" s="11">
        <v>25.133765622774472</v>
      </c>
      <c r="G34" s="11">
        <v>60.223056488648872</v>
      </c>
      <c r="H34" s="11">
        <v>14.844391827865543</v>
      </c>
      <c r="I34" s="11">
        <v>17.775354416575738</v>
      </c>
      <c r="J34" s="11">
        <v>73.528624690568094</v>
      </c>
      <c r="K34" s="11">
        <v>58.907494670705731</v>
      </c>
      <c r="L34" s="11">
        <v>31.856877371683368</v>
      </c>
      <c r="M34" s="10">
        <f>+A34</f>
        <v>1992</v>
      </c>
      <c r="N34" s="10">
        <f>+AVERAGE(B34:L34)</f>
        <v>119.88802632353476</v>
      </c>
      <c r="O34" s="10">
        <f>+N34+Q34</f>
        <v>396.23685821921782</v>
      </c>
      <c r="P34" s="10">
        <f>+N34-Q34</f>
        <v>-156.46080557214833</v>
      </c>
      <c r="Q34">
        <f>+_xlfn.STDEV.P(B34:L34)</f>
        <v>276.34883189568308</v>
      </c>
      <c r="R34" s="13"/>
    </row>
    <row r="35" spans="1:18" x14ac:dyDescent="0.3">
      <c r="A35" s="12">
        <v>1993</v>
      </c>
      <c r="B35" s="11">
        <v>7.3649715926901171</v>
      </c>
      <c r="C35" s="11">
        <v>8.5278769568799984</v>
      </c>
      <c r="D35" s="11">
        <v>2103.3962368400244</v>
      </c>
      <c r="E35" s="11">
        <v>12.7279741408333</v>
      </c>
      <c r="F35" s="11">
        <v>22.607957312042991</v>
      </c>
      <c r="G35" s="11">
        <v>30.960537133349717</v>
      </c>
      <c r="H35" s="11">
        <v>9.639257625404408</v>
      </c>
      <c r="I35" s="11">
        <v>20.370370370370551</v>
      </c>
      <c r="J35" s="11">
        <v>48.579808599863298</v>
      </c>
      <c r="K35" s="11">
        <v>52.863272831253781</v>
      </c>
      <c r="L35" s="11">
        <v>45.940621169966043</v>
      </c>
      <c r="M35" s="10">
        <f>+A35</f>
        <v>1993</v>
      </c>
      <c r="N35" s="10">
        <f>+AVERAGE(B35:L35)</f>
        <v>214.81626223387983</v>
      </c>
      <c r="O35" s="10">
        <f>+N35+Q35</f>
        <v>812.25024582236642</v>
      </c>
      <c r="P35" s="10">
        <f>+N35-Q35</f>
        <v>-382.61772135460683</v>
      </c>
      <c r="Q35">
        <f>+_xlfn.STDEV.P(B35:L35)</f>
        <v>597.43398358848663</v>
      </c>
      <c r="R35" s="13"/>
    </row>
    <row r="36" spans="1:18" x14ac:dyDescent="0.3">
      <c r="A36" s="12">
        <v>1994</v>
      </c>
      <c r="B36" s="11">
        <v>3.8543824356611411</v>
      </c>
      <c r="C36" s="11">
        <v>7.8740442146743028</v>
      </c>
      <c r="D36" s="11">
        <v>2406.8662665034153</v>
      </c>
      <c r="E36" s="11">
        <v>11.5162029548333</v>
      </c>
      <c r="F36" s="11">
        <v>22.595830594333965</v>
      </c>
      <c r="G36" s="11">
        <v>25.383206905487476</v>
      </c>
      <c r="H36" s="11">
        <v>8.4715518874931774</v>
      </c>
      <c r="I36" s="11">
        <v>18.307692307692335</v>
      </c>
      <c r="J36" s="11">
        <v>23.734526950170203</v>
      </c>
      <c r="K36" s="11">
        <v>44.111557722796114</v>
      </c>
      <c r="L36" s="11">
        <v>70.83570805765649</v>
      </c>
      <c r="M36" s="10">
        <f>+A36</f>
        <v>1994</v>
      </c>
      <c r="N36" s="10">
        <f>+AVERAGE(B36:L36)</f>
        <v>240.32281550311035</v>
      </c>
      <c r="O36" s="10">
        <f>+N36+Q36</f>
        <v>925.68919163186388</v>
      </c>
      <c r="P36" s="10">
        <f>+N36-Q36</f>
        <v>-445.04356062564312</v>
      </c>
      <c r="Q36">
        <f>+_xlfn.STDEV.P(B36:L36)</f>
        <v>685.36637612875347</v>
      </c>
      <c r="R36" s="13"/>
    </row>
    <row r="37" spans="1:18" x14ac:dyDescent="0.3">
      <c r="A37" s="12">
        <v>1995</v>
      </c>
      <c r="B37" s="11">
        <v>1.6077590443448031</v>
      </c>
      <c r="C37" s="11">
        <v>10.193206763074535</v>
      </c>
      <c r="D37" s="11">
        <v>67.457553362352172</v>
      </c>
      <c r="E37" s="11">
        <v>8.2326846311666699</v>
      </c>
      <c r="F37" s="11">
        <v>19.467570176525562</v>
      </c>
      <c r="G37" s="11">
        <v>22.773813994324964</v>
      </c>
      <c r="H37" s="11">
        <v>37.874489361128937</v>
      </c>
      <c r="I37" s="11">
        <v>10.533159947984338</v>
      </c>
      <c r="J37" s="11">
        <v>11.130504038444</v>
      </c>
      <c r="K37" s="11">
        <v>35.435340873125497</v>
      </c>
      <c r="L37" s="11">
        <v>56.615622668078871</v>
      </c>
      <c r="M37" s="10">
        <f>+A37</f>
        <v>1995</v>
      </c>
      <c r="N37" s="10">
        <f>+AVERAGE(B37:L37)</f>
        <v>25.57470044186821</v>
      </c>
      <c r="O37" s="10">
        <f>+N37+Q37</f>
        <v>45.930633581522684</v>
      </c>
      <c r="P37" s="10">
        <f>+N37-Q37</f>
        <v>5.2187673022137311</v>
      </c>
      <c r="Q37">
        <f>+_xlfn.STDEV.P(B37:L37)</f>
        <v>20.355933139654478</v>
      </c>
      <c r="R37" s="13"/>
    </row>
    <row r="38" spans="1:18" x14ac:dyDescent="0.3">
      <c r="A38" s="12">
        <v>1996</v>
      </c>
      <c r="B38" s="11">
        <v>1</v>
      </c>
      <c r="C38" s="11">
        <v>12.4254866180048</v>
      </c>
      <c r="D38" s="11">
        <v>11.095034334811464</v>
      </c>
      <c r="E38" s="11">
        <v>7.3776985814999998</v>
      </c>
      <c r="F38" s="11">
        <v>21.639083538191308</v>
      </c>
      <c r="G38" s="11">
        <v>25.620430680230232</v>
      </c>
      <c r="H38" s="11">
        <v>30.7428871939996</v>
      </c>
      <c r="I38" s="11">
        <v>8.1764705882352509</v>
      </c>
      <c r="J38" s="11">
        <v>11.5490450880136</v>
      </c>
      <c r="K38" s="11">
        <v>24.337186311967017</v>
      </c>
      <c r="L38" s="11">
        <v>103.24309123320941</v>
      </c>
      <c r="M38" s="10">
        <f>+A38</f>
        <v>1996</v>
      </c>
      <c r="N38" s="10">
        <f>+AVERAGE(B38:L38)</f>
        <v>23.382401288014794</v>
      </c>
      <c r="O38" s="10">
        <f>+N38+Q38</f>
        <v>50.079814351910137</v>
      </c>
      <c r="P38" s="10">
        <f>+N38-Q38</f>
        <v>-3.3150117758805493</v>
      </c>
      <c r="Q38">
        <f>+_xlfn.STDEV.P(B38:L38)</f>
        <v>26.697413063895343</v>
      </c>
      <c r="R38" s="13"/>
    </row>
    <row r="39" spans="1:18" x14ac:dyDescent="0.3">
      <c r="A39" s="12">
        <v>1997</v>
      </c>
      <c r="B39" s="11">
        <v>1</v>
      </c>
      <c r="C39" s="11">
        <v>4.7084443602819492</v>
      </c>
      <c r="D39" s="11">
        <v>7.9120619565794907</v>
      </c>
      <c r="E39" s="11">
        <v>6.1392830753333296</v>
      </c>
      <c r="F39" s="11">
        <v>17.684203101811203</v>
      </c>
      <c r="G39" s="11">
        <v>30.671140939582386</v>
      </c>
      <c r="H39" s="11">
        <v>17.687497971679832</v>
      </c>
      <c r="I39" s="11">
        <v>6.1990212071777684</v>
      </c>
      <c r="J39" s="11">
        <v>8.5467011023166801</v>
      </c>
      <c r="K39" s="11">
        <v>15.163437842585692</v>
      </c>
      <c r="L39" s="11">
        <v>37.609205153912548</v>
      </c>
      <c r="M39" s="10">
        <f>+A39</f>
        <v>1997</v>
      </c>
      <c r="N39" s="10">
        <f>+AVERAGE(B39:L39)</f>
        <v>13.938272428296443</v>
      </c>
      <c r="O39" s="10">
        <f>+N39+Q39</f>
        <v>24.845254269770269</v>
      </c>
      <c r="P39" s="10">
        <f>+N39-Q39</f>
        <v>3.0312905868226174</v>
      </c>
      <c r="Q39">
        <f>+_xlfn.STDEV.P(B39:L39)</f>
        <v>10.906981841473826</v>
      </c>
      <c r="R39" s="13"/>
    </row>
    <row r="40" spans="1:18" x14ac:dyDescent="0.3">
      <c r="A40" s="12">
        <v>1998</v>
      </c>
      <c r="B40" s="11">
        <v>1</v>
      </c>
      <c r="C40" s="11">
        <v>7.6732289567509104</v>
      </c>
      <c r="D40" s="11">
        <v>3.8872149186763609</v>
      </c>
      <c r="E40" s="11">
        <v>5.1186097951666696</v>
      </c>
      <c r="F40" s="11">
        <v>16.703055669919564</v>
      </c>
      <c r="G40" s="11">
        <v>43.400102722154401</v>
      </c>
      <c r="H40" s="11">
        <v>15.385230810522099</v>
      </c>
      <c r="I40" s="11">
        <v>14.644137224782439</v>
      </c>
      <c r="J40" s="11">
        <v>7.2500000000000204</v>
      </c>
      <c r="K40" s="11">
        <v>8.6318475982134721</v>
      </c>
      <c r="L40" s="11">
        <v>29.905922934463923</v>
      </c>
      <c r="M40" s="10">
        <f>+A40</f>
        <v>1998</v>
      </c>
      <c r="N40" s="10">
        <f>+AVERAGE(B40:L40)</f>
        <v>13.96357733005908</v>
      </c>
      <c r="O40" s="10">
        <f>+N40+Q40</f>
        <v>25.992123773575329</v>
      </c>
      <c r="P40" s="10">
        <f>+N40-Q40</f>
        <v>1.9350308865428314</v>
      </c>
      <c r="Q40">
        <f>+_xlfn.STDEV.P(B40:L40)</f>
        <v>12.028546443516248</v>
      </c>
      <c r="R40" s="13"/>
    </row>
    <row r="41" spans="1:18" x14ac:dyDescent="0.3">
      <c r="A41" s="12">
        <v>1999</v>
      </c>
      <c r="B41" s="11">
        <v>1</v>
      </c>
      <c r="C41" s="11">
        <v>2.1595162683557989</v>
      </c>
      <c r="D41" s="11">
        <v>11.319259008279795</v>
      </c>
      <c r="E41" s="11">
        <v>3.34438318891667</v>
      </c>
      <c r="F41" s="11">
        <v>9.2317093805649684</v>
      </c>
      <c r="G41" s="11">
        <v>60.709169054436842</v>
      </c>
      <c r="H41" s="11">
        <v>15.090753977653804</v>
      </c>
      <c r="I41" s="11">
        <v>5.4041983028137786</v>
      </c>
      <c r="J41" s="11">
        <v>3.47</v>
      </c>
      <c r="K41" s="11">
        <v>4.1701627789897611</v>
      </c>
      <c r="L41" s="11">
        <v>20.028279794138658</v>
      </c>
      <c r="M41" s="10">
        <f>+A41</f>
        <v>1999</v>
      </c>
      <c r="N41" s="10">
        <f>+AVERAGE(B41:L41)</f>
        <v>12.357039250377282</v>
      </c>
      <c r="O41" s="10">
        <f>+N41+Q41</f>
        <v>28.659968306582599</v>
      </c>
      <c r="P41" s="10">
        <f>+N41-Q41</f>
        <v>-3.9458898058280365</v>
      </c>
      <c r="Q41">
        <f>+_xlfn.STDEV.P(B41:L41)</f>
        <v>16.302929056205318</v>
      </c>
      <c r="R41" s="13"/>
    </row>
    <row r="42" spans="1:18" x14ac:dyDescent="0.3">
      <c r="A42" s="12">
        <v>2000</v>
      </c>
      <c r="B42" s="11">
        <v>1</v>
      </c>
      <c r="C42" s="11">
        <v>4.6082299887261424</v>
      </c>
      <c r="D42" s="11">
        <v>13.771758173015893</v>
      </c>
      <c r="E42" s="11">
        <v>3.8392208944999999</v>
      </c>
      <c r="F42" s="11">
        <v>8.7481816542332567</v>
      </c>
      <c r="G42" s="11">
        <v>90.996211277005372</v>
      </c>
      <c r="H42" s="11">
        <v>12.102339827121767</v>
      </c>
      <c r="I42" s="11">
        <v>8.6440677966100878</v>
      </c>
      <c r="J42" s="11">
        <v>3.76000000000001</v>
      </c>
      <c r="K42" s="11">
        <v>5.0503423278292381</v>
      </c>
      <c r="L42" s="11">
        <v>13.431053458954967</v>
      </c>
      <c r="M42" s="10">
        <f>+A42</f>
        <v>2000</v>
      </c>
      <c r="N42" s="10">
        <f>+AVERAGE(B42:L42)</f>
        <v>15.086491399817886</v>
      </c>
      <c r="O42" s="10">
        <f>+N42+Q42</f>
        <v>39.434492465037302</v>
      </c>
      <c r="P42" s="10">
        <f>+N42-Q42</f>
        <v>-9.2615096654015279</v>
      </c>
      <c r="Q42">
        <f>+_xlfn.STDEV.P(B42:L42)</f>
        <v>24.348001065219414</v>
      </c>
      <c r="R42" s="13"/>
    </row>
    <row r="43" spans="1:18" x14ac:dyDescent="0.3">
      <c r="A43" s="12">
        <v>2001</v>
      </c>
      <c r="B43" s="11">
        <v>1</v>
      </c>
      <c r="C43" s="11">
        <v>1.5896537787955634</v>
      </c>
      <c r="D43" s="11">
        <v>10.361050849119298</v>
      </c>
      <c r="E43" s="11">
        <v>3.5737301049166699</v>
      </c>
      <c r="F43" s="11">
        <v>7.6463529111521877</v>
      </c>
      <c r="G43" s="11">
        <v>22.438739789967023</v>
      </c>
      <c r="H43" s="11">
        <v>5.8783959966679733</v>
      </c>
      <c r="I43" s="11">
        <v>8.3853354134165734</v>
      </c>
      <c r="J43" s="11">
        <v>1.9800000000000002</v>
      </c>
      <c r="K43" s="11">
        <v>3.5884066860911057</v>
      </c>
      <c r="L43" s="11">
        <v>12.281757564997386</v>
      </c>
      <c r="M43" s="10">
        <f>+A43</f>
        <v>2001</v>
      </c>
      <c r="N43" s="10">
        <f>+AVERAGE(B43:L43)</f>
        <v>7.1566748268294358</v>
      </c>
      <c r="O43" s="10">
        <f>+N43+Q43</f>
        <v>13.146998520265647</v>
      </c>
      <c r="P43" s="10">
        <f>+N43-Q43</f>
        <v>1.1663511333932233</v>
      </c>
      <c r="Q43">
        <f>+_xlfn.STDEV.P(B43:L43)</f>
        <v>5.9903236934362125</v>
      </c>
      <c r="R43" s="13"/>
    </row>
    <row r="44" spans="1:18" x14ac:dyDescent="0.3">
      <c r="A44" s="12">
        <v>2002</v>
      </c>
      <c r="B44" s="11">
        <v>40.946523907008434</v>
      </c>
      <c r="C44" s="11">
        <v>0.92825885161125221</v>
      </c>
      <c r="D44" s="11">
        <v>13.504447410412538</v>
      </c>
      <c r="E44" s="11">
        <v>2.48806522275</v>
      </c>
      <c r="F44" s="11">
        <v>6.9927691032959594</v>
      </c>
      <c r="G44" s="11">
        <v>9.355760983512095</v>
      </c>
      <c r="H44" s="11">
        <v>6.9567382776990483</v>
      </c>
      <c r="I44" s="11">
        <v>14.576590330282379</v>
      </c>
      <c r="J44" s="11">
        <v>0.190000000000001</v>
      </c>
      <c r="K44" s="11">
        <v>25.943745373797178</v>
      </c>
      <c r="L44" s="11">
        <v>31.215488150848913</v>
      </c>
      <c r="M44" s="10">
        <f>+A44</f>
        <v>2002</v>
      </c>
      <c r="N44" s="10">
        <f>+AVERAGE(B44:L44)</f>
        <v>13.918035237383435</v>
      </c>
      <c r="O44" s="10">
        <f>+N44+Q44</f>
        <v>26.638935364077803</v>
      </c>
      <c r="P44" s="10">
        <f>+N44-Q44</f>
        <v>1.197135110689068</v>
      </c>
      <c r="Q44">
        <f>+_xlfn.STDEV.P(B44:L44)</f>
        <v>12.720900126694367</v>
      </c>
      <c r="R44" s="13"/>
    </row>
    <row r="45" spans="1:18" x14ac:dyDescent="0.3">
      <c r="A45" s="12">
        <v>2003</v>
      </c>
      <c r="B45" s="11">
        <v>3.6610311889295533</v>
      </c>
      <c r="C45" s="11">
        <v>3.3372749967152338</v>
      </c>
      <c r="D45" s="11">
        <v>22.797422492605737</v>
      </c>
      <c r="E45" s="11">
        <v>2.8223173913333301</v>
      </c>
      <c r="F45" s="11">
        <v>6.4906387872674332</v>
      </c>
      <c r="G45" s="11">
        <v>6.0698754651484776</v>
      </c>
      <c r="H45" s="11">
        <v>8.5510219356928818</v>
      </c>
      <c r="I45" s="11">
        <v>9.4256259204713153</v>
      </c>
      <c r="J45" s="11">
        <v>2.25999999999997</v>
      </c>
      <c r="K45" s="11">
        <v>10.185130766970317</v>
      </c>
      <c r="L45" s="11">
        <v>27.084204782912892</v>
      </c>
      <c r="M45" s="10">
        <f>+A45</f>
        <v>2003</v>
      </c>
      <c r="N45" s="10">
        <f>+AVERAGE(B45:L45)</f>
        <v>9.3349585207315595</v>
      </c>
      <c r="O45" s="10">
        <f>+N45+Q45</f>
        <v>17.180080703810663</v>
      </c>
      <c r="P45" s="10">
        <f>+N45-Q45</f>
        <v>1.4898363376524566</v>
      </c>
      <c r="Q45">
        <f>+_xlfn.STDEV.P(B45:L45)</f>
        <v>7.8451221830791029</v>
      </c>
      <c r="R45" s="13"/>
    </row>
    <row r="46" spans="1:18" x14ac:dyDescent="0.3">
      <c r="A46" s="12">
        <v>2004</v>
      </c>
      <c r="B46" s="11">
        <v>6.0967695519775988</v>
      </c>
      <c r="C46" s="11">
        <v>4.4373808010172322</v>
      </c>
      <c r="D46" s="11">
        <v>9.4018735476929418</v>
      </c>
      <c r="E46" s="11">
        <v>1.05559426158333</v>
      </c>
      <c r="F46" s="11">
        <v>5.497524435699841</v>
      </c>
      <c r="G46" s="11">
        <v>1.9455764427507294</v>
      </c>
      <c r="H46" s="11">
        <v>7.3834946592319817</v>
      </c>
      <c r="I46" s="11">
        <v>2.8263795423957516</v>
      </c>
      <c r="J46" s="11">
        <v>3.66</v>
      </c>
      <c r="K46" s="11">
        <v>7.5901429485812022</v>
      </c>
      <c r="L46" s="11">
        <v>19.184941208196051</v>
      </c>
      <c r="M46" s="10">
        <f>+A46</f>
        <v>2004</v>
      </c>
      <c r="N46" s="10">
        <f>+AVERAGE(B46:L46)</f>
        <v>6.2799706726478783</v>
      </c>
      <c r="O46" s="10">
        <f>+N46+Q46</f>
        <v>11.029443381282167</v>
      </c>
      <c r="P46" s="10">
        <f>+N46-Q46</f>
        <v>1.5304979640135894</v>
      </c>
      <c r="Q46">
        <f>+_xlfn.STDEV.P(B46:L46)</f>
        <v>4.7494727086342889</v>
      </c>
      <c r="R46" s="13"/>
    </row>
    <row r="47" spans="1:18" x14ac:dyDescent="0.3">
      <c r="A47" s="12">
        <v>2005</v>
      </c>
      <c r="B47" s="11">
        <v>12.328987027508775</v>
      </c>
      <c r="C47" s="11">
        <v>5.3932310689067009</v>
      </c>
      <c r="D47" s="11">
        <v>5.9654899938740975</v>
      </c>
      <c r="E47" s="11">
        <v>3.0469852034999998</v>
      </c>
      <c r="F47" s="11">
        <v>4.8549006749255108</v>
      </c>
      <c r="G47" s="11">
        <v>3.1342192727671359</v>
      </c>
      <c r="H47" s="11">
        <v>5.5015384918432941</v>
      </c>
      <c r="I47" s="11">
        <v>9.8167539267014945</v>
      </c>
      <c r="J47" s="11">
        <v>1.6199999999999999</v>
      </c>
      <c r="K47" s="11">
        <v>4.903078677309014</v>
      </c>
      <c r="L47" s="11">
        <v>14.358336818044414</v>
      </c>
      <c r="M47" s="10">
        <f>+A47</f>
        <v>2005</v>
      </c>
      <c r="N47" s="10">
        <f>+AVERAGE(B47:L47)</f>
        <v>6.4475928323073113</v>
      </c>
      <c r="O47" s="10">
        <f>+N47+Q47</f>
        <v>10.27965205424892</v>
      </c>
      <c r="P47" s="10">
        <f>+N47-Q47</f>
        <v>2.6155336103657021</v>
      </c>
      <c r="Q47">
        <f>+_xlfn.STDEV.P(B47:L47)</f>
        <v>3.8320592219416092</v>
      </c>
      <c r="R47" s="13"/>
    </row>
    <row r="48" spans="1:18" x14ac:dyDescent="0.3">
      <c r="A48" s="12">
        <v>2006</v>
      </c>
      <c r="B48" s="11">
        <v>9.8390284047229493</v>
      </c>
      <c r="C48" s="11">
        <v>4.2855492664899852</v>
      </c>
      <c r="D48" s="11">
        <v>1.7250630904699806</v>
      </c>
      <c r="E48" s="11">
        <v>3.4022279609999999</v>
      </c>
      <c r="F48" s="11">
        <v>4.4779068881207751</v>
      </c>
      <c r="G48" s="11">
        <v>2.8693946629644085</v>
      </c>
      <c r="H48" s="11">
        <v>4.4366256020260009</v>
      </c>
      <c r="I48" s="11">
        <v>12.514898688915444</v>
      </c>
      <c r="J48" s="11">
        <v>2.0013766079399997</v>
      </c>
      <c r="K48" s="11">
        <v>6.3799621928166239</v>
      </c>
      <c r="L48" s="11"/>
      <c r="M48" s="10">
        <f>+A48</f>
        <v>2006</v>
      </c>
      <c r="N48" s="10">
        <f>+AVERAGE(B48:L48)</f>
        <v>5.1932033365466168</v>
      </c>
      <c r="O48" s="10">
        <f>+N48+Q48</f>
        <v>8.4997217312853781</v>
      </c>
      <c r="P48" s="10">
        <f>+N48-Q48</f>
        <v>1.886684941807856</v>
      </c>
      <c r="Q48">
        <f>+_xlfn.STDEV.P(B48:L48)</f>
        <v>3.3065183947387609</v>
      </c>
    </row>
    <row r="49" spans="1:17" x14ac:dyDescent="0.3">
      <c r="A49" s="12">
        <v>2007</v>
      </c>
      <c r="B49" s="11">
        <v>21.520578071002184</v>
      </c>
      <c r="C49" s="11">
        <v>8.7062472308370609</v>
      </c>
      <c r="D49" s="11">
        <v>5.0817018584882572</v>
      </c>
      <c r="E49" s="11">
        <v>4.3937303774999998</v>
      </c>
      <c r="F49" s="11">
        <v>5.6940698968099834</v>
      </c>
      <c r="G49" s="11">
        <v>3.3197064259852027</v>
      </c>
      <c r="H49" s="11">
        <v>3.2138360917272957</v>
      </c>
      <c r="I49" s="11">
        <v>5.9322033898304927</v>
      </c>
      <c r="J49" s="11">
        <v>1.77868870638653</v>
      </c>
      <c r="K49" s="11">
        <v>8.5028876055086577</v>
      </c>
      <c r="L49" s="11"/>
      <c r="M49" s="10">
        <f>+A49</f>
        <v>2007</v>
      </c>
      <c r="N49" s="10">
        <f>+AVERAGE(B49:L49)</f>
        <v>6.8143649654075658</v>
      </c>
      <c r="O49" s="10">
        <f>+N49+Q49</f>
        <v>12.144771857184001</v>
      </c>
      <c r="P49" s="10">
        <f>+N49-Q49</f>
        <v>1.48395807363113</v>
      </c>
      <c r="Q49">
        <f>+_xlfn.STDEV.P(B49:L49)</f>
        <v>5.3304068917764358</v>
      </c>
    </row>
    <row r="50" spans="1:17" x14ac:dyDescent="0.3">
      <c r="A50" s="12">
        <v>2008</v>
      </c>
      <c r="B50" s="11">
        <v>20.598500517063091</v>
      </c>
      <c r="C50" s="11">
        <v>14.000407581007025</v>
      </c>
      <c r="D50" s="11">
        <v>11.231781581467953</v>
      </c>
      <c r="E50" s="11">
        <v>8.7109780561666703</v>
      </c>
      <c r="F50" s="11">
        <v>7.674755050699722</v>
      </c>
      <c r="G50" s="11">
        <v>8.8305413647254749</v>
      </c>
      <c r="H50" s="11">
        <v>6.0012527420997053</v>
      </c>
      <c r="I50" s="11">
        <v>7.4999999999999512</v>
      </c>
      <c r="J50" s="11">
        <v>5.7878810203489106</v>
      </c>
      <c r="K50" s="11">
        <v>9.1917785784474404</v>
      </c>
      <c r="L50" s="11"/>
      <c r="M50" s="10">
        <f>+A50</f>
        <v>2008</v>
      </c>
      <c r="N50" s="10">
        <f>+AVERAGE(B50:L50)</f>
        <v>9.9527876492025946</v>
      </c>
      <c r="O50" s="10">
        <f>+N50+Q50</f>
        <v>14.182416389071355</v>
      </c>
      <c r="P50" s="10">
        <f>+N50-Q50</f>
        <v>5.7231589093338346</v>
      </c>
      <c r="Q50">
        <f>+_xlfn.STDEV.P(B50:L50)</f>
        <v>4.22962873986876</v>
      </c>
    </row>
    <row r="51" spans="1:17" x14ac:dyDescent="0.3">
      <c r="A51" s="12">
        <v>2009</v>
      </c>
      <c r="B51" s="11">
        <v>18.473658824159923</v>
      </c>
      <c r="C51" s="11">
        <v>3.3493698255138371</v>
      </c>
      <c r="D51" s="11">
        <v>1.7913732706143985</v>
      </c>
      <c r="E51" s="11">
        <v>1.5716207446666699</v>
      </c>
      <c r="F51" s="11">
        <v>2.001810000000015</v>
      </c>
      <c r="G51" s="11">
        <v>4.3117436393044439</v>
      </c>
      <c r="H51" s="11">
        <v>3.5369354102106731</v>
      </c>
      <c r="I51" s="11">
        <v>1.8604651162790642</v>
      </c>
      <c r="J51" s="11">
        <v>2.93534442261427</v>
      </c>
      <c r="K51" s="11">
        <v>5.9019835764370532</v>
      </c>
      <c r="L51" s="11"/>
      <c r="M51" s="10">
        <f>+A51</f>
        <v>2009</v>
      </c>
      <c r="N51" s="10">
        <f>+AVERAGE(B51:L51)</f>
        <v>4.5734304829800356</v>
      </c>
      <c r="O51" s="10">
        <f>+N51+Q51</f>
        <v>9.3799881988587686</v>
      </c>
      <c r="P51" s="10">
        <f>+N51-Q51</f>
        <v>-0.23312723289869819</v>
      </c>
      <c r="Q51">
        <f>+_xlfn.STDEV.P(B51:L51)</f>
        <v>4.8065577158787338</v>
      </c>
    </row>
    <row r="52" spans="1:17" x14ac:dyDescent="0.3">
      <c r="A52" s="12">
        <v>2010</v>
      </c>
      <c r="B52" s="11">
        <v>27.028860942730493</v>
      </c>
      <c r="C52" s="11">
        <v>2.5017670270235159</v>
      </c>
      <c r="D52" s="11">
        <v>5.5775565208612008</v>
      </c>
      <c r="E52" s="11">
        <v>1.41691842308333</v>
      </c>
      <c r="F52" s="11">
        <v>3.1712182362254149</v>
      </c>
      <c r="G52" s="11">
        <v>3.3280350744563592</v>
      </c>
      <c r="H52" s="11">
        <v>4.4851581469596002</v>
      </c>
      <c r="I52" s="11">
        <v>7.2146118721466257</v>
      </c>
      <c r="J52" s="11">
        <v>1.52999999999999</v>
      </c>
      <c r="K52" s="11">
        <v>6.9326912863364454</v>
      </c>
      <c r="L52" s="11"/>
      <c r="M52" s="10">
        <f>+A52</f>
        <v>2010</v>
      </c>
      <c r="N52" s="10">
        <f>+AVERAGE(B52:L52)</f>
        <v>6.3186817529822967</v>
      </c>
      <c r="O52" s="10">
        <f>+N52+Q52</f>
        <v>13.490713437411099</v>
      </c>
      <c r="P52" s="10">
        <f>+N52-Q52</f>
        <v>-0.85334993144650628</v>
      </c>
      <c r="Q52">
        <f>+_xlfn.STDEV.P(B52:L52)</f>
        <v>7.172031684428803</v>
      </c>
    </row>
    <row r="53" spans="1:17" x14ac:dyDescent="0.3">
      <c r="A53" s="12">
        <v>2011</v>
      </c>
      <c r="B53" s="11">
        <v>22.825372352660889</v>
      </c>
      <c r="C53" s="11">
        <v>9.8126898413769972</v>
      </c>
      <c r="D53" s="11">
        <v>8.5217940762176561</v>
      </c>
      <c r="E53" s="11">
        <v>3.3374917960833299</v>
      </c>
      <c r="F53" s="11">
        <v>3.7257887020388569</v>
      </c>
      <c r="G53" s="11">
        <v>5.4093822756088761</v>
      </c>
      <c r="H53" s="11">
        <v>5.2878686184840706</v>
      </c>
      <c r="I53" s="11">
        <v>4.9403747870519599</v>
      </c>
      <c r="J53" s="11">
        <v>3.3696654715679002</v>
      </c>
      <c r="K53" s="11">
        <v>8.5999999999999854</v>
      </c>
      <c r="L53" s="11"/>
      <c r="M53" s="10">
        <f>+A53</f>
        <v>2011</v>
      </c>
      <c r="N53" s="10">
        <f>+AVERAGE(B53:L53)</f>
        <v>7.583042792109052</v>
      </c>
      <c r="O53" s="10">
        <f>+N53+Q53</f>
        <v>13.122423369994694</v>
      </c>
      <c r="P53" s="10">
        <f>+N53-Q53</f>
        <v>2.04366221422341</v>
      </c>
      <c r="Q53">
        <f>+_xlfn.STDEV.P(B53:L53)</f>
        <v>5.539380577885642</v>
      </c>
    </row>
    <row r="54" spans="1:17" x14ac:dyDescent="0.3">
      <c r="A54" s="12">
        <v>2012</v>
      </c>
      <c r="B54" s="11">
        <v>25.20201317546902</v>
      </c>
      <c r="C54" s="11">
        <v>4.586374695864448</v>
      </c>
      <c r="D54" s="11">
        <v>5.9782050318084643</v>
      </c>
      <c r="E54" s="11">
        <v>3.0164537011666699</v>
      </c>
      <c r="F54" s="11">
        <v>2.4353456568221743</v>
      </c>
      <c r="G54" s="11">
        <v>4.1639096100438699</v>
      </c>
      <c r="H54" s="11">
        <v>3.2524543226150504</v>
      </c>
      <c r="I54" s="11">
        <v>3.9772727272729069</v>
      </c>
      <c r="J54" s="11">
        <v>3.6554139094222302</v>
      </c>
      <c r="K54" s="11">
        <v>7.4769797421731177</v>
      </c>
      <c r="L54" s="11"/>
      <c r="M54" s="10">
        <f>+A54</f>
        <v>2012</v>
      </c>
      <c r="N54" s="10">
        <f>+AVERAGE(B54:L54)</f>
        <v>6.3744422572657955</v>
      </c>
      <c r="O54" s="10">
        <f>+N54+Q54</f>
        <v>12.805714094620615</v>
      </c>
      <c r="P54" s="10">
        <f>+N54-Q54</f>
        <v>-5.682958008902439E-2</v>
      </c>
      <c r="Q54">
        <f>+_xlfn.STDEV.P(B54:L54)</f>
        <v>6.4312718373548199</v>
      </c>
    </row>
    <row r="55" spans="1:17" x14ac:dyDescent="0.3">
      <c r="A55" s="12">
        <v>2013</v>
      </c>
      <c r="B55" s="11">
        <v>27.949045300151674</v>
      </c>
      <c r="C55" s="11">
        <v>5.7155800983205163</v>
      </c>
      <c r="D55" s="11">
        <v>6.082028377126238</v>
      </c>
      <c r="E55" s="11">
        <v>1.7904888075000001</v>
      </c>
      <c r="F55" s="11">
        <v>1.9378127018946145</v>
      </c>
      <c r="G55" s="11">
        <v>2.7003420115437882</v>
      </c>
      <c r="H55" s="11">
        <v>1.7588117733929653</v>
      </c>
      <c r="I55" s="11">
        <v>3.7470725995314869</v>
      </c>
      <c r="J55" s="11">
        <v>2.8058274546628699</v>
      </c>
      <c r="K55" s="11">
        <v>8.5246744345442096</v>
      </c>
      <c r="L55" s="11"/>
      <c r="M55" s="10">
        <f>+A55</f>
        <v>2013</v>
      </c>
      <c r="N55" s="10">
        <f>+AVERAGE(B55:L55)</f>
        <v>6.3011683558668352</v>
      </c>
      <c r="O55" s="10">
        <f>+N55+Q55</f>
        <v>13.822407354848675</v>
      </c>
      <c r="P55" s="10">
        <f>+N55-Q55</f>
        <v>-1.2200706431150055</v>
      </c>
      <c r="Q55">
        <f>+_xlfn.STDEV.P(B55:L55)</f>
        <v>7.5212389989818407</v>
      </c>
    </row>
    <row r="56" spans="1:17" x14ac:dyDescent="0.3">
      <c r="A56" s="12">
        <v>2014</v>
      </c>
      <c r="B56" s="11">
        <v>38.420349296985101</v>
      </c>
      <c r="C56" s="11">
        <v>5.7835637222823477</v>
      </c>
      <c r="D56" s="11">
        <v>5.3611021449348959</v>
      </c>
      <c r="E56" s="11">
        <v>4.375</v>
      </c>
      <c r="F56" s="11">
        <v>3.6576812553922755</v>
      </c>
      <c r="G56" s="11">
        <v>3.6673572119306774</v>
      </c>
      <c r="H56" s="11">
        <v>4.7068752872590602</v>
      </c>
      <c r="I56" s="11">
        <v>4.2136945071486576</v>
      </c>
      <c r="J56" s="11">
        <v>3.2459610352057098</v>
      </c>
      <c r="K56" s="11">
        <v>8.2576774295413315</v>
      </c>
      <c r="L56" s="11"/>
      <c r="M56" s="10">
        <f>+A56</f>
        <v>2014</v>
      </c>
      <c r="N56" s="10">
        <f>+AVERAGE(B56:L56)</f>
        <v>8.1689261890680065</v>
      </c>
      <c r="O56" s="10">
        <f>+N56+Q56</f>
        <v>18.34539353704206</v>
      </c>
      <c r="P56" s="10">
        <f>+N56-Q56</f>
        <v>-2.0075411589060472</v>
      </c>
      <c r="Q56">
        <f>+_xlfn.STDEV.P(B56:L56)</f>
        <v>10.176467347974054</v>
      </c>
    </row>
    <row r="57" spans="1:17" x14ac:dyDescent="0.3">
      <c r="A57" s="12">
        <v>2015</v>
      </c>
      <c r="B57" s="11">
        <v>27.735412063818977</v>
      </c>
      <c r="C57" s="11">
        <v>4.0609637261439291</v>
      </c>
      <c r="D57" s="11">
        <v>6.9010470605744159</v>
      </c>
      <c r="E57" s="11">
        <v>4.3416666666666703</v>
      </c>
      <c r="F57" s="11">
        <v>6.769089097336245</v>
      </c>
      <c r="G57" s="11">
        <v>3.3801251333493765</v>
      </c>
      <c r="H57" s="11">
        <v>3.0721023030268357</v>
      </c>
      <c r="I57" s="11">
        <v>3.104693140794379</v>
      </c>
      <c r="J57" s="11">
        <v>3.5478487642526901</v>
      </c>
      <c r="K57" s="11">
        <v>9.4363013199153976</v>
      </c>
      <c r="L57" s="11"/>
      <c r="M57" s="10">
        <f>+A57</f>
        <v>2015</v>
      </c>
      <c r="N57" s="10">
        <f>+AVERAGE(B57:L57)</f>
        <v>7.2349249275878922</v>
      </c>
      <c r="O57" s="10">
        <f>+N57+Q57</f>
        <v>14.353431795401214</v>
      </c>
      <c r="P57" s="10">
        <f>+N57-Q57</f>
        <v>0.11641805977457143</v>
      </c>
      <c r="Q57">
        <f>+_xlfn.STDEV.P(B57:L57)</f>
        <v>7.1185068678133208</v>
      </c>
    </row>
    <row r="58" spans="1:17" x14ac:dyDescent="0.3">
      <c r="A58" s="12">
        <v>2016</v>
      </c>
      <c r="B58" s="11">
        <v>39.78804809237959</v>
      </c>
      <c r="C58" s="11">
        <v>3.6252393678589012</v>
      </c>
      <c r="D58" s="11">
        <v>10.190402551320179</v>
      </c>
      <c r="E58" s="11">
        <v>3.7916666666666701</v>
      </c>
      <c r="F58" s="11">
        <v>5.7474083775030937</v>
      </c>
      <c r="G58" s="11"/>
      <c r="H58" s="11">
        <v>4.6095826031948617</v>
      </c>
      <c r="I58" s="11">
        <v>3.9215686274505668</v>
      </c>
      <c r="J58" s="11">
        <v>3.5930838949935997</v>
      </c>
      <c r="K58" s="11">
        <v>8.1028853201839048</v>
      </c>
      <c r="L58" s="11"/>
      <c r="M58" s="10">
        <f>+A58</f>
        <v>2016</v>
      </c>
      <c r="N58" s="10">
        <f>+AVERAGE(B58:L58)</f>
        <v>9.2633206112834845</v>
      </c>
      <c r="O58" s="10">
        <f>+N58+Q58</f>
        <v>20.270373152166194</v>
      </c>
      <c r="P58" s="10">
        <f>+N58-Q58</f>
        <v>-1.7437319295992229</v>
      </c>
      <c r="Q58">
        <f>+_xlfn.STDEV.P(B58:L58)</f>
        <v>11.007052540882707</v>
      </c>
    </row>
    <row r="59" spans="1:17" x14ac:dyDescent="0.3">
      <c r="A59" s="12">
        <v>2017</v>
      </c>
      <c r="B59" s="11">
        <v>25.03919999999993</v>
      </c>
      <c r="C59" s="11"/>
      <c r="D59" s="11"/>
      <c r="E59" s="11">
        <v>2.2000000000000002</v>
      </c>
      <c r="F59" s="11">
        <v>4.0886216500533257</v>
      </c>
      <c r="G59" s="11"/>
      <c r="H59" s="11"/>
      <c r="I59" s="11">
        <v>4.514824797843664</v>
      </c>
      <c r="J59" s="11">
        <v>2.8038318234279402</v>
      </c>
      <c r="K59" s="11">
        <v>6.5524255686371324</v>
      </c>
      <c r="L59" s="11"/>
      <c r="M59" s="10">
        <f>+A59</f>
        <v>2017</v>
      </c>
      <c r="N59" s="10">
        <f>+AVERAGE(B59:L59)</f>
        <v>7.5331506399936652</v>
      </c>
      <c r="O59" s="10">
        <f>+N59+Q59</f>
        <v>15.483073165088701</v>
      </c>
      <c r="P59" s="10">
        <f>+N59-Q59</f>
        <v>-0.41677188510136975</v>
      </c>
      <c r="Q59">
        <f>+_xlfn.STDEV.P(B59:L59)</f>
        <v>7.9499225250950349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EA81-2CA2-4C30-962F-32B9789D88A7}">
  <dimension ref="A1:P59"/>
  <sheetViews>
    <sheetView workbookViewId="0"/>
  </sheetViews>
  <sheetFormatPr defaultColWidth="9.109375" defaultRowHeight="14.4" x14ac:dyDescent="0.3"/>
  <cols>
    <col min="15" max="15" width="22.6640625" bestFit="1" customWidth="1"/>
    <col min="16" max="16" width="28.33203125" bestFit="1" customWidth="1"/>
  </cols>
  <sheetData>
    <row r="1" spans="1:16" x14ac:dyDescent="0.3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38</v>
      </c>
      <c r="O1" t="s">
        <v>40</v>
      </c>
      <c r="P1" t="s">
        <v>39</v>
      </c>
    </row>
    <row r="2" spans="1:16" x14ac:dyDescent="0.3">
      <c r="A2" s="12">
        <v>1960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>
        <f>+A2</f>
        <v>1960</v>
      </c>
      <c r="N2" s="11"/>
    </row>
    <row r="3" spans="1:16" x14ac:dyDescent="0.3">
      <c r="A3" s="12">
        <v>1961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>
        <f>+A3</f>
        <v>1961</v>
      </c>
      <c r="N3" s="11"/>
    </row>
    <row r="4" spans="1:16" x14ac:dyDescent="0.3">
      <c r="A4" s="12">
        <v>1962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>
        <f>+A4</f>
        <v>1962</v>
      </c>
      <c r="N4" s="11"/>
    </row>
    <row r="5" spans="1:16" x14ac:dyDescent="0.3">
      <c r="A5" s="12">
        <v>1963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>
        <f>+A5</f>
        <v>1963</v>
      </c>
      <c r="N5" s="11"/>
    </row>
    <row r="6" spans="1:16" x14ac:dyDescent="0.3">
      <c r="A6" s="12">
        <v>1964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0">
        <f>+A6</f>
        <v>1964</v>
      </c>
      <c r="N6" s="11"/>
    </row>
    <row r="7" spans="1:16" x14ac:dyDescent="0.3">
      <c r="A7" s="12">
        <v>1965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0">
        <f>+A7</f>
        <v>1965</v>
      </c>
      <c r="N7" s="11"/>
    </row>
    <row r="8" spans="1:16" x14ac:dyDescent="0.3">
      <c r="A8" s="12">
        <v>1966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0">
        <f>+A8</f>
        <v>1966</v>
      </c>
      <c r="N8" s="11"/>
    </row>
    <row r="9" spans="1:16" x14ac:dyDescent="0.3">
      <c r="A9" s="12">
        <v>1967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0">
        <f>+A9</f>
        <v>1967</v>
      </c>
      <c r="N9" s="11"/>
    </row>
    <row r="10" spans="1:16" x14ac:dyDescent="0.3">
      <c r="A10" s="12">
        <v>1968</v>
      </c>
      <c r="B10" s="11">
        <f>+AVERAGE('Monthly inflation rates'!B2:B10)</f>
        <v>1.7652019724881531</v>
      </c>
      <c r="C10" s="11">
        <f>+AVERAGE('Monthly inflation rates'!C2:C10)</f>
        <v>0.54253842427472743</v>
      </c>
      <c r="D10" s="11">
        <f>+AVERAGE('Monthly inflation rates'!D2:D10)</f>
        <v>3.2368662188951527</v>
      </c>
      <c r="E10" s="11">
        <f>+AVERAGE('Monthly inflation rates'!E2:E10)</f>
        <v>1.8056330988151106</v>
      </c>
      <c r="F10" s="11">
        <f>+AVERAGE('Monthly inflation rates'!F2:F10)</f>
        <v>0.88536908235703238</v>
      </c>
      <c r="G10" s="11">
        <f>+AVERAGE('Monthly inflation rates'!G2:G10)</f>
        <v>0.32647760753779692</v>
      </c>
      <c r="H10" s="11"/>
      <c r="I10" s="11"/>
      <c r="J10" s="11">
        <f>+AVERAGE('Monthly inflation rates'!J2:J10)</f>
        <v>0.81752004409894541</v>
      </c>
      <c r="K10" s="11">
        <f>+AVERAGE('Monthly inflation rates'!K2:K10)</f>
        <v>3.3879283377588494</v>
      </c>
      <c r="L10" s="11"/>
      <c r="M10" s="10">
        <f>+A10</f>
        <v>1968</v>
      </c>
      <c r="N10" s="11">
        <f>+AVERAGE(B10:L10)</f>
        <v>1.5959418482782208</v>
      </c>
      <c r="O10" s="13">
        <f>+AVERAGE(B10:E10,J10)</f>
        <v>1.6335519517144177</v>
      </c>
      <c r="P10" s="13">
        <f>+AVERAGE(F10:I10,K10:L10)</f>
        <v>1.5332583425512263</v>
      </c>
    </row>
    <row r="11" spans="1:16" x14ac:dyDescent="0.3">
      <c r="A11" s="12">
        <v>1969</v>
      </c>
      <c r="B11" s="11">
        <f>+AVERAGE('Monthly inflation rates'!B3:B11)</f>
        <v>1.6667490702613814</v>
      </c>
      <c r="C11" s="11">
        <f>+AVERAGE('Monthly inflation rates'!C3:C11)</f>
        <v>0.46126752388344017</v>
      </c>
      <c r="D11" s="11">
        <f>+AVERAGE('Monthly inflation rates'!D3:D11)</f>
        <v>3.1690316619330554</v>
      </c>
      <c r="E11" s="11">
        <f>+AVERAGE('Monthly inflation rates'!E3:E11)</f>
        <v>1.9482035837301568</v>
      </c>
      <c r="F11" s="11">
        <f>+AVERAGE('Monthly inflation rates'!F3:F11)</f>
        <v>0.89628656390881267</v>
      </c>
      <c r="G11" s="11">
        <f>+AVERAGE('Monthly inflation rates'!G3:G11)</f>
        <v>0.3912399647010783</v>
      </c>
      <c r="H11" s="11">
        <f>+AVERAGE('Monthly inflation rates'!H3:H11)</f>
        <v>0.3248094560814232</v>
      </c>
      <c r="I11" s="11">
        <f>+AVERAGE('Monthly inflation rates'!I3:I11)</f>
        <v>0.27316726725843399</v>
      </c>
      <c r="J11" s="11">
        <f>+AVERAGE('Monthly inflation rates'!J3:J11)</f>
        <v>0.79587845870191398</v>
      </c>
      <c r="K11" s="11">
        <f>+AVERAGE('Monthly inflation rates'!K3:K11)</f>
        <v>3.2237616803779137</v>
      </c>
      <c r="L11" s="11">
        <f>+AVERAGE('Monthly inflation rates'!L3:L11)</f>
        <v>0.11114551473648568</v>
      </c>
      <c r="M11" s="10">
        <f>+A11</f>
        <v>1969</v>
      </c>
      <c r="N11" s="11">
        <f>+AVERAGE(B11:L11)</f>
        <v>1.2055946132340087</v>
      </c>
      <c r="O11" s="13">
        <f>+AVERAGE(B11:E11,J11)</f>
        <v>1.6082260597019897</v>
      </c>
      <c r="P11" s="13">
        <f>+AVERAGE(F11:I11,K11:L11)</f>
        <v>0.87006840784402462</v>
      </c>
    </row>
    <row r="12" spans="1:16" x14ac:dyDescent="0.3">
      <c r="A12" s="12">
        <v>1970</v>
      </c>
      <c r="B12" s="11">
        <f>+AVERAGE('Monthly inflation rates'!B4:B12)</f>
        <v>1.708678019454325</v>
      </c>
      <c r="C12" s="11">
        <f>+AVERAGE('Monthly inflation rates'!C4:C12)</f>
        <v>0.42954644310660739</v>
      </c>
      <c r="D12" s="11">
        <f>+AVERAGE('Monthly inflation rates'!D4:D12)</f>
        <v>3.0379011118146613</v>
      </c>
      <c r="E12" s="11">
        <f>+AVERAGE('Monthly inflation rates'!E4:E12)</f>
        <v>2.1427524678124956</v>
      </c>
      <c r="F12" s="11">
        <f>+AVERAGE('Monthly inflation rates'!F4:F12)</f>
        <v>0.90375153857664459</v>
      </c>
      <c r="G12" s="11">
        <f>+AVERAGE('Monthly inflation rates'!G4:G12)</f>
        <v>0.44598016154468023</v>
      </c>
      <c r="H12" s="11">
        <f>+AVERAGE('Monthly inflation rates'!H4:H12)</f>
        <v>0.33265642436774001</v>
      </c>
      <c r="I12" s="11">
        <f>+AVERAGE('Monthly inflation rates'!I4:I12)</f>
        <v>0.17716459959212413</v>
      </c>
      <c r="J12" s="11">
        <f>+AVERAGE('Monthly inflation rates'!J4:J12)</f>
        <v>0.78704420035413181</v>
      </c>
      <c r="K12" s="11">
        <f>+AVERAGE('Monthly inflation rates'!K4:K12)</f>
        <v>3.3100438334957811</v>
      </c>
      <c r="L12" s="11">
        <f>+AVERAGE('Monthly inflation rates'!L4:L12)</f>
        <v>0.12771485700876989</v>
      </c>
      <c r="M12" s="10">
        <f>+A12</f>
        <v>1970</v>
      </c>
      <c r="N12" s="11">
        <f>+AVERAGE(B12:L12)</f>
        <v>1.2184757870116327</v>
      </c>
      <c r="O12" s="13">
        <f>+AVERAGE(B12:E12,J12)</f>
        <v>1.6211844485084441</v>
      </c>
      <c r="P12" s="13">
        <f>+AVERAGE(F12:I12,K12:L12)</f>
        <v>0.8828852357642899</v>
      </c>
    </row>
    <row r="13" spans="1:16" x14ac:dyDescent="0.3">
      <c r="A13" s="12">
        <v>1971</v>
      </c>
      <c r="B13" s="11">
        <f>+AVERAGE('Monthly inflation rates'!B5:B13)</f>
        <v>1.7681370061089483</v>
      </c>
      <c r="C13" s="11">
        <f>+AVERAGE('Monthly inflation rates'!C5:C13)</f>
        <v>0.4099865638569431</v>
      </c>
      <c r="D13" s="11">
        <f>+AVERAGE('Monthly inflation rates'!D5:D13)</f>
        <v>2.8167860911604454</v>
      </c>
      <c r="E13" s="11">
        <f>+AVERAGE('Monthly inflation rates'!E5:E13)</f>
        <v>2.1945515684438659</v>
      </c>
      <c r="F13" s="11">
        <f>+AVERAGE('Monthly inflation rates'!F5:F13)</f>
        <v>0.96915474664848544</v>
      </c>
      <c r="G13" s="11">
        <f>+AVERAGE('Monthly inflation rates'!G5:G13)</f>
        <v>0.46708132342042752</v>
      </c>
      <c r="H13" s="11">
        <f>+AVERAGE('Monthly inflation rates'!H5:H13)</f>
        <v>0.34084560104125455</v>
      </c>
      <c r="I13" s="11">
        <f>+AVERAGE('Monthly inflation rates'!I5:I13)</f>
        <v>0.23004321273889022</v>
      </c>
      <c r="J13" s="11">
        <f>+AVERAGE('Monthly inflation rates'!J5:J13)</f>
        <v>0.78868531613911741</v>
      </c>
      <c r="K13" s="11">
        <f>+AVERAGE('Monthly inflation rates'!K5:K13)</f>
        <v>3.4973142976784746</v>
      </c>
      <c r="L13" s="11">
        <f>+AVERAGE('Monthly inflation rates'!L5:L13)</f>
        <v>0.1589052326842354</v>
      </c>
      <c r="M13" s="10">
        <f>+A13</f>
        <v>1971</v>
      </c>
      <c r="N13" s="11">
        <f>+AVERAGE(B13:L13)</f>
        <v>1.240135541811008</v>
      </c>
      <c r="O13" s="13">
        <f>+AVERAGE(B13:E13,J13)</f>
        <v>1.5956293091418643</v>
      </c>
      <c r="P13" s="13">
        <f>+AVERAGE(F13:I13,K13:L13)</f>
        <v>0.94389073570196125</v>
      </c>
    </row>
    <row r="14" spans="1:16" x14ac:dyDescent="0.3">
      <c r="A14" s="12">
        <v>1972</v>
      </c>
      <c r="B14" s="11">
        <f>+AVERAGE('Monthly inflation rates'!B6:B14)</f>
        <v>2.0369836398752614</v>
      </c>
      <c r="C14" s="11">
        <f>+AVERAGE('Monthly inflation rates'!C6:C14)</f>
        <v>0.4751123367358846</v>
      </c>
      <c r="D14" s="11">
        <f>+AVERAGE('Monthly inflation rates'!D6:D14)</f>
        <v>2.4418404651728824</v>
      </c>
      <c r="E14" s="11">
        <f>+AVERAGE('Monthly inflation rates'!E6:E14)</f>
        <v>2.3829169758099749</v>
      </c>
      <c r="F14" s="11">
        <f>+AVERAGE('Monthly inflation rates'!F6:F14)</f>
        <v>0.81960550229193252</v>
      </c>
      <c r="G14" s="11">
        <f>+AVERAGE('Monthly inflation rates'!G6:G14)</f>
        <v>0.48064081575702006</v>
      </c>
      <c r="H14" s="11">
        <f>+AVERAGE('Monthly inflation rates'!H6:H14)</f>
        <v>0.35070068974528812</v>
      </c>
      <c r="I14" s="11">
        <f>+AVERAGE('Monthly inflation rates'!I6:I14)</f>
        <v>0.27985020711188813</v>
      </c>
      <c r="J14" s="11">
        <f>+AVERAGE('Monthly inflation rates'!J6:J14)</f>
        <v>0.79888856689299059</v>
      </c>
      <c r="K14" s="11">
        <f>+AVERAGE('Monthly inflation rates'!K6:K14)</f>
        <v>3.7913685513630586</v>
      </c>
      <c r="L14" s="11">
        <f>+AVERAGE('Monthly inflation rates'!L6:L14)</f>
        <v>0.17132615449644037</v>
      </c>
      <c r="M14" s="10">
        <f>+A14</f>
        <v>1972</v>
      </c>
      <c r="N14" s="11">
        <f>+AVERAGE(B14:L14)</f>
        <v>1.2753849004775111</v>
      </c>
      <c r="O14" s="13">
        <f>+AVERAGE(B14:E14,J14)</f>
        <v>1.627148396897399</v>
      </c>
      <c r="P14" s="13">
        <f>+AVERAGE(F14:I14,K14:L14)</f>
        <v>0.98224865346093793</v>
      </c>
    </row>
    <row r="15" spans="1:16" x14ac:dyDescent="0.3">
      <c r="A15" s="12">
        <v>1973</v>
      </c>
      <c r="B15" s="11">
        <f>+AVERAGE('Monthly inflation rates'!B7:B15)</f>
        <v>2.2231105102906961</v>
      </c>
      <c r="C15" s="11">
        <f>+AVERAGE('Monthly inflation rates'!C7:C15)</f>
        <v>0.64133623169762255</v>
      </c>
      <c r="D15" s="11">
        <f>+AVERAGE('Monthly inflation rates'!D7:D15)</f>
        <v>1.9574173827535728</v>
      </c>
      <c r="E15" s="11">
        <f>+AVERAGE('Monthly inflation rates'!E7:E15)</f>
        <v>3.414876016376585</v>
      </c>
      <c r="F15" s="11">
        <f>+AVERAGE('Monthly inflation rates'!F7:F15)</f>
        <v>0.94296089048299236</v>
      </c>
      <c r="G15" s="11">
        <f>+AVERAGE('Monthly inflation rates'!G7:G15)</f>
        <v>0.61196737405545909</v>
      </c>
      <c r="H15" s="11">
        <f>+AVERAGE('Monthly inflation rates'!H7:H15)</f>
        <v>0.40009717519208354</v>
      </c>
      <c r="I15" s="11">
        <f>+AVERAGE('Monthly inflation rates'!I7:I15)</f>
        <v>0.35957785973583051</v>
      </c>
      <c r="J15" s="11">
        <f>+AVERAGE('Monthly inflation rates'!J7:J15)</f>
        <v>0.79599780163053002</v>
      </c>
      <c r="K15" s="11">
        <f>+AVERAGE('Monthly inflation rates'!K7:K15)</f>
        <v>4.0514756357668587</v>
      </c>
      <c r="L15" s="11">
        <f>+AVERAGE('Monthly inflation rates'!L7:L15)</f>
        <v>0.20827872751227142</v>
      </c>
      <c r="M15" s="10">
        <f>+A15</f>
        <v>1973</v>
      </c>
      <c r="N15" s="11">
        <f>+AVERAGE(B15:L15)</f>
        <v>1.4188268732267728</v>
      </c>
      <c r="O15" s="13">
        <f>+AVERAGE(B15:E15,J15)</f>
        <v>1.8065475885498015</v>
      </c>
      <c r="P15" s="13">
        <f>+AVERAGE(F15:I15,K15:L15)</f>
        <v>1.0957262771242493</v>
      </c>
    </row>
    <row r="16" spans="1:16" x14ac:dyDescent="0.3">
      <c r="A16" s="12">
        <v>1974</v>
      </c>
      <c r="B16" s="11">
        <f>+AVERAGE('Monthly inflation rates'!B8:B16)</f>
        <v>2.2361025134885288</v>
      </c>
      <c r="C16" s="11">
        <f>+AVERAGE('Monthly inflation rates'!C8:C16)</f>
        <v>1.0759474454607936</v>
      </c>
      <c r="D16" s="11">
        <f>+AVERAGE('Monthly inflation rates'!D8:D16)</f>
        <v>1.7672354643888759</v>
      </c>
      <c r="E16" s="11">
        <f>+AVERAGE('Monthly inflation rates'!E8:E16)</f>
        <v>5.110019031337286</v>
      </c>
      <c r="F16" s="11">
        <f>+AVERAGE('Monthly inflation rates'!F8:F16)</f>
        <v>1.0360208443349963</v>
      </c>
      <c r="G16" s="11">
        <f>+AVERAGE('Monthly inflation rates'!G8:G16)</f>
        <v>0.74411340688008076</v>
      </c>
      <c r="H16" s="11">
        <f>+AVERAGE('Monthly inflation rates'!H8:H16)</f>
        <v>0.57828496714829036</v>
      </c>
      <c r="I16" s="11">
        <f>+AVERAGE('Monthly inflation rates'!I8:I16)</f>
        <v>0.50933287034608343</v>
      </c>
      <c r="J16" s="11">
        <f>+AVERAGE('Monthly inflation rates'!J8:J16)</f>
        <v>0.80013363672501014</v>
      </c>
      <c r="K16" s="11">
        <f>+AVERAGE('Monthly inflation rates'!K8:K16)</f>
        <v>4.1467318605820189</v>
      </c>
      <c r="L16" s="11">
        <f>+AVERAGE('Monthly inflation rates'!L8:L16)</f>
        <v>0.28859804205776385</v>
      </c>
      <c r="M16" s="10">
        <f>+A16</f>
        <v>1974</v>
      </c>
      <c r="N16" s="11">
        <f>+AVERAGE(B16:L16)</f>
        <v>1.6629563711590662</v>
      </c>
      <c r="O16" s="13">
        <f>+AVERAGE(B16:E16,J16)</f>
        <v>2.1978876182800988</v>
      </c>
      <c r="P16" s="13">
        <f>+AVERAGE(F16:I16,K16:L16)</f>
        <v>1.2171803318915388</v>
      </c>
    </row>
    <row r="17" spans="1:16" x14ac:dyDescent="0.3">
      <c r="A17" s="12">
        <v>1975</v>
      </c>
      <c r="B17" s="11">
        <f>+AVERAGE('Monthly inflation rates'!B9:B17)</f>
        <v>3.4390397058098077</v>
      </c>
      <c r="C17" s="11">
        <f>+AVERAGE('Monthly inflation rates'!C9:C17)</f>
        <v>1.084831083845734</v>
      </c>
      <c r="D17" s="11">
        <f>+AVERAGE('Monthly inflation rates'!D9:D17)</f>
        <v>1.6918488773253364</v>
      </c>
      <c r="E17" s="11">
        <f>+AVERAGE('Monthly inflation rates'!E9:E17)</f>
        <v>6.4684629220443322</v>
      </c>
      <c r="F17" s="11">
        <f>+AVERAGE('Monthly inflation rates'!F9:F17)</f>
        <v>1.0758947146707998</v>
      </c>
      <c r="G17" s="11">
        <f>+AVERAGE('Monthly inflation rates'!G9:G17)</f>
        <v>0.81938086137941391</v>
      </c>
      <c r="H17" s="11">
        <f>+AVERAGE('Monthly inflation rates'!H9:H17)</f>
        <v>0.67613550835252423</v>
      </c>
      <c r="I17" s="11">
        <f>+AVERAGE('Monthly inflation rates'!I9:I17)</f>
        <v>0.57450860120909686</v>
      </c>
      <c r="J17" s="11">
        <f>+AVERAGE('Monthly inflation rates'!J9:J17)</f>
        <v>0.91918997719594331</v>
      </c>
      <c r="K17" s="11">
        <f>+AVERAGE('Monthly inflation rates'!K9:K17)</f>
        <v>4.2530953315374127</v>
      </c>
      <c r="L17" s="11">
        <f>+AVERAGE('Monthly inflation rates'!L9:L17)</f>
        <v>0.35286606528325148</v>
      </c>
      <c r="M17" s="10">
        <f>+A17</f>
        <v>1975</v>
      </c>
      <c r="N17" s="11">
        <f>+AVERAGE(B17:L17)</f>
        <v>1.9413866953321501</v>
      </c>
      <c r="O17" s="13">
        <f>+AVERAGE(B17:E17,J17)</f>
        <v>2.7206745132442305</v>
      </c>
      <c r="P17" s="13">
        <f>+AVERAGE(F17:I17,K17:L17)</f>
        <v>1.2919801804054165</v>
      </c>
    </row>
    <row r="18" spans="1:16" x14ac:dyDescent="0.3">
      <c r="A18" s="12">
        <v>1976</v>
      </c>
      <c r="B18" s="11">
        <f>+AVERAGE('Monthly inflation rates'!B10:B18)</f>
        <v>4.6908721058037246</v>
      </c>
      <c r="C18" s="11">
        <f>+AVERAGE('Monthly inflation rates'!C10:C18)</f>
        <v>1.0268764814948799</v>
      </c>
      <c r="D18" s="11">
        <f>+AVERAGE('Monthly inflation rates'!D10:D18)</f>
        <v>1.7809483062000042</v>
      </c>
      <c r="E18" s="11">
        <f>+AVERAGE('Monthly inflation rates'!E10:E18)</f>
        <v>7.4739716710781146</v>
      </c>
      <c r="F18" s="11">
        <f>+AVERAGE('Monthly inflation rates'!F10:F18)</f>
        <v>1.2258651217538539</v>
      </c>
      <c r="G18" s="11">
        <f>+AVERAGE('Monthly inflation rates'!G10:G18)</f>
        <v>0.87420932240586735</v>
      </c>
      <c r="H18" s="11">
        <f>+AVERAGE('Monthly inflation rates'!H10:H18)</f>
        <v>0.7907052060683083</v>
      </c>
      <c r="I18" s="11">
        <f>+AVERAGE('Monthly inflation rates'!I10:I18)</f>
        <v>0.60003726760313492</v>
      </c>
      <c r="J18" s="11">
        <f>+AVERAGE('Monthly inflation rates'!J10:J18)</f>
        <v>1.0890515509127772</v>
      </c>
      <c r="K18" s="11">
        <f>+AVERAGE('Monthly inflation rates'!K10:K18)</f>
        <v>3.7450265225102726</v>
      </c>
      <c r="L18" s="11">
        <f>+AVERAGE('Monthly inflation rates'!L10:L18)</f>
        <v>0.4145073700523404</v>
      </c>
      <c r="M18" s="10">
        <f>+A18</f>
        <v>1976</v>
      </c>
      <c r="N18" s="11">
        <f>+AVERAGE(B18:L18)</f>
        <v>2.1556428114439345</v>
      </c>
      <c r="O18" s="13">
        <f>+AVERAGE(B18:E18,J18)</f>
        <v>3.2123440230978999</v>
      </c>
      <c r="P18" s="13">
        <f>+AVERAGE(F18:I18,K18:L18)</f>
        <v>1.275058468398963</v>
      </c>
    </row>
    <row r="19" spans="1:16" x14ac:dyDescent="0.3">
      <c r="A19" s="12">
        <v>1977</v>
      </c>
      <c r="B19" s="11">
        <f>+AVERAGE('Monthly inflation rates'!B11:B19)</f>
        <v>5.5285711666666622</v>
      </c>
      <c r="C19" s="11">
        <f>+AVERAGE('Monthly inflation rates'!C11:C19)</f>
        <v>1.0498642102707667</v>
      </c>
      <c r="D19" s="11">
        <f>+AVERAGE('Monthly inflation rates'!D11:D19)</f>
        <v>1.9120248523924677</v>
      </c>
      <c r="E19" s="11">
        <f>+AVERAGE('Monthly inflation rates'!E11:E19)</f>
        <v>7.9188121145571619</v>
      </c>
      <c r="F19" s="11">
        <f>+AVERAGE('Monthly inflation rates'!F11:F19)</f>
        <v>1.4034744688069014</v>
      </c>
      <c r="G19" s="11">
        <f>+AVERAGE('Monthly inflation rates'!G11:G19)</f>
        <v>0.9509964269513832</v>
      </c>
      <c r="H19" s="11">
        <f>+AVERAGE('Monthly inflation rates'!H11:H19)</f>
        <v>1.0287925893077008</v>
      </c>
      <c r="I19" s="11">
        <f>+AVERAGE('Monthly inflation rates'!I11:I19)</f>
        <v>0.65878599032374274</v>
      </c>
      <c r="J19" s="11">
        <f>+AVERAGE('Monthly inflation rates'!J11:J19)</f>
        <v>1.2284431985494817</v>
      </c>
      <c r="K19" s="11">
        <f>+AVERAGE('Monthly inflation rates'!K11:K19)</f>
        <v>3.6911509064354728</v>
      </c>
      <c r="L19" s="11">
        <f>+AVERAGE('Monthly inflation rates'!L11:L19)</f>
        <v>0.46328462041621676</v>
      </c>
      <c r="M19" s="10">
        <f>+A19</f>
        <v>1977</v>
      </c>
      <c r="N19" s="11">
        <f>+AVERAGE(B19:L19)</f>
        <v>2.3485636858798147</v>
      </c>
      <c r="O19" s="13">
        <f>+AVERAGE(B19:E19,J19)</f>
        <v>3.5275431084873077</v>
      </c>
      <c r="P19" s="13">
        <f>+AVERAGE(F19:I19,K19:L19)</f>
        <v>1.3660808337069028</v>
      </c>
    </row>
    <row r="20" spans="1:16" x14ac:dyDescent="0.3">
      <c r="A20" s="12">
        <v>1978</v>
      </c>
      <c r="B20" s="11">
        <f>+AVERAGE('Monthly inflation rates'!B12:B20)</f>
        <v>6.4269220191244631</v>
      </c>
      <c r="C20" s="11">
        <f>+AVERAGE('Monthly inflation rates'!C12:C20)</f>
        <v>1.1212227678928306</v>
      </c>
      <c r="D20" s="11">
        <f>+AVERAGE('Monthly inflation rates'!D12:D20)</f>
        <v>2.0481378876088501</v>
      </c>
      <c r="E20" s="11">
        <f>+AVERAGE('Monthly inflation rates'!E12:E20)</f>
        <v>7.9916210626748647</v>
      </c>
      <c r="F20" s="11">
        <f>+AVERAGE('Monthly inflation rates'!F12:F20)</f>
        <v>1.4842823444161448</v>
      </c>
      <c r="G20" s="11">
        <f>+AVERAGE('Monthly inflation rates'!G12:G20)</f>
        <v>0.95535966821458607</v>
      </c>
      <c r="H20" s="11">
        <f>+AVERAGE('Monthly inflation rates'!H12:H20)</f>
        <v>1.1052638420156902</v>
      </c>
      <c r="I20" s="11">
        <f>+AVERAGE('Monthly inflation rates'!I12:I20)</f>
        <v>0.80631477377222582</v>
      </c>
      <c r="J20" s="11">
        <f>+AVERAGE('Monthly inflation rates'!J12:J20)</f>
        <v>1.6031421198204174</v>
      </c>
      <c r="K20" s="11">
        <f>+AVERAGE('Monthly inflation rates'!K12:K20)</f>
        <v>3.9209353416992729</v>
      </c>
      <c r="L20" s="11">
        <f>+AVERAGE('Monthly inflation rates'!L12:L20)</f>
        <v>0.50876169870612342</v>
      </c>
      <c r="M20" s="10">
        <f>+A20</f>
        <v>1978</v>
      </c>
      <c r="N20" s="11">
        <f>+AVERAGE(B20:L20)</f>
        <v>2.5429057750859521</v>
      </c>
      <c r="O20" s="13">
        <f>+AVERAGE(B20:E20,J20)</f>
        <v>3.8382091714242854</v>
      </c>
      <c r="P20" s="13">
        <f>+AVERAGE(F20:I20,K20:L20)</f>
        <v>1.4634862781373406</v>
      </c>
    </row>
    <row r="21" spans="1:16" x14ac:dyDescent="0.3">
      <c r="A21" s="12">
        <v>1979</v>
      </c>
      <c r="B21" s="11">
        <f>+AVERAGE('Monthly inflation rates'!B13:B21)</f>
        <v>7.0830801363739937</v>
      </c>
      <c r="C21" s="11">
        <f>+AVERAGE('Monthly inflation rates'!C13:C21)</f>
        <v>1.2531524485330499</v>
      </c>
      <c r="D21" s="11">
        <f>+AVERAGE('Monthly inflation rates'!D13:D21)</f>
        <v>2.2889919042272964</v>
      </c>
      <c r="E21" s="11">
        <f>+AVERAGE('Monthly inflation rates'!E13:E21)</f>
        <v>7.9966160829503519</v>
      </c>
      <c r="F21" s="11">
        <f>+AVERAGE('Monthly inflation rates'!F13:F21)</f>
        <v>1.6619608224534774</v>
      </c>
      <c r="G21" s="11">
        <f>+AVERAGE('Monthly inflation rates'!G13:G21)</f>
        <v>0.95130975983976662</v>
      </c>
      <c r="H21" s="11">
        <f>+AVERAGE('Monthly inflation rates'!H13:H21)</f>
        <v>1.2284352563789485</v>
      </c>
      <c r="I21" s="11">
        <f>+AVERAGE('Monthly inflation rates'!I13:I21)</f>
        <v>1.0719123029200159</v>
      </c>
      <c r="J21" s="11">
        <f>+AVERAGE('Monthly inflation rates'!J13:J21)</f>
        <v>2.0468774962944365</v>
      </c>
      <c r="K21" s="11">
        <f>+AVERAGE('Monthly inflation rates'!K13:K21)</f>
        <v>4.31820140918067</v>
      </c>
      <c r="L21" s="11">
        <f>+AVERAGE('Monthly inflation rates'!L13:L21)</f>
        <v>0.64766103797596253</v>
      </c>
      <c r="M21" s="10">
        <f>+A21</f>
        <v>1979</v>
      </c>
      <c r="N21" s="11">
        <f>+AVERAGE(B21:L21)</f>
        <v>2.7771089688298152</v>
      </c>
      <c r="O21" s="13">
        <f>+AVERAGE(B21:E21,J21)</f>
        <v>4.1337436136758257</v>
      </c>
      <c r="P21" s="13">
        <f>+AVERAGE(F21:I21,K21:L21)</f>
        <v>1.6465800981248069</v>
      </c>
    </row>
    <row r="22" spans="1:16" x14ac:dyDescent="0.3">
      <c r="A22" s="12">
        <v>1980</v>
      </c>
      <c r="B22" s="11">
        <f>+AVERAGE('Monthly inflation rates'!B14:B22)</f>
        <v>7.3713737525018228</v>
      </c>
      <c r="C22" s="11">
        <f>+AVERAGE('Monthly inflation rates'!C14:C22)</f>
        <v>1.5837713385064334</v>
      </c>
      <c r="D22" s="11">
        <f>+AVERAGE('Monthly inflation rates'!D14:D22)</f>
        <v>2.7781427720383238</v>
      </c>
      <c r="E22" s="11">
        <f>+AVERAGE('Monthly inflation rates'!E14:E22)</f>
        <v>8.1095232560341213</v>
      </c>
      <c r="F22" s="11">
        <f>+AVERAGE('Monthly inflation rates'!F14:F22)</f>
        <v>1.7546719537265756</v>
      </c>
      <c r="G22" s="11">
        <f>+AVERAGE('Monthly inflation rates'!G14:G22)</f>
        <v>0.99065614231203847</v>
      </c>
      <c r="H22" s="11">
        <f>+AVERAGE('Monthly inflation rates'!H14:H22)</f>
        <v>1.4190797057743734</v>
      </c>
      <c r="I22" s="11">
        <f>+AVERAGE('Monthly inflation rates'!I14:I22)</f>
        <v>1.0942259908361063</v>
      </c>
      <c r="J22" s="11">
        <f>+AVERAGE('Monthly inflation rates'!J14:J22)</f>
        <v>2.4244976960319411</v>
      </c>
      <c r="K22" s="11">
        <f>+AVERAGE('Monthly inflation rates'!K14:K22)</f>
        <v>4.3672028734144792</v>
      </c>
      <c r="L22" s="11">
        <f>+AVERAGE('Monthly inflation rates'!L14:L22)</f>
        <v>0.79155308092944621</v>
      </c>
      <c r="M22" s="10">
        <f>+A22</f>
        <v>1980</v>
      </c>
      <c r="N22" s="11">
        <f>+AVERAGE(B22:L22)</f>
        <v>2.9713362329186963</v>
      </c>
      <c r="O22" s="13">
        <f>+AVERAGE(B22:E22,J22)</f>
        <v>4.4534617630225286</v>
      </c>
      <c r="P22" s="13">
        <f>+AVERAGE(F22:I22,K22:L22)</f>
        <v>1.7362316244988367</v>
      </c>
    </row>
    <row r="23" spans="1:16" x14ac:dyDescent="0.3">
      <c r="A23" s="12">
        <v>1981</v>
      </c>
      <c r="B23" s="11">
        <f>+AVERAGE('Monthly inflation rates'!B15:B23)</f>
        <v>7.7069661874945909</v>
      </c>
      <c r="C23" s="11">
        <f>+AVERAGE('Monthly inflation rates'!C15:C23)</f>
        <v>1.7862290587608511</v>
      </c>
      <c r="D23" s="11">
        <f>+AVERAGE('Monthly inflation rates'!D15:D23)</f>
        <v>3.3373493384305184</v>
      </c>
      <c r="E23" s="11">
        <f>+AVERAGE('Monthly inflation rates'!E15:E23)</f>
        <v>7.7494479270200323</v>
      </c>
      <c r="F23" s="11">
        <f>+AVERAGE('Monthly inflation rates'!F15:F23)</f>
        <v>1.8522636169464244</v>
      </c>
      <c r="G23" s="11">
        <f>+AVERAGE('Monthly inflation rates'!G15:G23)</f>
        <v>1.0876744366180877</v>
      </c>
      <c r="H23" s="11">
        <f>+AVERAGE('Monthly inflation rates'!H15:H23)</f>
        <v>1.5953797490159844</v>
      </c>
      <c r="I23" s="11">
        <f>+AVERAGE('Monthly inflation rates'!I15:I23)</f>
        <v>1.1402284572949588</v>
      </c>
      <c r="J23" s="11">
        <f>+AVERAGE('Monthly inflation rates'!J15:J23)</f>
        <v>2.8927539595635654</v>
      </c>
      <c r="K23" s="11">
        <f>+AVERAGE('Monthly inflation rates'!K15:K23)</f>
        <v>3.973727219564243</v>
      </c>
      <c r="L23" s="11">
        <f>+AVERAGE('Monthly inflation rates'!L15:L23)</f>
        <v>0.85741851203652419</v>
      </c>
      <c r="M23" s="10">
        <f>+A23</f>
        <v>1981</v>
      </c>
      <c r="N23" s="11">
        <f>+AVERAGE(B23:L23)</f>
        <v>3.0890398602496165</v>
      </c>
      <c r="O23" s="13">
        <f>+AVERAGE(B23:E23,J23)</f>
        <v>4.6945492942539122</v>
      </c>
      <c r="P23" s="13">
        <f>+AVERAGE(F23:I23,K23:L23)</f>
        <v>1.7511153319127037</v>
      </c>
    </row>
    <row r="24" spans="1:16" x14ac:dyDescent="0.3">
      <c r="A24" s="12">
        <v>1982</v>
      </c>
      <c r="B24" s="11">
        <f>+AVERAGE('Monthly inflation rates'!B16:B24)</f>
        <v>8.4633796004504731</v>
      </c>
      <c r="C24" s="11">
        <f>+AVERAGE('Monthly inflation rates'!C16:C24)</f>
        <v>2.3002089299706854</v>
      </c>
      <c r="D24" s="11">
        <f>+AVERAGE('Monthly inflation rates'!D16:D24)</f>
        <v>3.8460689433108168</v>
      </c>
      <c r="E24" s="11">
        <f>+AVERAGE('Monthly inflation rates'!E16:E24)</f>
        <v>6.4474603915727169</v>
      </c>
      <c r="F24" s="11">
        <f>+AVERAGE('Monthly inflation rates'!F16:F24)</f>
        <v>1.851849332731839</v>
      </c>
      <c r="G24" s="11">
        <f>+AVERAGE('Monthly inflation rates'!G16:G24)</f>
        <v>1.1397088801723583</v>
      </c>
      <c r="H24" s="11">
        <f>+AVERAGE('Monthly inflation rates'!H16:H24)</f>
        <v>1.9437272613327643</v>
      </c>
      <c r="I24" s="11">
        <f>+AVERAGE('Monthly inflation rates'!I16:I24)</f>
        <v>1.0672236273684876</v>
      </c>
      <c r="J24" s="11">
        <f>+AVERAGE('Monthly inflation rates'!J16:J24)</f>
        <v>3.2786144413667646</v>
      </c>
      <c r="K24" s="11">
        <f>+AVERAGE('Monthly inflation rates'!K16:K24)</f>
        <v>3.6035441789972884</v>
      </c>
      <c r="L24" s="11">
        <f>+AVERAGE('Monthly inflation rates'!L16:L24)</f>
        <v>0.87671702196372681</v>
      </c>
      <c r="M24" s="10">
        <f>+A24</f>
        <v>1982</v>
      </c>
      <c r="N24" s="11">
        <f>+AVERAGE(B24:L24)</f>
        <v>3.165318419021629</v>
      </c>
      <c r="O24" s="13">
        <f>+AVERAGE(B24:E24,J24)</f>
        <v>4.8671464613342907</v>
      </c>
      <c r="P24" s="13">
        <f>+AVERAGE(F24:I24,K24:L24)</f>
        <v>1.7471283837610772</v>
      </c>
    </row>
    <row r="25" spans="1:16" x14ac:dyDescent="0.3">
      <c r="A25" s="12">
        <v>1983</v>
      </c>
      <c r="B25" s="11">
        <f>+AVERAGE('Monthly inflation rates'!B17:B25)</f>
        <v>9.8107456893233334</v>
      </c>
      <c r="C25" s="11">
        <f>+AVERAGE('Monthly inflation rates'!C17:C25)</f>
        <v>3.1348631010321113</v>
      </c>
      <c r="D25" s="11">
        <f>+AVERAGE('Monthly inflation rates'!D17:D25)</f>
        <v>4.509487935016752</v>
      </c>
      <c r="E25" s="11">
        <f>+AVERAGE('Monthly inflation rates'!E17:E25)</f>
        <v>4.7394511705996845</v>
      </c>
      <c r="F25" s="11">
        <f>+AVERAGE('Monthly inflation rates'!F17:F25)</f>
        <v>1.7765616638053316</v>
      </c>
      <c r="G25" s="11">
        <f>+AVERAGE('Monthly inflation rates'!G17:G25)</f>
        <v>1.3493270335758298</v>
      </c>
      <c r="H25" s="11">
        <f>+AVERAGE('Monthly inflation rates'!H17:H25)</f>
        <v>2.334621962865064</v>
      </c>
      <c r="I25" s="11">
        <f>+AVERAGE('Monthly inflation rates'!I17:I25)</f>
        <v>1.0046566013517857</v>
      </c>
      <c r="J25" s="11">
        <f>+AVERAGE('Monthly inflation rates'!J17:J25)</f>
        <v>3.8473092587552711</v>
      </c>
      <c r="K25" s="11">
        <f>+AVERAGE('Monthly inflation rates'!K17:K25)</f>
        <v>3.2995741276071318</v>
      </c>
      <c r="L25" s="11">
        <f>+AVERAGE('Monthly inflation rates'!L17:L25)</f>
        <v>0.8357899079160106</v>
      </c>
      <c r="M25" s="10">
        <f>+A25</f>
        <v>1983</v>
      </c>
      <c r="N25" s="11">
        <f>+AVERAGE(B25:L25)</f>
        <v>3.3311262228953002</v>
      </c>
      <c r="O25" s="13">
        <f>+AVERAGE(B25:E25,J25)</f>
        <v>5.2083714309454301</v>
      </c>
      <c r="P25" s="13">
        <f>+AVERAGE(F25:I25,K25:L25)</f>
        <v>1.7667552161868587</v>
      </c>
    </row>
    <row r="26" spans="1:16" x14ac:dyDescent="0.3">
      <c r="A26" s="12">
        <v>1984</v>
      </c>
      <c r="B26" s="11">
        <f>+AVERAGE('Monthly inflation rates'!B18:B26)</f>
        <v>10.448310356756163</v>
      </c>
      <c r="C26" s="11">
        <f>+AVERAGE('Monthly inflation rates'!C18:C26)</f>
        <v>5.781209442563048</v>
      </c>
      <c r="D26" s="11">
        <f>+AVERAGE('Monthly inflation rates'!D18:D26)</f>
        <v>5.4125286338983365</v>
      </c>
      <c r="E26" s="11">
        <f>+AVERAGE('Monthly inflation rates'!E18:E26)</f>
        <v>3.3562473006675866</v>
      </c>
      <c r="F26" s="11">
        <f>+AVERAGE('Monthly inflation rates'!F18:F26)</f>
        <v>1.7806334193240703</v>
      </c>
      <c r="G26" s="11">
        <f>+AVERAGE('Monthly inflation rates'!G18:G26)</f>
        <v>1.4621910597974523</v>
      </c>
      <c r="H26" s="11">
        <f>+AVERAGE('Monthly inflation rates'!H18:H26)</f>
        <v>2.6340721137146299</v>
      </c>
      <c r="I26" s="11">
        <f>+AVERAGE('Monthly inflation rates'!I18:I26)</f>
        <v>1.1715291372999106</v>
      </c>
      <c r="J26" s="11">
        <f>+AVERAGE('Monthly inflation rates'!J18:J26)</f>
        <v>4.3587655484718519</v>
      </c>
      <c r="K26" s="11">
        <f>+AVERAGE('Monthly inflation rates'!K18:K26)</f>
        <v>3.2953795464433417</v>
      </c>
      <c r="L26" s="11">
        <f>+AVERAGE('Monthly inflation rates'!L18:L26)</f>
        <v>0.90097515501049352</v>
      </c>
      <c r="M26" s="10">
        <f>+A26</f>
        <v>1984</v>
      </c>
      <c r="N26" s="11">
        <f>+AVERAGE(B26:L26)</f>
        <v>3.6910765194497164</v>
      </c>
      <c r="O26" s="13">
        <f>+AVERAGE(B26:E26,J26)</f>
        <v>5.8714122564713973</v>
      </c>
      <c r="P26" s="13">
        <f>+AVERAGE(F26:I26,K26:L26)</f>
        <v>1.8741300719316498</v>
      </c>
    </row>
    <row r="27" spans="1:16" x14ac:dyDescent="0.3">
      <c r="A27" s="12">
        <v>1985</v>
      </c>
      <c r="B27" s="11">
        <f>+AVERAGE('Monthly inflation rates'!B19:B27)</f>
        <v>10.533809420346094</v>
      </c>
      <c r="C27" s="11">
        <f>+AVERAGE('Monthly inflation rates'!C19:C27)</f>
        <v>11.170491415416352</v>
      </c>
      <c r="D27" s="11">
        <f>+AVERAGE('Monthly inflation rates'!D19:D27)</f>
        <v>6.2365716858470073</v>
      </c>
      <c r="E27" s="11">
        <f>+AVERAGE('Monthly inflation rates'!E19:E27)</f>
        <v>2.4470105030185256</v>
      </c>
      <c r="F27" s="11">
        <f>+AVERAGE('Monthly inflation rates'!F19:F27)</f>
        <v>1.7554833162734009</v>
      </c>
      <c r="G27" s="11">
        <f>+AVERAGE('Monthly inflation rates'!G19:G27)</f>
        <v>1.5517040118496279</v>
      </c>
      <c r="H27" s="11">
        <f>+AVERAGE('Monthly inflation rates'!H19:H27)</f>
        <v>2.9254268034412925</v>
      </c>
      <c r="I27" s="11">
        <f>+AVERAGE('Monthly inflation rates'!I19:I27)</f>
        <v>1.3347102484491655</v>
      </c>
      <c r="J27" s="11">
        <f>+AVERAGE('Monthly inflation rates'!J19:J27)</f>
        <v>5.0219650661784856</v>
      </c>
      <c r="K27" s="11">
        <f>+AVERAGE('Monthly inflation rates'!K19:K27)</f>
        <v>3.5537061508082624</v>
      </c>
      <c r="L27" s="11">
        <f>+AVERAGE('Monthly inflation rates'!L19:L27)</f>
        <v>0.92048648247301146</v>
      </c>
      <c r="M27" s="10">
        <f>+A27</f>
        <v>1985</v>
      </c>
      <c r="N27" s="11">
        <f>+AVERAGE(B27:L27)</f>
        <v>4.313760464009202</v>
      </c>
      <c r="O27" s="13">
        <f>+AVERAGE(B27:E27,J27)</f>
        <v>7.0819696181612928</v>
      </c>
      <c r="P27" s="13">
        <f>+AVERAGE(F27:I27,K27:L27)</f>
        <v>2.0069195022157937</v>
      </c>
    </row>
    <row r="28" spans="1:16" x14ac:dyDescent="0.3">
      <c r="A28" s="12">
        <v>1986</v>
      </c>
      <c r="B28" s="11">
        <f>+AVERAGE('Monthly inflation rates'!B20:B28)</f>
        <v>10.179279455663249</v>
      </c>
      <c r="C28" s="11">
        <f>+AVERAGE('Monthly inflation rates'!C20:C28)</f>
        <v>12.39554745600881</v>
      </c>
      <c r="D28" s="11">
        <f>+AVERAGE('Monthly inflation rates'!D20:D28)</f>
        <v>6.7529522248020974</v>
      </c>
      <c r="E28" s="11">
        <f>+AVERAGE('Monthly inflation rates'!E20:E28)</f>
        <v>1.9493107620439973</v>
      </c>
      <c r="F28" s="11">
        <f>+AVERAGE('Monthly inflation rates'!F20:F28)</f>
        <v>1.6967945038667842</v>
      </c>
      <c r="G28" s="11">
        <f>+AVERAGE('Monthly inflation rates'!G20:G28)</f>
        <v>1.6688534142440019</v>
      </c>
      <c r="H28" s="11">
        <f>+AVERAGE('Monthly inflation rates'!H20:H28)</f>
        <v>3.1750963823894858</v>
      </c>
      <c r="I28" s="11">
        <f>+AVERAGE('Monthly inflation rates'!I20:I28)</f>
        <v>1.453274351394751</v>
      </c>
      <c r="J28" s="11">
        <f>+AVERAGE('Monthly inflation rates'!J20:J28)</f>
        <v>5.2659188229995131</v>
      </c>
      <c r="K28" s="11">
        <f>+AVERAGE('Monthly inflation rates'!K20:K28)</f>
        <v>3.6324206128432621</v>
      </c>
      <c r="L28" s="11">
        <f>+AVERAGE('Monthly inflation rates'!L20:L28)</f>
        <v>0.96012930043770284</v>
      </c>
      <c r="M28" s="10">
        <f>+A28</f>
        <v>1986</v>
      </c>
      <c r="N28" s="11">
        <f>+AVERAGE(B28:L28)</f>
        <v>4.4663252078812414</v>
      </c>
      <c r="O28" s="13">
        <f>+AVERAGE(B28:E28,J28)</f>
        <v>7.3086017443035329</v>
      </c>
      <c r="P28" s="13">
        <f>+AVERAGE(F28:I28,K28:L28)</f>
        <v>2.0977614275293313</v>
      </c>
    </row>
    <row r="29" spans="1:16" x14ac:dyDescent="0.3">
      <c r="A29" s="12">
        <v>1987</v>
      </c>
      <c r="B29" s="11">
        <f>+AVERAGE('Monthly inflation rates'!B21:B29)</f>
        <v>10.197557588219532</v>
      </c>
      <c r="C29" s="11">
        <f>+AVERAGE('Monthly inflation rates'!C21:C29)</f>
        <v>12.430660717902349</v>
      </c>
      <c r="D29" s="11">
        <f>+AVERAGE('Monthly inflation rates'!D21:D29)</f>
        <v>7.5918407156026353</v>
      </c>
      <c r="E29" s="11">
        <f>+AVERAGE('Monthly inflation rates'!E21:E29)</f>
        <v>1.7945945835169175</v>
      </c>
      <c r="F29" s="11">
        <f>+AVERAGE('Monthly inflation rates'!F21:F29)</f>
        <v>1.7402497412748932</v>
      </c>
      <c r="G29" s="11">
        <f>+AVERAGE('Monthly inflation rates'!G21:G29)</f>
        <v>1.8376764185375098</v>
      </c>
      <c r="H29" s="11">
        <f>+AVERAGE('Monthly inflation rates'!H21:H29)</f>
        <v>3.8894008691424427</v>
      </c>
      <c r="I29" s="11">
        <f>+AVERAGE('Monthly inflation rates'!I21:I29)</f>
        <v>1.5686050726334306</v>
      </c>
      <c r="J29" s="11">
        <f>+AVERAGE('Monthly inflation rates'!J21:J29)</f>
        <v>5.424032476822763</v>
      </c>
      <c r="K29" s="11">
        <f>+AVERAGE('Monthly inflation rates'!K21:K29)</f>
        <v>3.7037304058072089</v>
      </c>
      <c r="L29" s="11">
        <f>+AVERAGE('Monthly inflation rates'!L21:L29)</f>
        <v>1.21322214647991</v>
      </c>
      <c r="M29" s="10">
        <f>+A29</f>
        <v>1987</v>
      </c>
      <c r="N29" s="11">
        <f>+AVERAGE(B29:L29)</f>
        <v>4.6719609759945087</v>
      </c>
      <c r="O29" s="13">
        <f>+AVERAGE(B29:E29,J29)</f>
        <v>7.4877372164128388</v>
      </c>
      <c r="P29" s="13">
        <f>+AVERAGE(F29:I29,K29:L29)</f>
        <v>2.3254807756458988</v>
      </c>
    </row>
    <row r="30" spans="1:16" x14ac:dyDescent="0.3">
      <c r="A30" s="12">
        <v>1988</v>
      </c>
      <c r="B30" s="11">
        <f>+AVERAGE('Monthly inflation rates'!B22:B30)</f>
        <v>10.926248887924162</v>
      </c>
      <c r="C30" s="11">
        <f>+AVERAGE('Monthly inflation rates'!C22:C30)</f>
        <v>12.401049841792959</v>
      </c>
      <c r="D30" s="11">
        <f>+AVERAGE('Monthly inflation rates'!D22:D30)</f>
        <v>9.2662203639500671</v>
      </c>
      <c r="E30" s="11">
        <f>+AVERAGE('Monthly inflation rates'!E22:E30)</f>
        <v>1.6552516924760772</v>
      </c>
      <c r="F30" s="11">
        <f>+AVERAGE('Monthly inflation rates'!F22:F30)</f>
        <v>1.7352839791380814</v>
      </c>
      <c r="G30" s="11">
        <f>+AVERAGE('Monthly inflation rates'!G22:G30)</f>
        <v>2.3366029625888185</v>
      </c>
      <c r="H30" s="11">
        <f>+AVERAGE('Monthly inflation rates'!H22:H30)</f>
        <v>4.3850559887319411</v>
      </c>
      <c r="I30" s="11">
        <f>+AVERAGE('Monthly inflation rates'!I22:I30)</f>
        <v>1.4281915184921463</v>
      </c>
      <c r="J30" s="11">
        <f>+AVERAGE('Monthly inflation rates'!J22:J30)</f>
        <v>6.9908092202511138</v>
      </c>
      <c r="K30" s="11">
        <f>+AVERAGE('Monthly inflation rates'!K22:K30)</f>
        <v>3.6257985706920541</v>
      </c>
      <c r="L30" s="11">
        <f>+AVERAGE('Monthly inflation rates'!L22:L30)</f>
        <v>1.3249775914017325</v>
      </c>
      <c r="M30" s="10">
        <f>+A30</f>
        <v>1988</v>
      </c>
      <c r="N30" s="11">
        <f>+AVERAGE(B30:L30)</f>
        <v>5.0977718743126514</v>
      </c>
      <c r="O30" s="13">
        <f>+AVERAGE(B30:E30,J30)</f>
        <v>8.2479160012788775</v>
      </c>
      <c r="P30" s="13">
        <f>+AVERAGE(F30:I30,K30:L30)</f>
        <v>2.4726517685074625</v>
      </c>
    </row>
    <row r="31" spans="1:16" x14ac:dyDescent="0.3">
      <c r="A31" s="12">
        <v>1989</v>
      </c>
      <c r="B31" s="11">
        <f>+AVERAGE('Monthly inflation rates'!B23:B31)</f>
        <v>14.616444979129779</v>
      </c>
      <c r="C31" s="11">
        <f>+AVERAGE('Monthly inflation rates'!C23:C31)</f>
        <v>12.168544491062562</v>
      </c>
      <c r="D31" s="11">
        <f>+AVERAGE('Monthly inflation rates'!D23:D31)</f>
        <v>11.353856415596814</v>
      </c>
      <c r="E31" s="11">
        <f>+AVERAGE('Monthly inflation rates'!E23:E31)</f>
        <v>1.5161722336095191</v>
      </c>
      <c r="F31" s="11">
        <f>+AVERAGE('Monthly inflation rates'!F23:F31)</f>
        <v>1.7372960454489932</v>
      </c>
      <c r="G31" s="11">
        <f>+AVERAGE('Monthly inflation rates'!G23:G31)</f>
        <v>2.6491845840259112</v>
      </c>
      <c r="H31" s="11">
        <f>+AVERAGE('Monthly inflation rates'!H23:H31)</f>
        <v>4.3789625795015645</v>
      </c>
      <c r="I31" s="11">
        <f>+AVERAGE('Monthly inflation rates'!I23:I31)</f>
        <v>1.5842294073196916</v>
      </c>
      <c r="J31" s="11">
        <f>+AVERAGE('Monthly inflation rates'!J23:J31)</f>
        <v>10.383049584210774</v>
      </c>
      <c r="K31" s="11">
        <f>+AVERAGE('Monthly inflation rates'!K23:K31)</f>
        <v>3.8970751644857193</v>
      </c>
      <c r="L31" s="11">
        <f>+AVERAGE('Monthly inflation rates'!L23:L31)</f>
        <v>1.7201370374100422</v>
      </c>
      <c r="M31" s="10">
        <f>+A31</f>
        <v>1989</v>
      </c>
      <c r="N31" s="11">
        <f>+AVERAGE(B31:L31)</f>
        <v>6.0004502292546684</v>
      </c>
      <c r="O31" s="13">
        <f>+AVERAGE(B31:E31,J31)</f>
        <v>10.00761354072189</v>
      </c>
      <c r="P31" s="13">
        <f>+AVERAGE(F31:I31,K31:L31)</f>
        <v>2.6611474696986539</v>
      </c>
    </row>
    <row r="32" spans="1:16" x14ac:dyDescent="0.3">
      <c r="A32" s="12">
        <v>1990</v>
      </c>
      <c r="B32" s="11">
        <f>+AVERAGE('Monthly inflation rates'!B24:B32)</f>
        <v>16.581141609463781</v>
      </c>
      <c r="C32" s="11">
        <f>+AVERAGE('Monthly inflation rates'!C24:C32)</f>
        <v>12.054803531481411</v>
      </c>
      <c r="D32" s="11">
        <f>+AVERAGE('Monthly inflation rates'!D24:D32)</f>
        <v>14.219525347153249</v>
      </c>
      <c r="E32" s="11">
        <f>+AVERAGE('Monthly inflation rates'!E24:E32)</f>
        <v>1.5599659844050378</v>
      </c>
      <c r="F32" s="11">
        <f>+AVERAGE('Monthly inflation rates'!F24:F32)</f>
        <v>1.7804920140612621</v>
      </c>
      <c r="G32" s="11">
        <f>+AVERAGE('Monthly inflation rates'!G24:G32)</f>
        <v>2.8796280313126212</v>
      </c>
      <c r="H32" s="11">
        <f>+AVERAGE('Monthly inflation rates'!H24:H32)</f>
        <v>4.3930606925602511</v>
      </c>
      <c r="I32" s="11">
        <f>+AVERAGE('Monthly inflation rates'!I24:I32)</f>
        <v>1.7908862263760552</v>
      </c>
      <c r="J32" s="11">
        <f>+AVERAGE('Monthly inflation rates'!J24:J32)</f>
        <v>14.676120536522124</v>
      </c>
      <c r="K32" s="11">
        <f>+AVERAGE('Monthly inflation rates'!K24:K32)</f>
        <v>4.4502249483615515</v>
      </c>
      <c r="L32" s="11">
        <f>+AVERAGE('Monthly inflation rates'!L24:L32)</f>
        <v>1.9195474916186204</v>
      </c>
      <c r="M32" s="10">
        <f>+A32</f>
        <v>1990</v>
      </c>
      <c r="N32" s="11">
        <f>+AVERAGE(B32:L32)</f>
        <v>6.9368542193923597</v>
      </c>
      <c r="O32" s="13">
        <f>+AVERAGE(B32:E32,J32)</f>
        <v>11.818311401805122</v>
      </c>
      <c r="P32" s="13">
        <f>+AVERAGE(F32:I32,K32:L32)</f>
        <v>2.8689732340483936</v>
      </c>
    </row>
    <row r="33" spans="1:16" x14ac:dyDescent="0.3">
      <c r="A33" s="12">
        <v>1991</v>
      </c>
      <c r="B33" s="11">
        <f>+AVERAGE('Monthly inflation rates'!B25:B33)</f>
        <v>16.062576113635046</v>
      </c>
      <c r="C33" s="11">
        <f>+AVERAGE('Monthly inflation rates'!C25:C33)</f>
        <v>11.465836363703295</v>
      </c>
      <c r="D33" s="11">
        <f>+AVERAGE('Monthly inflation rates'!D25:D33)</f>
        <v>15.20699375192677</v>
      </c>
      <c r="E33" s="11">
        <f>+AVERAGE('Monthly inflation rates'!E25:E33)</f>
        <v>1.6581872785255505</v>
      </c>
      <c r="F33" s="11">
        <f>+AVERAGE('Monthly inflation rates'!F25:F33)</f>
        <v>1.8015111750801123</v>
      </c>
      <c r="G33" s="11">
        <f>+AVERAGE('Monthly inflation rates'!G25:G33)</f>
        <v>3.050904089095329</v>
      </c>
      <c r="H33" s="11">
        <f>+AVERAGE('Monthly inflation rates'!H25:H33)</f>
        <v>4.134825712019766</v>
      </c>
      <c r="I33" s="11">
        <f>+AVERAGE('Monthly inflation rates'!I25:I33)</f>
        <v>1.8448114012475207</v>
      </c>
      <c r="J33" s="11">
        <f>+AVERAGE('Monthly inflation rates'!J25:J33)</f>
        <v>15.82057359288839</v>
      </c>
      <c r="K33" s="11">
        <f>+AVERAGE('Monthly inflation rates'!K25:K33)</f>
        <v>4.8415728974164836</v>
      </c>
      <c r="L33" s="11">
        <f>+AVERAGE('Monthly inflation rates'!L25:L33)</f>
        <v>2.1024532138739151</v>
      </c>
      <c r="M33" s="10">
        <f>+A33</f>
        <v>1991</v>
      </c>
      <c r="N33" s="11">
        <f>+AVERAGE(B33:L33)</f>
        <v>7.0900223263101987</v>
      </c>
      <c r="O33" s="13">
        <f>+AVERAGE(B33:E33,J33)</f>
        <v>12.04283342013581</v>
      </c>
      <c r="P33" s="13">
        <f>+AVERAGE(F33:I33,K33:L33)</f>
        <v>2.9626797481221878</v>
      </c>
    </row>
    <row r="34" spans="1:16" x14ac:dyDescent="0.3">
      <c r="A34" s="12">
        <v>1992</v>
      </c>
      <c r="B34" s="11">
        <f>+AVERAGE('Monthly inflation rates'!B26:B34)</f>
        <v>14.54925871666371</v>
      </c>
      <c r="C34" s="11">
        <f>+AVERAGE('Monthly inflation rates'!C26:C34)</f>
        <v>10.276362178755333</v>
      </c>
      <c r="D34" s="11">
        <f>+AVERAGE('Monthly inflation rates'!D26:D34)</f>
        <v>16.75629761870492</v>
      </c>
      <c r="E34" s="11">
        <f>+AVERAGE('Monthly inflation rates'!E26:E34)</f>
        <v>1.5665719238852418</v>
      </c>
      <c r="F34" s="11">
        <f>+AVERAGE('Monthly inflation rates'!F26:F34)</f>
        <v>1.8676479646153206</v>
      </c>
      <c r="G34" s="11">
        <f>+AVERAGE('Monthly inflation rates'!G26:G34)</f>
        <v>3.0985934266423354</v>
      </c>
      <c r="H34" s="11">
        <f>+AVERAGE('Monthly inflation rates'!H26:H34)</f>
        <v>3.6706816018121549</v>
      </c>
      <c r="I34" s="11">
        <f>+AVERAGE('Monthly inflation rates'!I26:I34)</f>
        <v>1.8744764372657636</v>
      </c>
      <c r="J34" s="11">
        <f>+AVERAGE('Monthly inflation rates'!J26:J34)</f>
        <v>15.628782279048798</v>
      </c>
      <c r="K34" s="11">
        <f>+AVERAGE('Monthly inflation rates'!K26:K34)</f>
        <v>4.8873560982723303</v>
      </c>
      <c r="L34" s="11">
        <f>+AVERAGE('Monthly inflation rates'!L26:L34)</f>
        <v>2.2983580750734345</v>
      </c>
      <c r="M34" s="10">
        <f>+A34</f>
        <v>1992</v>
      </c>
      <c r="N34" s="11">
        <f>+AVERAGE(B34:L34)</f>
        <v>6.9522169382490322</v>
      </c>
      <c r="O34" s="13">
        <f>+AVERAGE(B34:E34,J34)</f>
        <v>11.7554545434116</v>
      </c>
      <c r="P34" s="13">
        <f>+AVERAGE(F34:I34,K34:L34)</f>
        <v>2.9495189339468895</v>
      </c>
    </row>
    <row r="35" spans="1:16" x14ac:dyDescent="0.3">
      <c r="A35" s="12">
        <v>1993</v>
      </c>
      <c r="B35" s="11">
        <f>+AVERAGE('Monthly inflation rates'!B27:B35)</f>
        <v>12.529611723427964</v>
      </c>
      <c r="C35" s="11">
        <f>+AVERAGE('Monthly inflation rates'!C27:C35)</f>
        <v>7.6347611456034521</v>
      </c>
      <c r="D35" s="11">
        <f>+AVERAGE('Monthly inflation rates'!D27:D35)</f>
        <v>18.889570623537413</v>
      </c>
      <c r="E35" s="11">
        <f>+AVERAGE('Monthly inflation rates'!E27:E35)</f>
        <v>1.5091152294080104</v>
      </c>
      <c r="F35" s="11">
        <f>+AVERAGE('Monthly inflation rates'!F27:F35)</f>
        <v>1.9014172772304079</v>
      </c>
      <c r="G35" s="11">
        <f>+AVERAGE('Monthly inflation rates'!G27:G35)</f>
        <v>3.1420653965015477</v>
      </c>
      <c r="H35" s="11">
        <f>+AVERAGE('Monthly inflation rates'!H27:H35)</f>
        <v>3.315874748907742</v>
      </c>
      <c r="I35" s="11">
        <f>+AVERAGE('Monthly inflation rates'!I27:I35)</f>
        <v>1.8032750491389453</v>
      </c>
      <c r="J35" s="11">
        <f>+AVERAGE('Monthly inflation rates'!J27:J35)</f>
        <v>15.291879348628409</v>
      </c>
      <c r="K35" s="11">
        <f>+AVERAGE('Monthly inflation rates'!K27:K35)</f>
        <v>4.8072698133345524</v>
      </c>
      <c r="L35" s="11">
        <f>+AVERAGE('Monthly inflation rates'!L27:L35)</f>
        <v>2.5178416963691794</v>
      </c>
      <c r="M35" s="10">
        <f>+A35</f>
        <v>1993</v>
      </c>
      <c r="N35" s="11">
        <f>+AVERAGE(B35:L35)</f>
        <v>6.6675165501897853</v>
      </c>
      <c r="O35" s="13">
        <f>+AVERAGE(B35:E35,J35)</f>
        <v>11.170987614121051</v>
      </c>
      <c r="P35" s="13">
        <f>+AVERAGE(F35:I35,K35:L35)</f>
        <v>2.9146239969137286</v>
      </c>
    </row>
    <row r="36" spans="1:16" x14ac:dyDescent="0.3">
      <c r="A36" s="12">
        <v>1994</v>
      </c>
      <c r="B36" s="11">
        <f>+AVERAGE('Monthly inflation rates'!B28:B36)</f>
        <v>11.001209521114351</v>
      </c>
      <c r="C36" s="11">
        <f>+AVERAGE('Monthly inflation rates'!C28:C36)</f>
        <v>2.2751030399101273</v>
      </c>
      <c r="D36" s="11">
        <f>+AVERAGE('Monthly inflation rates'!D28:D36)</f>
        <v>21.162965304695504</v>
      </c>
      <c r="E36" s="11">
        <f>+AVERAGE('Monthly inflation rates'!E28:E36)</f>
        <v>1.3590227926455849</v>
      </c>
      <c r="F36" s="11">
        <f>+AVERAGE('Monthly inflation rates'!F28:F36)</f>
        <v>1.9025312093462476</v>
      </c>
      <c r="G36" s="11">
        <f>+AVERAGE('Monthly inflation rates'!G28:G36)</f>
        <v>3.1497334835011483</v>
      </c>
      <c r="H36" s="11">
        <f>+AVERAGE('Monthly inflation rates'!H28:H36)</f>
        <v>2.9552639196645658</v>
      </c>
      <c r="I36" s="11">
        <f>+AVERAGE('Monthly inflation rates'!I28:I36)</f>
        <v>1.7661666125165594</v>
      </c>
      <c r="J36" s="11">
        <f>+AVERAGE('Monthly inflation rates'!J28:J36)</f>
        <v>14.556895311190507</v>
      </c>
      <c r="K36" s="11">
        <f>+AVERAGE('Monthly inflation rates'!K28:K36)</f>
        <v>4.5767895807805274</v>
      </c>
      <c r="L36" s="11">
        <f>+AVERAGE('Monthly inflation rates'!L28:L36)</f>
        <v>2.9437832120433702</v>
      </c>
      <c r="M36" s="10">
        <f>+A36</f>
        <v>1994</v>
      </c>
      <c r="N36" s="11">
        <f>+AVERAGE(B36:L36)</f>
        <v>6.1499512715825908</v>
      </c>
      <c r="O36" s="13">
        <f>+AVERAGE(B36:E36,J36)</f>
        <v>10.071039193911215</v>
      </c>
      <c r="P36" s="13">
        <f>+AVERAGE(F36:I36,K36:L36)</f>
        <v>2.8823780029754036</v>
      </c>
    </row>
    <row r="37" spans="1:16" x14ac:dyDescent="0.3">
      <c r="A37" s="12">
        <v>1995</v>
      </c>
      <c r="B37" s="11">
        <f>+AVERAGE('Monthly inflation rates'!B29:B37)</f>
        <v>10.447930132360929</v>
      </c>
      <c r="C37" s="11">
        <f>+AVERAGE('Monthly inflation rates'!C29:C37)</f>
        <v>1.0678722674502847</v>
      </c>
      <c r="D37" s="11">
        <f>+AVERAGE('Monthly inflation rates'!D29:D37)</f>
        <v>20.800511594959808</v>
      </c>
      <c r="E37" s="11">
        <f>+AVERAGE('Monthly inflation rates'!E29:E37)</f>
        <v>1.2650251514740662</v>
      </c>
      <c r="F37" s="11">
        <f>+AVERAGE('Monthly inflation rates'!F29:F37)</f>
        <v>1.8909629465029671</v>
      </c>
      <c r="G37" s="11">
        <f>+AVERAGE('Monthly inflation rates'!G29:G37)</f>
        <v>3.1152431602207158</v>
      </c>
      <c r="H37" s="11">
        <f>+AVERAGE('Monthly inflation rates'!H29:H37)</f>
        <v>2.7580168544454478</v>
      </c>
      <c r="I37" s="11">
        <f>+AVERAGE('Monthly inflation rates'!I29:I37)</f>
        <v>1.6574070089654884</v>
      </c>
      <c r="J37" s="11">
        <f>+AVERAGE('Monthly inflation rates'!J29:J37)</f>
        <v>14.108536850203654</v>
      </c>
      <c r="K37" s="11">
        <f>+AVERAGE('Monthly inflation rates'!K29:K37)</f>
        <v>4.3551838178514783</v>
      </c>
      <c r="L37" s="11">
        <f>+AVERAGE('Monthly inflation rates'!L29:L37)</f>
        <v>3.255670349225118</v>
      </c>
      <c r="M37" s="10">
        <f>+A37</f>
        <v>1995</v>
      </c>
      <c r="N37" s="11">
        <f>+AVERAGE(B37:L37)</f>
        <v>5.8838509212418133</v>
      </c>
      <c r="O37" s="13">
        <f>+AVERAGE(B37:E37,J37)</f>
        <v>9.5379751992897486</v>
      </c>
      <c r="P37" s="13">
        <f>+AVERAGE(F37:I37,K37:L37)</f>
        <v>2.838747356201869</v>
      </c>
    </row>
    <row r="38" spans="1:16" x14ac:dyDescent="0.3">
      <c r="A38" s="12">
        <v>1996</v>
      </c>
      <c r="B38" s="11">
        <f>+AVERAGE('Monthly inflation rates'!B30:B38)</f>
        <v>9.4806376145653211</v>
      </c>
      <c r="C38" s="11">
        <f>+AVERAGE('Monthly inflation rates'!C30:C38)</f>
        <v>1.0501199836742801</v>
      </c>
      <c r="D38" s="11">
        <f>+AVERAGE('Monthly inflation rates'!D30:D38)</f>
        <v>19.752150543830798</v>
      </c>
      <c r="E38" s="11">
        <f>+AVERAGE('Monthly inflation rates'!E30:E38)</f>
        <v>1.1625331056128481</v>
      </c>
      <c r="F38" s="11">
        <f>+AVERAGE('Monthly inflation rates'!F30:F38)</f>
        <v>1.8726918132702128</v>
      </c>
      <c r="G38" s="11">
        <f>+AVERAGE('Monthly inflation rates'!G30:G38)</f>
        <v>3.0649616379784104</v>
      </c>
      <c r="H38" s="11">
        <f>+AVERAGE('Monthly inflation rates'!H30:H38)</f>
        <v>2.1563864905089027</v>
      </c>
      <c r="I38" s="11">
        <f>+AVERAGE('Monthly inflation rates'!I30:I38)</f>
        <v>1.4700661437472726</v>
      </c>
      <c r="J38" s="11">
        <f>+AVERAGE('Monthly inflation rates'!J30:J38)</f>
        <v>13.621278141429951</v>
      </c>
      <c r="K38" s="11">
        <f>+AVERAGE('Monthly inflation rates'!K30:K38)</f>
        <v>4.1313503048905034</v>
      </c>
      <c r="L38" s="11">
        <f>+AVERAGE('Monthly inflation rates'!L30:L38)</f>
        <v>3.6143535419358321</v>
      </c>
      <c r="M38" s="10">
        <f>+A38</f>
        <v>1996</v>
      </c>
      <c r="N38" s="11">
        <f>+AVERAGE(B38:L38)</f>
        <v>5.5796844837676662</v>
      </c>
      <c r="O38" s="13">
        <f>+AVERAGE(B38:E38,J38)</f>
        <v>9.0133438778226385</v>
      </c>
      <c r="P38" s="13">
        <f>+AVERAGE(F38:I38,K38:L38)</f>
        <v>2.7183016553885224</v>
      </c>
    </row>
    <row r="39" spans="1:16" x14ac:dyDescent="0.3">
      <c r="A39" s="12">
        <v>1997</v>
      </c>
      <c r="B39" s="11">
        <f>+AVERAGE('Monthly inflation rates'!B31:B39)</f>
        <v>7.9213404861822916</v>
      </c>
      <c r="C39" s="11">
        <f>+AVERAGE('Monthly inflation rates'!C31:C39)</f>
        <v>0.9545070135131124</v>
      </c>
      <c r="D39" s="11">
        <f>+AVERAGE('Monthly inflation rates'!D31:D39)</f>
        <v>17.74192593697418</v>
      </c>
      <c r="E39" s="11">
        <f>+AVERAGE('Monthly inflation rates'!E31:E39)</f>
        <v>1.0889566319431028</v>
      </c>
      <c r="F39" s="11">
        <f>+AVERAGE('Monthly inflation rates'!F31:F39)</f>
        <v>1.7926321246265031</v>
      </c>
      <c r="G39" s="11">
        <f>+AVERAGE('Monthly inflation rates'!G31:G39)</f>
        <v>2.7272356969075195</v>
      </c>
      <c r="H39" s="11">
        <f>+AVERAGE('Monthly inflation rates'!H31:H39)</f>
        <v>1.6453205550810155</v>
      </c>
      <c r="I39" s="11">
        <f>+AVERAGE('Monthly inflation rates'!I31:I39)</f>
        <v>1.3799956484900064</v>
      </c>
      <c r="J39" s="11">
        <f>+AVERAGE('Monthly inflation rates'!J31:J39)</f>
        <v>11.641539465192622</v>
      </c>
      <c r="K39" s="11">
        <f>+AVERAGE('Monthly inflation rates'!K31:K39)</f>
        <v>3.7661710812209828</v>
      </c>
      <c r="L39" s="11">
        <f>+AVERAGE('Monthly inflation rates'!L31:L39)</f>
        <v>3.6289621965426511</v>
      </c>
      <c r="M39" s="10">
        <f>+A39</f>
        <v>1997</v>
      </c>
      <c r="N39" s="11">
        <f>+AVERAGE(B39:L39)</f>
        <v>4.9353260760612718</v>
      </c>
      <c r="O39" s="13">
        <f>+AVERAGE(B39:E39,J39)</f>
        <v>7.8696539067610614</v>
      </c>
      <c r="P39" s="13">
        <f>+AVERAGE(F39:I39,K39:L39)</f>
        <v>2.4900528838114462</v>
      </c>
    </row>
    <row r="40" spans="1:16" x14ac:dyDescent="0.3">
      <c r="A40" s="12">
        <v>1998</v>
      </c>
      <c r="B40" s="11">
        <f>+AVERAGE('Monthly inflation rates'!B32:B40)</f>
        <v>3.6421015257123122</v>
      </c>
      <c r="C40" s="11">
        <f>+AVERAGE('Monthly inflation rates'!C32:C40)</f>
        <v>0.89159494587922106</v>
      </c>
      <c r="D40" s="11">
        <f>+AVERAGE('Monthly inflation rates'!D32:D40)</f>
        <v>15.027925029493364</v>
      </c>
      <c r="E40" s="11">
        <f>+AVERAGE('Monthly inflation rates'!E32:E40)</f>
        <v>0.98952318077865842</v>
      </c>
      <c r="F40" s="11">
        <f>+AVERAGE('Monthly inflation rates'!F32:F40)</f>
        <v>1.7195905736911272</v>
      </c>
      <c r="G40" s="11">
        <f>+AVERAGE('Monthly inflation rates'!G32:G40)</f>
        <v>2.6574488522836575</v>
      </c>
      <c r="H40" s="11">
        <f>+AVERAGE('Monthly inflation rates'!H32:H40)</f>
        <v>1.5565256315342337</v>
      </c>
      <c r="I40" s="11">
        <f>+AVERAGE('Monthly inflation rates'!I32:I40)</f>
        <v>1.2723889674734812</v>
      </c>
      <c r="J40" s="11">
        <f>+AVERAGE('Monthly inflation rates'!J32:J40)</f>
        <v>7.8755368787890454</v>
      </c>
      <c r="K40" s="11">
        <f>+AVERAGE('Monthly inflation rates'!K32:K40)</f>
        <v>3.2368507863682345</v>
      </c>
      <c r="L40" s="11">
        <f>+AVERAGE('Monthly inflation rates'!L32:L40)</f>
        <v>3.310678224896566</v>
      </c>
      <c r="M40" s="10">
        <f>+A40</f>
        <v>1998</v>
      </c>
      <c r="N40" s="11">
        <f>+AVERAGE(B40:L40)</f>
        <v>3.8345604178999908</v>
      </c>
      <c r="O40" s="13">
        <f>+AVERAGE(B40:E40,J40)</f>
        <v>5.68533631213052</v>
      </c>
      <c r="P40" s="13">
        <f>+AVERAGE(F40:I40,K40:L40)</f>
        <v>2.2922471727078833</v>
      </c>
    </row>
    <row r="41" spans="1:16" x14ac:dyDescent="0.3">
      <c r="A41" s="12">
        <v>1999</v>
      </c>
      <c r="B41" s="11">
        <f>+AVERAGE('Monthly inflation rates'!B33:B41)</f>
        <v>0.88253072963781554</v>
      </c>
      <c r="C41" s="11">
        <f>+AVERAGE('Monthly inflation rates'!C33:C41)</f>
        <v>0.76411432508986832</v>
      </c>
      <c r="D41" s="11">
        <f>+AVERAGE('Monthly inflation rates'!D33:D41)</f>
        <v>11.553894326650282</v>
      </c>
      <c r="E41" s="11">
        <f>+AVERAGE('Monthly inflation rates'!E33:E41)</f>
        <v>0.80463178271008085</v>
      </c>
      <c r="F41" s="11">
        <f>+AVERAGE('Monthly inflation rates'!F33:F41)</f>
        <v>1.5389534486178698</v>
      </c>
      <c r="G41" s="11">
        <f>+AVERAGE('Monthly inflation rates'!G33:G41)</f>
        <v>2.7267352483330849</v>
      </c>
      <c r="H41" s="11">
        <f>+AVERAGE('Monthly inflation rates'!H33:H41)</f>
        <v>1.4550398642523401</v>
      </c>
      <c r="I41" s="11">
        <f>+AVERAGE('Monthly inflation rates'!I33:I41)</f>
        <v>0.98435461126673551</v>
      </c>
      <c r="J41" s="11">
        <f>+AVERAGE('Monthly inflation rates'!J33:J41)</f>
        <v>3.081347718040409</v>
      </c>
      <c r="K41" s="11">
        <f>+AVERAGE('Monthly inflation rates'!K33:K41)</f>
        <v>2.4806514047658519</v>
      </c>
      <c r="L41" s="11">
        <f>+AVERAGE('Monthly inflation rates'!L33:L41)</f>
        <v>3.1892719994023202</v>
      </c>
      <c r="M41" s="10">
        <f>+A41</f>
        <v>1999</v>
      </c>
      <c r="N41" s="11">
        <f>+AVERAGE(B41:L41)</f>
        <v>2.6783204962515139</v>
      </c>
      <c r="O41" s="13">
        <f>+AVERAGE(B41:E41,J41)</f>
        <v>3.4173037764256913</v>
      </c>
      <c r="P41" s="13">
        <f>+AVERAGE(F41:I41,K41:L41)</f>
        <v>2.062501096106367</v>
      </c>
    </row>
    <row r="42" spans="1:16" x14ac:dyDescent="0.3">
      <c r="A42" s="12">
        <v>2000</v>
      </c>
      <c r="B42" s="11">
        <f>+AVERAGE('Monthly inflation rates'!B34:B42)</f>
        <v>0.31262852169995359</v>
      </c>
      <c r="C42" s="11">
        <f>+AVERAGE('Monthly inflation rates'!C34:C42)</f>
        <v>0.62452793232253467</v>
      </c>
      <c r="D42" s="11">
        <f>+AVERAGE('Monthly inflation rates'!D34:D42)</f>
        <v>10.04840517609092</v>
      </c>
      <c r="E42" s="11">
        <f>+AVERAGE('Monthly inflation rates'!E34:E42)</f>
        <v>0.65409598729048535</v>
      </c>
      <c r="F42" s="11">
        <f>+AVERAGE('Monthly inflation rates'!F34:F42)</f>
        <v>1.3946587320120674</v>
      </c>
      <c r="G42" s="11">
        <f>+AVERAGE('Monthly inflation rates'!G34:G42)</f>
        <v>2.9669945105905358</v>
      </c>
      <c r="H42" s="11">
        <f>+AVERAGE('Monthly inflation rates'!H34:H42)</f>
        <v>1.3646960510937032</v>
      </c>
      <c r="I42" s="11">
        <f>+AVERAGE('Monthly inflation rates'!I34:I42)</f>
        <v>0.95738090276546517</v>
      </c>
      <c r="J42" s="11">
        <f>+AVERAGE('Monthly inflation rates'!J34:J42)</f>
        <v>1.5007978880205277</v>
      </c>
      <c r="K42" s="11">
        <f>+AVERAGE('Monthly inflation rates'!K34:K42)</f>
        <v>1.9607498640275989</v>
      </c>
      <c r="L42" s="11">
        <f>+AVERAGE('Monthly inflation rates'!L34:L42)</f>
        <v>3.0535933407355116</v>
      </c>
      <c r="M42" s="10">
        <f>+A42</f>
        <v>2000</v>
      </c>
      <c r="N42" s="11">
        <f>+AVERAGE(B42:L42)</f>
        <v>2.2580480824226639</v>
      </c>
      <c r="O42" s="13">
        <f>+AVERAGE(B42:E42,J42)</f>
        <v>2.6280911010848849</v>
      </c>
      <c r="P42" s="13">
        <f>+AVERAGE(F42:I42,K42:L42)</f>
        <v>1.9496789002041472</v>
      </c>
    </row>
    <row r="43" spans="1:16" x14ac:dyDescent="0.3">
      <c r="A43" s="12">
        <v>2001</v>
      </c>
      <c r="B43" s="11">
        <f>+AVERAGE('Monthly inflation rates'!B35:B43)</f>
        <v>0.17114899533676484</v>
      </c>
      <c r="C43" s="11">
        <f>+AVERAGE('Monthly inflation rates'!C35:C43)</f>
        <v>0.53320643648147037</v>
      </c>
      <c r="D43" s="11">
        <f>+AVERAGE('Monthly inflation rates'!D35:D43)</f>
        <v>7.6913366899362892</v>
      </c>
      <c r="E43" s="11">
        <f>+AVERAGE('Monthly inflation rates'!E35:E43)</f>
        <v>0.5520973285289863</v>
      </c>
      <c r="F43" s="11">
        <f>+AVERAGE('Monthly inflation rates'!F35:F43)</f>
        <v>1.2535355551266834</v>
      </c>
      <c r="G43" s="11">
        <f>+AVERAGE('Monthly inflation rates'!G35:G43)</f>
        <v>2.7108646168028625</v>
      </c>
      <c r="H43" s="11">
        <f>+AVERAGE('Monthly inflation rates'!H35:H43)</f>
        <v>1.288814589418968</v>
      </c>
      <c r="I43" s="11">
        <f>+AVERAGE('Monthly inflation rates'!I35:I43)</f>
        <v>0.87966249334421076</v>
      </c>
      <c r="J43" s="11">
        <f>+AVERAGE('Monthly inflation rates'!J35:J43)</f>
        <v>0.99672026791933122</v>
      </c>
      <c r="K43" s="11">
        <f>+AVERAGE('Monthly inflation rates'!K35:K43)</f>
        <v>1.5562137561582348</v>
      </c>
      <c r="L43" s="11">
        <f>+AVERAGE('Monthly inflation rates'!L35:L43)</f>
        <v>2.9023378385800567</v>
      </c>
      <c r="M43" s="10">
        <f>+A43</f>
        <v>2001</v>
      </c>
      <c r="N43" s="11">
        <f>+AVERAGE(B43:L43)</f>
        <v>1.8669035061485326</v>
      </c>
      <c r="O43" s="13">
        <f>+AVERAGE(B43:E43,J43)</f>
        <v>1.9889019436405686</v>
      </c>
      <c r="P43" s="13">
        <f>+AVERAGE(F43:I43,K43:L43)</f>
        <v>1.7652381415718359</v>
      </c>
    </row>
    <row r="44" spans="1:16" x14ac:dyDescent="0.3">
      <c r="A44" s="12">
        <v>2002</v>
      </c>
      <c r="B44" s="11">
        <f>+AVERAGE('Monthly inflation rates'!B36:B44)</f>
        <v>0.42752948134165725</v>
      </c>
      <c r="C44" s="11">
        <f>+AVERAGE('Monthly inflation rates'!C36:C44)</f>
        <v>0.46573120975840582</v>
      </c>
      <c r="D44" s="11">
        <f>+AVERAGE('Monthly inflation rates'!D36:D44)</f>
        <v>4.542907497118664</v>
      </c>
      <c r="E44" s="11">
        <f>+AVERAGE('Monthly inflation rates'!E36:E44)</f>
        <v>0.46338793887968044</v>
      </c>
      <c r="F44" s="11">
        <f>+AVERAGE('Monthly inflation rates'!F36:F44)</f>
        <v>1.1259607671377618</v>
      </c>
      <c r="G44" s="11">
        <f>+AVERAGE('Monthly inflation rates'!G36:G44)</f>
        <v>2.5414112231196535</v>
      </c>
      <c r="H44" s="11">
        <f>+AVERAGE('Monthly inflation rates'!H36:H44)</f>
        <v>1.2657256904870233</v>
      </c>
      <c r="I44" s="11">
        <f>+AVERAGE('Monthly inflation rates'!I36:I44)</f>
        <v>0.83337069137147479</v>
      </c>
      <c r="J44" s="11">
        <f>+AVERAGE('Monthly inflation rates'!J36:J44)</f>
        <v>0.62574010617594633</v>
      </c>
      <c r="K44" s="11">
        <f>+AVERAGE('Monthly inflation rates'!K36:K44)</f>
        <v>1.3718892636032047</v>
      </c>
      <c r="L44" s="11">
        <f>+AVERAGE('Monthly inflation rates'!L36:L44)</f>
        <v>2.8011546676093761</v>
      </c>
      <c r="M44" s="10">
        <f>+A44</f>
        <v>2002</v>
      </c>
      <c r="N44" s="11">
        <f>+AVERAGE(B44:L44)</f>
        <v>1.4968007760548041</v>
      </c>
      <c r="O44" s="13">
        <f>+AVERAGE(B44:E44,J44)</f>
        <v>1.3050592466548709</v>
      </c>
      <c r="P44" s="13">
        <f>+AVERAGE(F44:I44,K44:L44)</f>
        <v>1.6565853838880826</v>
      </c>
    </row>
    <row r="45" spans="1:16" x14ac:dyDescent="0.3">
      <c r="A45" s="12">
        <v>2003</v>
      </c>
      <c r="B45" s="11">
        <f>+AVERAGE('Monthly inflation rates'!B37:B45)</f>
        <v>0.42579871676732151</v>
      </c>
      <c r="C45" s="11">
        <f>+AVERAGE('Monthly inflation rates'!C37:C45)</f>
        <v>0.42576726430681627</v>
      </c>
      <c r="D45" s="11">
        <f>+AVERAGE('Monthly inflation rates'!D37:D45)</f>
        <v>1.3129263745113793</v>
      </c>
      <c r="E45" s="11">
        <f>+AVERAGE('Monthly inflation rates'!E37:E45)</f>
        <v>0.38780301889730734</v>
      </c>
      <c r="F45" s="11">
        <f>+AVERAGE('Monthly inflation rates'!F37:F45)</f>
        <v>0.99409967348405026</v>
      </c>
      <c r="G45" s="11">
        <f>+AVERAGE('Monthly inflation rates'!G37:G45)</f>
        <v>2.384673094357407</v>
      </c>
      <c r="H45" s="11">
        <f>+AVERAGE('Monthly inflation rates'!H37:H45)</f>
        <v>1.2664084394775916</v>
      </c>
      <c r="I45" s="11">
        <f>+AVERAGE('Monthly inflation rates'!I37:I45)</f>
        <v>0.76032628403565927</v>
      </c>
      <c r="J45" s="11">
        <f>+AVERAGE('Monthly inflation rates'!J37:J45)</f>
        <v>0.44749937891670477</v>
      </c>
      <c r="K45" s="11">
        <f>+AVERAGE('Monthly inflation rates'!K37:K45)</f>
        <v>1.1185065132190084</v>
      </c>
      <c r="L45" s="11">
        <f>+AVERAGE('Monthly inflation rates'!L37:L45)</f>
        <v>2.5182173020700223</v>
      </c>
      <c r="M45" s="10">
        <f>+A45</f>
        <v>2003</v>
      </c>
      <c r="N45" s="11">
        <f>+AVERAGE(B45:L45)</f>
        <v>1.0947296418221153</v>
      </c>
      <c r="O45" s="13">
        <f>+AVERAGE(B45:E45,J45)</f>
        <v>0.59995895067990579</v>
      </c>
      <c r="P45" s="13">
        <f>+AVERAGE(F45:I45,K45:L45)</f>
        <v>1.5070385511072899</v>
      </c>
    </row>
    <row r="46" spans="1:16" x14ac:dyDescent="0.3">
      <c r="A46" s="12">
        <v>2004</v>
      </c>
      <c r="B46" s="11">
        <f>+AVERAGE('Monthly inflation rates'!B38:B46)</f>
        <v>0.465953594489801</v>
      </c>
      <c r="C46" s="11">
        <f>+AVERAGE('Monthly inflation rates'!C38:C46)</f>
        <v>0.37580191813719005</v>
      </c>
      <c r="D46" s="11">
        <f>+AVERAGE('Monthly inflation rates'!D38:D46)</f>
        <v>0.90866709981929361</v>
      </c>
      <c r="E46" s="11">
        <f>+AVERAGE('Monthly inflation rates'!E38:E46)</f>
        <v>0.32403509375333628</v>
      </c>
      <c r="F46" s="11">
        <f>+AVERAGE('Monthly inflation rates'!F38:F46)</f>
        <v>0.87783782146198219</v>
      </c>
      <c r="G46" s="11">
        <f>+AVERAGE('Monthly inflation rates'!G38:G46)</f>
        <v>2.2109201184600522</v>
      </c>
      <c r="H46" s="11">
        <f>+AVERAGE('Monthly inflation rates'!H38:H46)</f>
        <v>1.0311658043363141</v>
      </c>
      <c r="I46" s="11">
        <f>+AVERAGE('Monthly inflation rates'!I38:I46)</f>
        <v>0.69304824116011388</v>
      </c>
      <c r="J46" s="11">
        <f>+AVERAGE('Monthly inflation rates'!J38:J46)</f>
        <v>0.3826841477804161</v>
      </c>
      <c r="K46" s="11">
        <f>+AVERAGE('Monthly inflation rates'!K38:K46)</f>
        <v>0.90201770876201259</v>
      </c>
      <c r="L46" s="11">
        <f>+AVERAGE('Monthly inflation rates'!L38:L46)</f>
        <v>2.258661846885758</v>
      </c>
      <c r="M46" s="10">
        <f>+A46</f>
        <v>2004</v>
      </c>
      <c r="N46" s="11">
        <f>+AVERAGE(B46:L46)</f>
        <v>0.94825394500420646</v>
      </c>
      <c r="O46" s="13">
        <f>+AVERAGE(B46:E46,J46)</f>
        <v>0.49142837079600749</v>
      </c>
      <c r="P46" s="13">
        <f>+AVERAGE(F46:I46,K46:L46)</f>
        <v>1.3289419235110389</v>
      </c>
    </row>
    <row r="47" spans="1:16" x14ac:dyDescent="0.3">
      <c r="A47" s="12">
        <v>2005</v>
      </c>
      <c r="B47" s="11">
        <f>+AVERAGE('Monthly inflation rates'!B39:B47)</f>
        <v>0.56490945522609004</v>
      </c>
      <c r="C47" s="11">
        <f>+AVERAGE('Monthly inflation rates'!C39:C47)</f>
        <v>0.31556994835680247</v>
      </c>
      <c r="D47" s="11">
        <f>+AVERAGE('Monthly inflation rates'!D39:D47)</f>
        <v>0.86459763366403886</v>
      </c>
      <c r="E47" s="11">
        <f>+AVERAGE('Monthly inflation rates'!E39:E47)</f>
        <v>0.28575598963283233</v>
      </c>
      <c r="F47" s="11">
        <f>+AVERAGE('Monthly inflation rates'!F39:F47)</f>
        <v>0.73895389483076768</v>
      </c>
      <c r="G47" s="11">
        <f>+AVERAGE('Monthly inflation rates'!G39:G47)</f>
        <v>2.0263131287490288</v>
      </c>
      <c r="H47" s="11">
        <f>+AVERAGE('Monthly inflation rates'!H39:H47)</f>
        <v>0.82986583872516462</v>
      </c>
      <c r="I47" s="11">
        <f>+AVERAGE('Monthly inflation rates'!I39:I47)</f>
        <v>0.70708306831733914</v>
      </c>
      <c r="J47" s="11">
        <f>+AVERAGE('Monthly inflation rates'!J39:J47)</f>
        <v>0.29591335066914382</v>
      </c>
      <c r="K47" s="11">
        <f>+AVERAGE('Monthly inflation rates'!K39:K47)</f>
        <v>0.7428939103736345</v>
      </c>
      <c r="L47" s="11">
        <f>+AVERAGE('Monthly inflation rates'!L39:L47)</f>
        <v>1.7070961371421549</v>
      </c>
      <c r="M47" s="10">
        <f>+A47</f>
        <v>2005</v>
      </c>
      <c r="N47" s="11">
        <f>+AVERAGE(B47:L47)</f>
        <v>0.82535930506245425</v>
      </c>
      <c r="O47" s="13">
        <f>+AVERAGE(B47:E47,J47)</f>
        <v>0.46534927550978156</v>
      </c>
      <c r="P47" s="13">
        <f>+AVERAGE(F47:I47,K47:L47)</f>
        <v>1.1253676630230149</v>
      </c>
    </row>
    <row r="48" spans="1:16" x14ac:dyDescent="0.3">
      <c r="A48" s="12">
        <v>2006</v>
      </c>
      <c r="B48" s="11">
        <f>+AVERAGE('Monthly inflation rates'!B40:B48)</f>
        <v>0.64292722392121793</v>
      </c>
      <c r="C48" s="11">
        <f>+AVERAGE('Monthly inflation rates'!C40:C48)</f>
        <v>0.31180899812237839</v>
      </c>
      <c r="D48" s="11">
        <f>+AVERAGE('Monthly inflation rates'!D40:D48)</f>
        <v>0.80971536267836364</v>
      </c>
      <c r="E48" s="11">
        <f>+AVERAGE('Monthly inflation rates'!E40:E48)</f>
        <v>0.26147155014620221</v>
      </c>
      <c r="F48" s="11">
        <f>+AVERAGE('Monthly inflation rates'!F40:F48)</f>
        <v>0.62778822960139913</v>
      </c>
      <c r="G48" s="11">
        <f>+AVERAGE('Monthly inflation rates'!G40:G48)</f>
        <v>1.8020591063465874</v>
      </c>
      <c r="H48" s="11">
        <f>+AVERAGE('Monthly inflation rates'!H40:H48)</f>
        <v>0.71830663988801602</v>
      </c>
      <c r="I48" s="11">
        <f>+AVERAGE('Monthly inflation rates'!I40:I48)</f>
        <v>0.76097289680630753</v>
      </c>
      <c r="J48" s="11">
        <f>+AVERAGE('Monthly inflation rates'!J40:J48)</f>
        <v>0.2380812192029359</v>
      </c>
      <c r="K48" s="11">
        <f>+AVERAGE('Monthly inflation rates'!K40:K48)</f>
        <v>0.66881130326556582</v>
      </c>
      <c r="L48" s="11"/>
      <c r="M48" s="10">
        <f>+A48</f>
        <v>2006</v>
      </c>
      <c r="N48" s="11">
        <f>+AVERAGE(B48:L48)</f>
        <v>0.68419425299789738</v>
      </c>
      <c r="O48" s="13">
        <f>+AVERAGE(B48:E48,J48)</f>
        <v>0.4528008708142196</v>
      </c>
      <c r="P48" s="13">
        <f>+AVERAGE(F48:I48,K48:L48)</f>
        <v>0.91558763518157527</v>
      </c>
    </row>
    <row r="49" spans="1:16" x14ac:dyDescent="0.3">
      <c r="A49" s="12">
        <v>2007</v>
      </c>
      <c r="B49" s="11">
        <f>+AVERAGE('Monthly inflation rates'!B41:B49)</f>
        <v>0.81565921093924576</v>
      </c>
      <c r="C49" s="11">
        <f>+AVERAGE('Monthly inflation rates'!C41:C49)</f>
        <v>0.32070817660238871</v>
      </c>
      <c r="D49" s="11">
        <f>+AVERAGE('Monthly inflation rates'!D41:D49)</f>
        <v>0.82033959969692505</v>
      </c>
      <c r="E49" s="11">
        <f>+AVERAGE('Monthly inflation rates'!E41:E49)</f>
        <v>0.25503955722815508</v>
      </c>
      <c r="F49" s="11">
        <f>+AVERAGE('Monthly inflation rates'!F41:F49)</f>
        <v>0.53523790953248584</v>
      </c>
      <c r="G49" s="11">
        <f>+AVERAGE('Monthly inflation rates'!G41:G49)</f>
        <v>1.4935084381272903</v>
      </c>
      <c r="H49" s="11">
        <f>+AVERAGE('Monthly inflation rates'!H41:H49)</f>
        <v>0.6143358726387641</v>
      </c>
      <c r="I49" s="11">
        <f>+AVERAGE('Monthly inflation rates'!I41:I49)</f>
        <v>0.68719870298221197</v>
      </c>
      <c r="J49" s="11">
        <f>+AVERAGE('Monthly inflation rates'!J41:J49)</f>
        <v>0.1894206802302604</v>
      </c>
      <c r="K49" s="11">
        <f>+AVERAGE('Monthly inflation rates'!K41:K49)</f>
        <v>0.66770389713398537</v>
      </c>
      <c r="L49" s="11"/>
      <c r="M49" s="10">
        <f>+A49</f>
        <v>2007</v>
      </c>
      <c r="N49" s="11">
        <f>+AVERAGE(B49:L49)</f>
        <v>0.63991520451117123</v>
      </c>
      <c r="O49" s="13">
        <f>+AVERAGE(B49:E49,J49)</f>
        <v>0.48023344493939496</v>
      </c>
      <c r="P49" s="13">
        <f>+AVERAGE(F49:I49,K49:L49)</f>
        <v>0.79959696408294745</v>
      </c>
    </row>
    <row r="50" spans="1:16" x14ac:dyDescent="0.3">
      <c r="A50" s="12">
        <v>2008</v>
      </c>
      <c r="B50" s="11">
        <f>+AVERAGE('Monthly inflation rates'!B42:B50)</f>
        <v>0.98122542395508006</v>
      </c>
      <c r="C50" s="11">
        <f>+AVERAGE('Monthly inflation rates'!C42:C50)</f>
        <v>0.42289846930946162</v>
      </c>
      <c r="D50" s="11">
        <f>+AVERAGE('Monthly inflation rates'!D42:D50)</f>
        <v>0.81960518853936293</v>
      </c>
      <c r="E50" s="11">
        <f>+AVERAGE('Monthly inflation rates'!E42:E50)</f>
        <v>0.30214331315661586</v>
      </c>
      <c r="F50" s="11">
        <f>+AVERAGE('Monthly inflation rates'!F42:F50)</f>
        <v>0.52185492284859936</v>
      </c>
      <c r="G50" s="11">
        <f>+AVERAGE('Monthly inflation rates'!G42:G50)</f>
        <v>1.1240562024697536</v>
      </c>
      <c r="H50" s="11">
        <f>+AVERAGE('Monthly inflation rates'!H42:H50)</f>
        <v>0.53752601906808095</v>
      </c>
      <c r="I50" s="11">
        <f>+AVERAGE('Monthly inflation rates'!I42:I50)</f>
        <v>0.70552384624651898</v>
      </c>
      <c r="J50" s="11">
        <f>+AVERAGE('Monthly inflation rates'!J42:J50)</f>
        <v>0.21001127124505981</v>
      </c>
      <c r="K50" s="11">
        <f>+AVERAGE('Monthly inflation rates'!K42:K50)</f>
        <v>0.71153110548731746</v>
      </c>
      <c r="L50" s="11"/>
      <c r="M50" s="10">
        <f>+A50</f>
        <v>2008</v>
      </c>
      <c r="N50" s="11">
        <f>+AVERAGE(B50:L50)</f>
        <v>0.6336375762325851</v>
      </c>
      <c r="O50" s="13">
        <f>+AVERAGE(B50:E50,J50)</f>
        <v>0.54717673324111604</v>
      </c>
      <c r="P50" s="13">
        <f>+AVERAGE(F50:I50,K50:L50)</f>
        <v>0.72009841922405404</v>
      </c>
    </row>
    <row r="51" spans="1:16" x14ac:dyDescent="0.3">
      <c r="A51" s="12">
        <v>2009</v>
      </c>
      <c r="B51" s="11">
        <f>+AVERAGE('Monthly inflation rates'!B43:B51)</f>
        <v>1.1300856510054058</v>
      </c>
      <c r="C51" s="11">
        <f>+AVERAGE('Monthly inflation rates'!C43:C51)</f>
        <v>0.41165175505243962</v>
      </c>
      <c r="D51" s="11">
        <f>+AVERAGE('Monthly inflation rates'!D43:D51)</f>
        <v>0.7159459783454114</v>
      </c>
      <c r="E51" s="11">
        <f>+AVERAGE('Monthly inflation rates'!E43:E51)</f>
        <v>0.28165383168278585</v>
      </c>
      <c r="F51" s="11">
        <f>+AVERAGE('Monthly inflation rates'!F43:F51)</f>
        <v>0.46229774550735009</v>
      </c>
      <c r="G51" s="11">
        <f>+AVERAGE('Monthly inflation rates'!G43:G51)</f>
        <v>0.54761202670050579</v>
      </c>
      <c r="H51" s="11">
        <f>+AVERAGE('Monthly inflation rates'!H43:H51)</f>
        <v>0.46347145104535464</v>
      </c>
      <c r="I51" s="11">
        <f>+AVERAGE('Monthly inflation rates'!I43:I51)</f>
        <v>0.64557374289337943</v>
      </c>
      <c r="J51" s="11">
        <f>+AVERAGE('Monthly inflation rates'!J43:J51)</f>
        <v>0.20260257319035307</v>
      </c>
      <c r="K51" s="11">
        <f>+AVERAGE('Monthly inflation rates'!K43:K51)</f>
        <v>0.71904059144646382</v>
      </c>
      <c r="L51" s="11"/>
      <c r="M51" s="10">
        <f>+A51</f>
        <v>2009</v>
      </c>
      <c r="N51" s="11">
        <f>+AVERAGE(B51:L51)</f>
        <v>0.5579935346869449</v>
      </c>
      <c r="O51" s="13">
        <f>+AVERAGE(B51:E51,J51)</f>
        <v>0.54838795785527916</v>
      </c>
      <c r="P51" s="13">
        <f>+AVERAGE(F51:I51,K51:L51)</f>
        <v>0.56759911151861075</v>
      </c>
    </row>
    <row r="52" spans="1:16" x14ac:dyDescent="0.3">
      <c r="A52" s="12">
        <v>2010</v>
      </c>
      <c r="B52" s="11">
        <f>+AVERAGE('Monthly inflation rates'!B44:B52)</f>
        <v>1.3446138952104707</v>
      </c>
      <c r="C52" s="11">
        <f>+AVERAGE('Monthly inflation rates'!C44:C52)</f>
        <v>0.41994196809185502</v>
      </c>
      <c r="D52" s="11">
        <f>+AVERAGE('Monthly inflation rates'!D44:D52)</f>
        <v>0.67465466937247021</v>
      </c>
      <c r="E52" s="11">
        <f>+AVERAGE('Monthly inflation rates'!E44:E52)</f>
        <v>0.2621288560199127</v>
      </c>
      <c r="F52" s="11">
        <f>+AVERAGE('Monthly inflation rates'!F44:F52)</f>
        <v>0.42280937065712898</v>
      </c>
      <c r="G52" s="11">
        <f>+AVERAGE('Monthly inflation rates'!G44:G52)</f>
        <v>0.38893182005072341</v>
      </c>
      <c r="H52" s="11">
        <f>+AVERAGE('Monthly inflation rates'!H44:H52)</f>
        <v>0.45115473416742613</v>
      </c>
      <c r="I52" s="11">
        <f>+AVERAGE('Monthly inflation rates'!I44:I52)</f>
        <v>0.6354548287220263</v>
      </c>
      <c r="J52" s="11">
        <f>+AVERAGE('Monthly inflation rates'!J44:J52)</f>
        <v>0.19850182343168982</v>
      </c>
      <c r="K52" s="11">
        <f>+AVERAGE('Monthly inflation rates'!K44:K52)</f>
        <v>0.74858677613105007</v>
      </c>
      <c r="L52" s="11"/>
      <c r="M52" s="10">
        <f>+A52</f>
        <v>2010</v>
      </c>
      <c r="N52" s="11">
        <f>+AVERAGE(B52:L52)</f>
        <v>0.55467787418547532</v>
      </c>
      <c r="O52" s="13">
        <f>+AVERAGE(B52:E52,J52)</f>
        <v>0.57996824242527967</v>
      </c>
      <c r="P52" s="13">
        <f>+AVERAGE(F52:I52,K52:L52)</f>
        <v>0.52938750594567097</v>
      </c>
    </row>
    <row r="53" spans="1:16" x14ac:dyDescent="0.3">
      <c r="A53" s="12">
        <v>2011</v>
      </c>
      <c r="B53" s="11">
        <f>+AVERAGE('Monthly inflation rates'!B45:B53)</f>
        <v>1.2142427516107501</v>
      </c>
      <c r="C53" s="11">
        <f>+AVERAGE('Monthly inflation rates'!C45:C53)</f>
        <v>0.4983943919453695</v>
      </c>
      <c r="D53" s="11">
        <f>+AVERAGE('Monthly inflation rates'!D45:D53)</f>
        <v>0.63272631092809262</v>
      </c>
      <c r="E53" s="11">
        <f>+AVERAGE('Monthly inflation rates'!E45:E53)</f>
        <v>0.26978965486001488</v>
      </c>
      <c r="F53" s="11">
        <f>+AVERAGE('Monthly inflation rates'!F45:F53)</f>
        <v>0.39397105075450095</v>
      </c>
      <c r="G53" s="11">
        <f>+AVERAGE('Monthly inflation rates'!G45:G53)</f>
        <v>0.35469747952854291</v>
      </c>
      <c r="H53" s="11">
        <f>+AVERAGE('Monthly inflation rates'!H45:H53)</f>
        <v>0.43652115996920166</v>
      </c>
      <c r="I53" s="11">
        <f>+AVERAGE('Monthly inflation rates'!I45:I53)</f>
        <v>0.553483918887681</v>
      </c>
      <c r="J53" s="11">
        <f>+AVERAGE('Monthly inflation rates'!J45:J53)</f>
        <v>0.22747295461680306</v>
      </c>
      <c r="K53" s="11">
        <f>+AVERAGE('Monthly inflation rates'!K45:K53)</f>
        <v>0.6095952127739328</v>
      </c>
      <c r="L53" s="11"/>
      <c r="M53" s="10">
        <f>+A53</f>
        <v>2011</v>
      </c>
      <c r="N53" s="11">
        <f>+AVERAGE(B53:L53)</f>
        <v>0.51908948858748905</v>
      </c>
      <c r="O53" s="13">
        <f>+AVERAGE(B53:E53,J53)</f>
        <v>0.56852521279220603</v>
      </c>
      <c r="P53" s="13">
        <f>+AVERAGE(F53:I53,K53:L53)</f>
        <v>0.46965376438277184</v>
      </c>
    </row>
    <row r="54" spans="1:16" x14ac:dyDescent="0.3">
      <c r="A54" s="12">
        <v>2012</v>
      </c>
      <c r="B54" s="11">
        <f>+AVERAGE('Monthly inflation rates'!B46:B54)</f>
        <v>1.3909709044051717</v>
      </c>
      <c r="C54" s="11">
        <f>+AVERAGE('Monthly inflation rates'!C46:C54)</f>
        <v>0.50955557424608133</v>
      </c>
      <c r="D54" s="11">
        <f>+AVERAGE('Monthly inflation rates'!D46:D54)</f>
        <v>0.49482887463628217</v>
      </c>
      <c r="E54" s="11">
        <f>+AVERAGE('Monthly inflation rates'!E46:E54)</f>
        <v>0.27154041792218675</v>
      </c>
      <c r="F54" s="11">
        <f>+AVERAGE('Monthly inflation rates'!F46:F54)</f>
        <v>0.35789124751650636</v>
      </c>
      <c r="G54" s="11">
        <f>+AVERAGE('Monthly inflation rates'!G46:G54)</f>
        <v>0.33783834242859062</v>
      </c>
      <c r="H54" s="11">
        <f>+AVERAGE('Monthly inflation rates'!H46:H54)</f>
        <v>0.38996399760048056</v>
      </c>
      <c r="I54" s="11">
        <f>+AVERAGE('Monthly inflation rates'!I46:I54)</f>
        <v>0.50593927242443826</v>
      </c>
      <c r="J54" s="11">
        <f>+AVERAGE('Monthly inflation rates'!J46:J54)</f>
        <v>0.24005297011120666</v>
      </c>
      <c r="K54" s="11">
        <f>+AVERAGE('Monthly inflation rates'!K46:K54)</f>
        <v>0.58639036580037351</v>
      </c>
      <c r="L54" s="11"/>
      <c r="M54" s="10">
        <f>+A54</f>
        <v>2012</v>
      </c>
      <c r="N54" s="11">
        <f>+AVERAGE(B54:L54)</f>
        <v>0.50849719670913185</v>
      </c>
      <c r="O54" s="13">
        <f>+AVERAGE(B54:E54,J54)</f>
        <v>0.58138974826418577</v>
      </c>
      <c r="P54" s="13">
        <f>+AVERAGE(F54:I54,K54:L54)</f>
        <v>0.43560464515407793</v>
      </c>
    </row>
    <row r="55" spans="1:16" x14ac:dyDescent="0.3">
      <c r="A55" s="12">
        <v>2013</v>
      </c>
      <c r="B55" s="11">
        <f>+AVERAGE('Monthly inflation rates'!B47:B55)</f>
        <v>1.5666030552487387</v>
      </c>
      <c r="C55" s="11">
        <f>+AVERAGE('Monthly inflation rates'!C47:C55)</f>
        <v>0.52086566611093188</v>
      </c>
      <c r="D55" s="11">
        <f>+AVERAGE('Monthly inflation rates'!D47:D55)</f>
        <v>0.46611854600685387</v>
      </c>
      <c r="E55" s="11">
        <f>+AVERAGE('Monthly inflation rates'!E47:E55)</f>
        <v>0.27825745419467229</v>
      </c>
      <c r="F55" s="11">
        <f>+AVERAGE('Monthly inflation rates'!F47:F55)</f>
        <v>0.32601282327800896</v>
      </c>
      <c r="G55" s="11">
        <f>+AVERAGE('Monthly inflation rates'!G47:G55)</f>
        <v>0.34468136628129148</v>
      </c>
      <c r="H55" s="11">
        <f>+AVERAGE('Monthly inflation rates'!H47:H55)</f>
        <v>0.33996376117164417</v>
      </c>
      <c r="I55" s="11">
        <f>+AVERAGE('Monthly inflation rates'!I47:I55)</f>
        <v>0.51421525377449584</v>
      </c>
      <c r="J55" s="11">
        <f>+AVERAGE('Monthly inflation rates'!J47:J55)</f>
        <v>0.23237126980623202</v>
      </c>
      <c r="K55" s="11">
        <f>+AVERAGE('Monthly inflation rates'!K47:K55)</f>
        <v>0.59445013411404768</v>
      </c>
      <c r="L55" s="11"/>
      <c r="M55" s="10">
        <f>+A55</f>
        <v>2013</v>
      </c>
      <c r="N55" s="11">
        <f>+AVERAGE(B55:L55)</f>
        <v>0.5183539329986917</v>
      </c>
      <c r="O55" s="13">
        <f>+AVERAGE(B55:E55,J55)</f>
        <v>0.61284319827348577</v>
      </c>
      <c r="P55" s="13">
        <f>+AVERAGE(F55:I55,K55:L55)</f>
        <v>0.42386466772389764</v>
      </c>
    </row>
    <row r="56" spans="1:16" x14ac:dyDescent="0.3">
      <c r="A56" s="12">
        <v>2014</v>
      </c>
      <c r="B56" s="11">
        <f>+AVERAGE('Monthly inflation rates'!B48:B56)</f>
        <v>1.7635869114574427</v>
      </c>
      <c r="C56" s="11">
        <f>+AVERAGE('Monthly inflation rates'!C48:C56)</f>
        <v>0.52430412139651394</v>
      </c>
      <c r="D56" s="11">
        <f>+AVERAGE('Monthly inflation rates'!D48:D56)</f>
        <v>0.4607979224295875</v>
      </c>
      <c r="E56" s="11">
        <f>+AVERAGE('Monthly inflation rates'!E48:E56)</f>
        <v>0.29015009530594721</v>
      </c>
      <c r="F56" s="11">
        <f>+AVERAGE('Monthly inflation rates'!F48:F56)</f>
        <v>0.31534292099794697</v>
      </c>
      <c r="G56" s="11">
        <f>+AVERAGE('Monthly inflation rates'!G48:G56)</f>
        <v>0.34946880414096831</v>
      </c>
      <c r="H56" s="11">
        <f>+AVERAGE('Monthly inflation rates'!H48:H56)</f>
        <v>0.33293396485580334</v>
      </c>
      <c r="I56" s="11">
        <f>+AVERAGE('Monthly inflation rates'!I48:I56)</f>
        <v>0.46545152758418074</v>
      </c>
      <c r="J56" s="11">
        <f>+AVERAGE('Monthly inflation rates'!J48:J56)</f>
        <v>0.24709861830436936</v>
      </c>
      <c r="K56" s="11">
        <f>+AVERAGE('Monthly inflation rates'!K48:K56)</f>
        <v>0.62375080111344172</v>
      </c>
      <c r="L56" s="11"/>
      <c r="M56" s="10">
        <f>+A56</f>
        <v>2014</v>
      </c>
      <c r="N56" s="11">
        <f>+AVERAGE(B56:L56)</f>
        <v>0.53728856875862019</v>
      </c>
      <c r="O56" s="13">
        <f>+AVERAGE(B56:E56,J56)</f>
        <v>0.65718753377877215</v>
      </c>
      <c r="P56" s="13">
        <f>+AVERAGE(F56:I56,K56:L56)</f>
        <v>0.41738960373846823</v>
      </c>
    </row>
    <row r="57" spans="1:16" x14ac:dyDescent="0.3">
      <c r="A57" s="12">
        <v>2015</v>
      </c>
      <c r="B57" s="11">
        <f>+AVERAGE('Monthly inflation rates'!B49:B57)</f>
        <v>1.9053378701037085</v>
      </c>
      <c r="C57" s="11">
        <f>+AVERAGE('Monthly inflation rates'!C49:C57)</f>
        <v>0.52230111825824677</v>
      </c>
      <c r="D57" s="11">
        <f>+AVERAGE('Monthly inflation rates'!D49:D57)</f>
        <v>0.50691237131016054</v>
      </c>
      <c r="E57" s="11">
        <f>+AVERAGE('Monthly inflation rates'!E49:E57)</f>
        <v>0.29855095782004415</v>
      </c>
      <c r="F57" s="11">
        <f>+AVERAGE('Monthly inflation rates'!F49:F57)</f>
        <v>0.3355205593082185</v>
      </c>
      <c r="G57" s="11">
        <f>+AVERAGE('Monthly inflation rates'!G49:G57)</f>
        <v>0.35406627962376469</v>
      </c>
      <c r="H57" s="11">
        <f>+AVERAGE('Monthly inflation rates'!H49:H57)</f>
        <v>0.32071905711405563</v>
      </c>
      <c r="I57" s="11">
        <f>+AVERAGE('Monthly inflation rates'!I49:I57)</f>
        <v>0.38407838904714886</v>
      </c>
      <c r="J57" s="11">
        <f>+AVERAGE('Monthly inflation rates'!J49:J57)</f>
        <v>0.26106327253563566</v>
      </c>
      <c r="K57" s="11">
        <f>+AVERAGE('Monthly inflation rates'!K49:K57)</f>
        <v>0.65014470518475564</v>
      </c>
      <c r="L57" s="11"/>
      <c r="M57" s="10">
        <f>+A57</f>
        <v>2015</v>
      </c>
      <c r="N57" s="11">
        <f>+AVERAGE(B57:L57)</f>
        <v>0.55386945803057397</v>
      </c>
      <c r="O57" s="13">
        <f>+AVERAGE(B57:E57,J57)</f>
        <v>0.69883311800555925</v>
      </c>
      <c r="P57" s="13">
        <f>+AVERAGE(F57:I57,K57:L57)</f>
        <v>0.40890579805558869</v>
      </c>
    </row>
    <row r="58" spans="1:16" x14ac:dyDescent="0.3">
      <c r="A58" s="12">
        <v>2016</v>
      </c>
      <c r="B58" s="11">
        <f>+AVERAGE('Monthly inflation rates'!B50:B58)</f>
        <v>2.0379034173658619</v>
      </c>
      <c r="C58" s="11">
        <f>+AVERAGE('Monthly inflation rates'!C50:C58)</f>
        <v>0.47775807212912585</v>
      </c>
      <c r="D58" s="11">
        <f>+AVERAGE('Monthly inflation rates'!D50:D58)</f>
        <v>0.55113695233501603</v>
      </c>
      <c r="E58" s="11">
        <f>+AVERAGE('Monthly inflation rates'!E50:E58)</f>
        <v>0.29317753295447069</v>
      </c>
      <c r="F58" s="11">
        <f>+AVERAGE('Monthly inflation rates'!F50:F58)</f>
        <v>0.33598988037807487</v>
      </c>
      <c r="G58" s="11"/>
      <c r="H58" s="11">
        <f>+AVERAGE('Monthly inflation rates'!H50:H58)</f>
        <v>0.3331961310940823</v>
      </c>
      <c r="I58" s="11">
        <f>+AVERAGE('Monthly inflation rates'!I50:I58)</f>
        <v>0.36626383778689664</v>
      </c>
      <c r="J58" s="11">
        <f>+AVERAGE('Monthly inflation rates'!J50:J58)</f>
        <v>0.27746035308478212</v>
      </c>
      <c r="K58" s="11">
        <f>+AVERAGE('Monthly inflation rates'!K50:K58)</f>
        <v>0.64670211133472444</v>
      </c>
      <c r="L58" s="11"/>
      <c r="M58" s="10">
        <f>+A58</f>
        <v>2016</v>
      </c>
      <c r="N58" s="11">
        <f>+AVERAGE(B58:L58)</f>
        <v>0.59106536538478183</v>
      </c>
      <c r="O58" s="13">
        <f>+AVERAGE(B58:E58,J58)</f>
        <v>0.72748726557385146</v>
      </c>
      <c r="P58" s="13">
        <f>+AVERAGE(F58:I58,K58:L58)</f>
        <v>0.42053799014844456</v>
      </c>
    </row>
    <row r="59" spans="1:16" x14ac:dyDescent="0.3">
      <c r="A59" s="12">
        <v>2017</v>
      </c>
      <c r="B59" s="11">
        <f>+AVERAGE('Monthly inflation rates'!B51:B59)</f>
        <v>2.0719632823276797</v>
      </c>
      <c r="C59" s="11"/>
      <c r="D59" s="11"/>
      <c r="E59" s="11">
        <f>+AVERAGE('Monthly inflation rates'!E51:E59)</f>
        <v>0.23573984327725445</v>
      </c>
      <c r="F59" s="11">
        <f>+AVERAGE('Monthly inflation rates'!F51:F59)</f>
        <v>0.30447710111400905</v>
      </c>
      <c r="G59" s="11"/>
      <c r="H59" s="11"/>
      <c r="I59" s="11">
        <f>+AVERAGE('Monthly inflation rates'!I51:I59)</f>
        <v>0.34006111618896601</v>
      </c>
      <c r="J59" s="11">
        <f>+AVERAGE('Monthly inflation rates'!J51:J59)</f>
        <v>0.25087371328671942</v>
      </c>
      <c r="K59" s="11">
        <f>+AVERAGE('Monthly inflation rates'!K51:K59)</f>
        <v>0.62390257338222654</v>
      </c>
      <c r="L59" s="11"/>
      <c r="M59" s="10">
        <f>+A59</f>
        <v>2017</v>
      </c>
      <c r="N59" s="11">
        <f>+AVERAGE(B59:L59)</f>
        <v>0.63783627159614253</v>
      </c>
      <c r="O59" s="13">
        <f>+AVERAGE(B59:E59,J59)</f>
        <v>0.85285894629721781</v>
      </c>
      <c r="P59" s="13">
        <f>+AVERAGE(F59:I59,K59:L59)</f>
        <v>0.4228135968950672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22CC-D78D-425E-A970-0FE11BF9A3BE}">
  <dimension ref="A1:P59"/>
  <sheetViews>
    <sheetView workbookViewId="0">
      <selection activeCell="P1" sqref="P1"/>
    </sheetView>
  </sheetViews>
  <sheetFormatPr defaultColWidth="9.109375" defaultRowHeight="14.4" x14ac:dyDescent="0.3"/>
  <cols>
    <col min="15" max="15" width="22.6640625" bestFit="1" customWidth="1"/>
    <col min="16" max="16" width="28.33203125" bestFit="1" customWidth="1"/>
  </cols>
  <sheetData>
    <row r="1" spans="1:16" x14ac:dyDescent="0.3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38</v>
      </c>
      <c r="O1" t="s">
        <v>40</v>
      </c>
      <c r="P1" t="s">
        <v>41</v>
      </c>
    </row>
    <row r="2" spans="1:16" x14ac:dyDescent="0.3">
      <c r="A2" s="12">
        <v>1960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>
        <f>+A2</f>
        <v>1960</v>
      </c>
      <c r="N2" s="11"/>
    </row>
    <row r="3" spans="1:16" x14ac:dyDescent="0.3">
      <c r="A3" s="12">
        <v>1961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>
        <f>+A3</f>
        <v>1961</v>
      </c>
      <c r="N3" s="11"/>
    </row>
    <row r="4" spans="1:16" x14ac:dyDescent="0.3">
      <c r="A4" s="12">
        <v>1962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>
        <f>+A4</f>
        <v>1962</v>
      </c>
      <c r="N4" s="11"/>
    </row>
    <row r="5" spans="1:16" x14ac:dyDescent="0.3">
      <c r="A5" s="12">
        <v>1963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>
        <f>+A5</f>
        <v>1963</v>
      </c>
      <c r="N5" s="11"/>
    </row>
    <row r="6" spans="1:16" x14ac:dyDescent="0.3">
      <c r="A6" s="12">
        <v>1964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0">
        <f>+A6</f>
        <v>1964</v>
      </c>
      <c r="N6" s="11"/>
    </row>
    <row r="7" spans="1:16" x14ac:dyDescent="0.3">
      <c r="A7" s="12">
        <v>1965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0">
        <f>+A7</f>
        <v>1965</v>
      </c>
      <c r="N7" s="11"/>
    </row>
    <row r="8" spans="1:16" x14ac:dyDescent="0.3">
      <c r="A8" s="12">
        <v>1966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0">
        <f>+A8</f>
        <v>1966</v>
      </c>
      <c r="N8" s="11"/>
    </row>
    <row r="9" spans="1:16" x14ac:dyDescent="0.3">
      <c r="A9" s="12">
        <v>1967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0">
        <f>+A9</f>
        <v>1967</v>
      </c>
      <c r="N9" s="11"/>
    </row>
    <row r="10" spans="1:16" x14ac:dyDescent="0.3">
      <c r="A10" s="12">
        <v>1968</v>
      </c>
      <c r="B10" s="11">
        <f>+_xlfn.STDEV.P('Monthly inflation rates'!B2:B10)</f>
        <v>0.57138602231470592</v>
      </c>
      <c r="C10" s="11">
        <f>+_xlfn.STDEV.P('Monthly inflation rates'!C2:C10)</f>
        <v>0.2990211878738972</v>
      </c>
      <c r="D10" s="11">
        <f>+_xlfn.STDEV.P('Monthly inflation rates'!D2:D10)</f>
        <v>1.1950215188245912</v>
      </c>
      <c r="E10" s="11">
        <f>+_xlfn.STDEV.P('Monthly inflation rates'!E2:E10)</f>
        <v>0.85569239444523404</v>
      </c>
      <c r="F10" s="11">
        <f>+_xlfn.STDEV.P('Monthly inflation rates'!F2:F10)</f>
        <v>0.59252336755989643</v>
      </c>
      <c r="G10" s="11">
        <f>+_xlfn.STDEV.P('Monthly inflation rates'!G2:G10)</f>
        <v>0.1173608641941119</v>
      </c>
      <c r="H10" s="11"/>
      <c r="I10" s="11"/>
      <c r="J10" s="11">
        <f>+_xlfn.STDEV.P('Monthly inflation rates'!J2:J10)</f>
        <v>0.3265098088540247</v>
      </c>
      <c r="K10" s="11">
        <f>+_xlfn.STDEV.P('Monthly inflation rates'!K2:K10)</f>
        <v>1.9829501378662118</v>
      </c>
      <c r="L10" s="11"/>
      <c r="M10" s="10">
        <f>+A10</f>
        <v>1968</v>
      </c>
      <c r="N10" s="11">
        <f>+AVERAGE(B10:L10)</f>
        <v>0.74255816274158415</v>
      </c>
      <c r="O10" s="13">
        <f>+AVERAGE(B10:E10,J10)</f>
        <v>0.64952618646249072</v>
      </c>
      <c r="P10" s="13">
        <f>+AVERAGE(F10:I10,K10:L10)</f>
        <v>0.89761145654007335</v>
      </c>
    </row>
    <row r="11" spans="1:16" x14ac:dyDescent="0.3">
      <c r="A11" s="12">
        <v>1969</v>
      </c>
      <c r="B11" s="11">
        <f>+_xlfn.STDEV.P('Monthly inflation rates'!B3:B11)</f>
        <v>0.68630400061589547</v>
      </c>
      <c r="C11" s="11">
        <f>+_xlfn.STDEV.P('Monthly inflation rates'!C3:C11)</f>
        <v>0.28621112750538391</v>
      </c>
      <c r="D11" s="11">
        <f>+_xlfn.STDEV.P('Monthly inflation rates'!D3:D11)</f>
        <v>1.2697058096850824</v>
      </c>
      <c r="E11" s="11">
        <f>+_xlfn.STDEV.P('Monthly inflation rates'!E3:E11)</f>
        <v>0.81052357619227045</v>
      </c>
      <c r="F11" s="11">
        <f>+_xlfn.STDEV.P('Monthly inflation rates'!F3:F11)</f>
        <v>0.58793450155193339</v>
      </c>
      <c r="G11" s="11">
        <f>+_xlfn.STDEV.P('Monthly inflation rates'!G3:G11)</f>
        <v>0.18661775584621557</v>
      </c>
      <c r="H11" s="11">
        <f>+_xlfn.STDEV.P('Monthly inflation rates'!H3:H11)</f>
        <v>0.13523009872178357</v>
      </c>
      <c r="I11" s="11">
        <f>+_xlfn.STDEV.P('Monthly inflation rates'!I3:I11)</f>
        <v>0.30690623888867424</v>
      </c>
      <c r="J11" s="11">
        <f>+_xlfn.STDEV.P('Monthly inflation rates'!J3:J11)</f>
        <v>0.33978471389729659</v>
      </c>
      <c r="K11" s="11">
        <f>+_xlfn.STDEV.P('Monthly inflation rates'!K3:K11)</f>
        <v>2.0980511388572891</v>
      </c>
      <c r="L11" s="11">
        <f>+_xlfn.STDEV.P('Monthly inflation rates'!L3:L11)</f>
        <v>8.920833347660613E-2</v>
      </c>
      <c r="M11" s="10">
        <f>+A11</f>
        <v>1969</v>
      </c>
      <c r="N11" s="11">
        <f>+AVERAGE(B11:L11)</f>
        <v>0.61786157229440286</v>
      </c>
      <c r="O11" s="13">
        <f>+AVERAGE(B11:E11,J11)</f>
        <v>0.67850584557918592</v>
      </c>
      <c r="P11" s="13">
        <f>+AVERAGE(F11:I11,K11:L11)</f>
        <v>0.56732467789041696</v>
      </c>
    </row>
    <row r="12" spans="1:16" x14ac:dyDescent="0.3">
      <c r="A12" s="12">
        <v>1970</v>
      </c>
      <c r="B12" s="11">
        <f>+_xlfn.STDEV.P('Monthly inflation rates'!B4:B12)</f>
        <v>0.67251649623356469</v>
      </c>
      <c r="C12" s="11">
        <f>+_xlfn.STDEV.P('Monthly inflation rates'!C4:C12)</f>
        <v>0.28385910227651873</v>
      </c>
      <c r="D12" s="11">
        <f>+_xlfn.STDEV.P('Monthly inflation rates'!D4:D12)</f>
        <v>1.371187284642672</v>
      </c>
      <c r="E12" s="11">
        <f>+_xlfn.STDEV.P('Monthly inflation rates'!E4:E12)</f>
        <v>0.66499192802708562</v>
      </c>
      <c r="F12" s="11">
        <f>+_xlfn.STDEV.P('Monthly inflation rates'!F4:F12)</f>
        <v>0.58281713274954328</v>
      </c>
      <c r="G12" s="11">
        <f>+_xlfn.STDEV.P('Monthly inflation rates'!G4:G12)</f>
        <v>0.23235127474103462</v>
      </c>
      <c r="H12" s="11">
        <f>+_xlfn.STDEV.P('Monthly inflation rates'!H4:H12)</f>
        <v>0.13710587764415527</v>
      </c>
      <c r="I12" s="11">
        <f>+_xlfn.STDEV.P('Monthly inflation rates'!I4:I12)</f>
        <v>0.13666709923970821</v>
      </c>
      <c r="J12" s="11">
        <f>+_xlfn.STDEV.P('Monthly inflation rates'!J4:J12)</f>
        <v>0.34858618868343916</v>
      </c>
      <c r="K12" s="11">
        <f>+_xlfn.STDEV.P('Monthly inflation rates'!K4:K12)</f>
        <v>2.0115892096280632</v>
      </c>
      <c r="L12" s="11">
        <f>+_xlfn.STDEV.P('Monthly inflation rates'!L4:L12)</f>
        <v>0.1084453873753681</v>
      </c>
      <c r="M12" s="10">
        <f>+A12</f>
        <v>1970</v>
      </c>
      <c r="N12" s="11">
        <f>+AVERAGE(B12:L12)</f>
        <v>0.595465180112832</v>
      </c>
      <c r="O12" s="13">
        <f>+AVERAGE(B12:E12,J12)</f>
        <v>0.66822819997265603</v>
      </c>
      <c r="P12" s="13">
        <f>+AVERAGE(F12:I12,K12:L12)</f>
        <v>0.53482933022964541</v>
      </c>
    </row>
    <row r="13" spans="1:16" x14ac:dyDescent="0.3">
      <c r="A13" s="12">
        <v>1971</v>
      </c>
      <c r="B13" s="11">
        <f>+_xlfn.STDEV.P('Monthly inflation rates'!B5:B13)</f>
        <v>0.73856436666294001</v>
      </c>
      <c r="C13" s="11">
        <f>+_xlfn.STDEV.P('Monthly inflation rates'!C5:C13)</f>
        <v>0.28595773364626897</v>
      </c>
      <c r="D13" s="11">
        <f>+_xlfn.STDEV.P('Monthly inflation rates'!D5:D13)</f>
        <v>1.4310146304355773</v>
      </c>
      <c r="E13" s="11">
        <f>+_xlfn.STDEV.P('Monthly inflation rates'!E5:E13)</f>
        <v>0.59472357082885219</v>
      </c>
      <c r="F13" s="11">
        <f>+_xlfn.STDEV.P('Monthly inflation rates'!F5:F13)</f>
        <v>0.56799590741822581</v>
      </c>
      <c r="G13" s="11">
        <f>+_xlfn.STDEV.P('Monthly inflation rates'!G5:G13)</f>
        <v>0.2285716378668681</v>
      </c>
      <c r="H13" s="11">
        <f>+_xlfn.STDEV.P('Monthly inflation rates'!H5:H13)</f>
        <v>0.13495570402433449</v>
      </c>
      <c r="I13" s="11">
        <f>+_xlfn.STDEV.P('Monthly inflation rates'!I5:I13)</f>
        <v>0.16054466853550128</v>
      </c>
      <c r="J13" s="11">
        <f>+_xlfn.STDEV.P('Monthly inflation rates'!J5:J13)</f>
        <v>0.3474308456060764</v>
      </c>
      <c r="K13" s="11">
        <f>+_xlfn.STDEV.P('Monthly inflation rates'!K5:K13)</f>
        <v>1.8493256202488109</v>
      </c>
      <c r="L13" s="11">
        <f>+_xlfn.STDEV.P('Monthly inflation rates'!L5:L13)</f>
        <v>8.7320409106965396E-2</v>
      </c>
      <c r="M13" s="10">
        <f>+A13</f>
        <v>1971</v>
      </c>
      <c r="N13" s="11">
        <f>+AVERAGE(B13:L13)</f>
        <v>0.58421864494367459</v>
      </c>
      <c r="O13" s="13">
        <f>+AVERAGE(B13:E13,J13)</f>
        <v>0.679538229435943</v>
      </c>
      <c r="P13" s="13">
        <f>+AVERAGE(F13:I13,K13:L13)</f>
        <v>0.50478565786678431</v>
      </c>
    </row>
    <row r="14" spans="1:16" x14ac:dyDescent="0.3">
      <c r="A14" s="12">
        <v>1972</v>
      </c>
      <c r="B14" s="11">
        <f>+_xlfn.STDEV.P('Monthly inflation rates'!B6:B14)</f>
        <v>1.0673119465311063</v>
      </c>
      <c r="C14" s="11">
        <f>+_xlfn.STDEV.P('Monthly inflation rates'!C6:C14)</f>
        <v>0.23368660179364467</v>
      </c>
      <c r="D14" s="11">
        <f>+_xlfn.STDEV.P('Monthly inflation rates'!D6:D14)</f>
        <v>1.3226443205726541</v>
      </c>
      <c r="E14" s="11">
        <f>+_xlfn.STDEV.P('Monthly inflation rates'!E6:E14)</f>
        <v>0.98732462475384075</v>
      </c>
      <c r="F14" s="11">
        <f>+_xlfn.STDEV.P('Monthly inflation rates'!F6:F14)</f>
        <v>0.2463139978557333</v>
      </c>
      <c r="G14" s="11">
        <f>+_xlfn.STDEV.P('Monthly inflation rates'!G6:G14)</f>
        <v>0.22420725390615193</v>
      </c>
      <c r="H14" s="11">
        <f>+_xlfn.STDEV.P('Monthly inflation rates'!H6:H14)</f>
        <v>0.13406259022003694</v>
      </c>
      <c r="I14" s="11">
        <f>+_xlfn.STDEV.P('Monthly inflation rates'!I6:I14)</f>
        <v>0.2314157574170666</v>
      </c>
      <c r="J14" s="11">
        <f>+_xlfn.STDEV.P('Monthly inflation rates'!J6:J14)</f>
        <v>0.33973115523901509</v>
      </c>
      <c r="K14" s="11">
        <f>+_xlfn.STDEV.P('Monthly inflation rates'!K6:K14)</f>
        <v>1.9637949245065853</v>
      </c>
      <c r="L14" s="11">
        <f>+_xlfn.STDEV.P('Monthly inflation rates'!L6:L14)</f>
        <v>8.9720391299750721E-2</v>
      </c>
      <c r="M14" s="10">
        <f>+A14</f>
        <v>1972</v>
      </c>
      <c r="N14" s="11">
        <f>+AVERAGE(B14:L14)</f>
        <v>0.62183759673596228</v>
      </c>
      <c r="O14" s="13">
        <f>+AVERAGE(B14:E14,J14)</f>
        <v>0.79013972977805214</v>
      </c>
      <c r="P14" s="13">
        <f>+AVERAGE(F14:I14,K14:L14)</f>
        <v>0.4815858192008875</v>
      </c>
    </row>
    <row r="15" spans="1:16" x14ac:dyDescent="0.3">
      <c r="A15" s="12">
        <v>1973</v>
      </c>
      <c r="B15" s="11">
        <f>+_xlfn.STDEV.P('Monthly inflation rates'!B7:B15)</f>
        <v>1.0852667073989313</v>
      </c>
      <c r="C15" s="11">
        <f>+_xlfn.STDEV.P('Monthly inflation rates'!C7:C15)</f>
        <v>0.62242523757807233</v>
      </c>
      <c r="D15" s="11">
        <f>+_xlfn.STDEV.P('Monthly inflation rates'!D7:D15)</f>
        <v>0.8000445951914773</v>
      </c>
      <c r="E15" s="11">
        <f>+_xlfn.STDEV.P('Monthly inflation rates'!E7:E15)</f>
        <v>3.3485465186586447</v>
      </c>
      <c r="F15" s="11">
        <f>+_xlfn.STDEV.P('Monthly inflation rates'!F7:F15)</f>
        <v>0.39238184928123543</v>
      </c>
      <c r="G15" s="11">
        <f>+_xlfn.STDEV.P('Monthly inflation rates'!G7:G15)</f>
        <v>0.33307801119333313</v>
      </c>
      <c r="H15" s="11">
        <f>+_xlfn.STDEV.P('Monthly inflation rates'!H7:H15)</f>
        <v>0.23158846860923785</v>
      </c>
      <c r="I15" s="11">
        <f>+_xlfn.STDEV.P('Monthly inflation rates'!I7:I15)</f>
        <v>0.34928988321647897</v>
      </c>
      <c r="J15" s="11">
        <f>+_xlfn.STDEV.P('Monthly inflation rates'!J7:J15)</f>
        <v>0.33993742088451534</v>
      </c>
      <c r="K15" s="11">
        <f>+_xlfn.STDEV.P('Monthly inflation rates'!K7:K15)</f>
        <v>1.9382174420348615</v>
      </c>
      <c r="L15" s="11">
        <f>+_xlfn.STDEV.P('Monthly inflation rates'!L7:L15)</f>
        <v>0.12453311617934652</v>
      </c>
      <c r="M15" s="10">
        <f>+A15</f>
        <v>1973</v>
      </c>
      <c r="N15" s="11">
        <f>+AVERAGE(B15:L15)</f>
        <v>0.86957356820237597</v>
      </c>
      <c r="O15" s="13">
        <f>+AVERAGE(B15:E15,J15)</f>
        <v>1.2392440959423283</v>
      </c>
      <c r="P15" s="13">
        <f>+AVERAGE(F15:I15,K15:L15)</f>
        <v>0.56151479508574897</v>
      </c>
    </row>
    <row r="16" spans="1:16" x14ac:dyDescent="0.3">
      <c r="A16" s="12">
        <v>1974</v>
      </c>
      <c r="B16" s="11">
        <f>+_xlfn.STDEV.P('Monthly inflation rates'!B8:B16)</f>
        <v>1.0919709805149034</v>
      </c>
      <c r="C16" s="11">
        <f>+_xlfn.STDEV.P('Monthly inflation rates'!C8:C16)</f>
        <v>1.2432065353653714</v>
      </c>
      <c r="D16" s="11">
        <f>+_xlfn.STDEV.P('Monthly inflation rates'!D8:D16)</f>
        <v>0.4636779974318973</v>
      </c>
      <c r="E16" s="11">
        <f>+_xlfn.STDEV.P('Monthly inflation rates'!E8:E16)</f>
        <v>5.4696593283619039</v>
      </c>
      <c r="F16" s="11">
        <f>+_xlfn.STDEV.P('Monthly inflation rates'!F8:F16)</f>
        <v>0.50814377400698307</v>
      </c>
      <c r="G16" s="11">
        <f>+_xlfn.STDEV.P('Monthly inflation rates'!G8:G16)</f>
        <v>0.47055312703224705</v>
      </c>
      <c r="H16" s="11">
        <f>+_xlfn.STDEV.P('Monthly inflation rates'!H8:H16)</f>
        <v>0.49183445456406122</v>
      </c>
      <c r="I16" s="11">
        <f>+_xlfn.STDEV.P('Monthly inflation rates'!I8:I16)</f>
        <v>0.53840638692962173</v>
      </c>
      <c r="J16" s="11">
        <f>+_xlfn.STDEV.P('Monthly inflation rates'!J8:J16)</f>
        <v>0.34586448631233174</v>
      </c>
      <c r="K16" s="11">
        <f>+_xlfn.STDEV.P('Monthly inflation rates'!K8:K16)</f>
        <v>2.0214992529667239</v>
      </c>
      <c r="L16" s="11">
        <f>+_xlfn.STDEV.P('Monthly inflation rates'!L8:L16)</f>
        <v>0.26072954016359778</v>
      </c>
      <c r="M16" s="10">
        <f>+A16</f>
        <v>1974</v>
      </c>
      <c r="N16" s="11">
        <f>+AVERAGE(B16:L16)</f>
        <v>1.1732314421499674</v>
      </c>
      <c r="O16" s="13">
        <f>+AVERAGE(B16:E16,J16)</f>
        <v>1.7228758655972816</v>
      </c>
      <c r="P16" s="13">
        <f>+AVERAGE(F16:I16,K16:L16)</f>
        <v>0.715194422610539</v>
      </c>
    </row>
    <row r="17" spans="1:16" x14ac:dyDescent="0.3">
      <c r="A17" s="12">
        <v>1975</v>
      </c>
      <c r="B17" s="11">
        <f>+_xlfn.STDEV.P('Monthly inflation rates'!B9:B17)</f>
        <v>3.563294804917768</v>
      </c>
      <c r="C17" s="11">
        <f>+_xlfn.STDEV.P('Monthly inflation rates'!C9:C17)</f>
        <v>1.2397806558774176</v>
      </c>
      <c r="D17" s="11">
        <f>+_xlfn.STDEV.P('Monthly inflation rates'!D9:D17)</f>
        <v>0.33538424979716991</v>
      </c>
      <c r="E17" s="11">
        <f>+_xlfn.STDEV.P('Monthly inflation rates'!E9:E17)</f>
        <v>5.9609779686711235</v>
      </c>
      <c r="F17" s="11">
        <f>+_xlfn.STDEV.P('Monthly inflation rates'!F9:F17)</f>
        <v>0.51878746832485301</v>
      </c>
      <c r="G17" s="11">
        <f>+_xlfn.STDEV.P('Monthly inflation rates'!G9:G17)</f>
        <v>0.42794631264167848</v>
      </c>
      <c r="H17" s="11">
        <f>+_xlfn.STDEV.P('Monthly inflation rates'!H9:H17)</f>
        <v>0.5302252970162904</v>
      </c>
      <c r="I17" s="11">
        <f>+_xlfn.STDEV.P('Monthly inflation rates'!I9:I17)</f>
        <v>0.52128005639306085</v>
      </c>
      <c r="J17" s="11">
        <f>+_xlfn.STDEV.P('Monthly inflation rates'!J9:J17)</f>
        <v>0.46050885617590487</v>
      </c>
      <c r="K17" s="11">
        <f>+_xlfn.STDEV.P('Monthly inflation rates'!K9:K17)</f>
        <v>2.0045755720183203</v>
      </c>
      <c r="L17" s="11">
        <f>+_xlfn.STDEV.P('Monthly inflation rates'!L9:L17)</f>
        <v>0.26764670687603875</v>
      </c>
      <c r="M17" s="10">
        <f>+A17</f>
        <v>1975</v>
      </c>
      <c r="N17" s="11">
        <f>+AVERAGE(B17:L17)</f>
        <v>1.4391279953372385</v>
      </c>
      <c r="O17" s="13">
        <f>+AVERAGE(B17:E17,J17)</f>
        <v>2.3119893070878765</v>
      </c>
      <c r="P17" s="13">
        <f>+AVERAGE(F17:I17,K17:L17)</f>
        <v>0.71174356887837353</v>
      </c>
    </row>
    <row r="18" spans="1:16" x14ac:dyDescent="0.3">
      <c r="A18" s="12">
        <v>1976</v>
      </c>
      <c r="B18" s="11">
        <f>+_xlfn.STDEV.P('Monthly inflation rates'!B10:B18)</f>
        <v>4.6603908757834667</v>
      </c>
      <c r="C18" s="11">
        <f>+_xlfn.STDEV.P('Monthly inflation rates'!C10:C18)</f>
        <v>1.2596315954161619</v>
      </c>
      <c r="D18" s="11">
        <f>+_xlfn.STDEV.P('Monthly inflation rates'!D10:D18)</f>
        <v>0.50176940745694254</v>
      </c>
      <c r="E18" s="11">
        <f>+_xlfn.STDEV.P('Monthly inflation rates'!E10:E18)</f>
        <v>5.7812234951551087</v>
      </c>
      <c r="F18" s="11">
        <f>+_xlfn.STDEV.P('Monthly inflation rates'!F10:F18)</f>
        <v>0.54768865334731598</v>
      </c>
      <c r="G18" s="11">
        <f>+_xlfn.STDEV.P('Monthly inflation rates'!G10:G18)</f>
        <v>0.41950504299399755</v>
      </c>
      <c r="H18" s="11">
        <f>+_xlfn.STDEV.P('Monthly inflation rates'!H10:H18)</f>
        <v>0.54182503504023316</v>
      </c>
      <c r="I18" s="11">
        <f>+_xlfn.STDEV.P('Monthly inflation rates'!I10:I18)</f>
        <v>0.49998462873284544</v>
      </c>
      <c r="J18" s="11">
        <f>+_xlfn.STDEV.P('Monthly inflation rates'!J10:J18)</f>
        <v>0.66260915729336045</v>
      </c>
      <c r="K18" s="11">
        <f>+_xlfn.STDEV.P('Monthly inflation rates'!K10:K18)</f>
        <v>1.6945482822738185</v>
      </c>
      <c r="L18" s="11">
        <f>+_xlfn.STDEV.P('Monthly inflation rates'!L10:L18)</f>
        <v>0.24192915075510352</v>
      </c>
      <c r="M18" s="10">
        <f>+A18</f>
        <v>1976</v>
      </c>
      <c r="N18" s="11">
        <f>+AVERAGE(B18:L18)</f>
        <v>1.5282823022043959</v>
      </c>
      <c r="O18" s="13">
        <f>+AVERAGE(B18:E18,J18)</f>
        <v>2.573124906221008</v>
      </c>
      <c r="P18" s="13">
        <f>+AVERAGE(F18:I18,K18:L18)</f>
        <v>0.65758013219055222</v>
      </c>
    </row>
    <row r="19" spans="1:16" x14ac:dyDescent="0.3">
      <c r="A19" s="12">
        <v>1977</v>
      </c>
      <c r="B19" s="11">
        <f>+_xlfn.STDEV.P('Monthly inflation rates'!B11:B19)</f>
        <v>4.5556644753138595</v>
      </c>
      <c r="C19" s="11">
        <f>+_xlfn.STDEV.P('Monthly inflation rates'!C11:C19)</f>
        <v>1.2506557451277416</v>
      </c>
      <c r="D19" s="11">
        <f>+_xlfn.STDEV.P('Monthly inflation rates'!D11:D19)</f>
        <v>0.63304872915879251</v>
      </c>
      <c r="E19" s="11">
        <f>+_xlfn.STDEV.P('Monthly inflation rates'!E11:E19)</f>
        <v>5.4882187899648054</v>
      </c>
      <c r="F19" s="11">
        <f>+_xlfn.STDEV.P('Monthly inflation rates'!F11:F19)</f>
        <v>0.55148007490482465</v>
      </c>
      <c r="G19" s="11">
        <f>+_xlfn.STDEV.P('Monthly inflation rates'!G11:G19)</f>
        <v>0.36517506274954536</v>
      </c>
      <c r="H19" s="11">
        <f>+_xlfn.STDEV.P('Monthly inflation rates'!H11:H19)</f>
        <v>0.6459168267637404</v>
      </c>
      <c r="I19" s="11">
        <f>+_xlfn.STDEV.P('Monthly inflation rates'!I11:I19)</f>
        <v>0.48276994198843676</v>
      </c>
      <c r="J19" s="11">
        <f>+_xlfn.STDEV.P('Monthly inflation rates'!J11:J19)</f>
        <v>0.83681683795063089</v>
      </c>
      <c r="K19" s="11">
        <f>+_xlfn.STDEV.P('Monthly inflation rates'!K11:K19)</f>
        <v>1.6827342291690095</v>
      </c>
      <c r="L19" s="11">
        <f>+_xlfn.STDEV.P('Monthly inflation rates'!L11:L19)</f>
        <v>0.23932136326414627</v>
      </c>
      <c r="M19" s="10">
        <f>+A19</f>
        <v>1977</v>
      </c>
      <c r="N19" s="11">
        <f>+AVERAGE(B19:L19)</f>
        <v>1.5210729160323211</v>
      </c>
      <c r="O19" s="13">
        <f>+AVERAGE(B19:E19,J19)</f>
        <v>2.5528809155031658</v>
      </c>
      <c r="P19" s="13">
        <f>+AVERAGE(F19:I19,K19:L19)</f>
        <v>0.66123291647328386</v>
      </c>
    </row>
    <row r="20" spans="1:16" x14ac:dyDescent="0.3">
      <c r="A20" s="12">
        <v>1978</v>
      </c>
      <c r="B20" s="11">
        <f>+_xlfn.STDEV.P('Monthly inflation rates'!B12:B20)</f>
        <v>4.2714690868127612</v>
      </c>
      <c r="C20" s="11">
        <f>+_xlfn.STDEV.P('Monthly inflation rates'!C12:C20)</f>
        <v>1.2169884230196588</v>
      </c>
      <c r="D20" s="11">
        <f>+_xlfn.STDEV.P('Monthly inflation rates'!D12:D20)</f>
        <v>0.66927721552029307</v>
      </c>
      <c r="E20" s="11">
        <f>+_xlfn.STDEV.P('Monthly inflation rates'!E12:E20)</f>
        <v>5.4164689222977724</v>
      </c>
      <c r="F20" s="11">
        <f>+_xlfn.STDEV.P('Monthly inflation rates'!F12:F20)</f>
        <v>0.49128714355962155</v>
      </c>
      <c r="G20" s="11">
        <f>+_xlfn.STDEV.P('Monthly inflation rates'!G12:G20)</f>
        <v>0.36372983769319517</v>
      </c>
      <c r="H20" s="11">
        <f>+_xlfn.STDEV.P('Monthly inflation rates'!H12:H20)</f>
        <v>0.62592793893026744</v>
      </c>
      <c r="I20" s="11">
        <f>+_xlfn.STDEV.P('Monthly inflation rates'!I12:I20)</f>
        <v>0.45403223119831859</v>
      </c>
      <c r="J20" s="11">
        <f>+_xlfn.STDEV.P('Monthly inflation rates'!J12:J20)</f>
        <v>1.1319364454733454</v>
      </c>
      <c r="K20" s="11">
        <f>+_xlfn.STDEV.P('Monthly inflation rates'!K12:K20)</f>
        <v>1.4422004398890576</v>
      </c>
      <c r="L20" s="11">
        <f>+_xlfn.STDEV.P('Monthly inflation rates'!L12:L20)</f>
        <v>0.21778516330416042</v>
      </c>
      <c r="M20" s="10">
        <f>+A20</f>
        <v>1978</v>
      </c>
      <c r="N20" s="11">
        <f>+AVERAGE(B20:L20)</f>
        <v>1.4819184406998593</v>
      </c>
      <c r="O20" s="13">
        <f>+AVERAGE(B20:E20,J20)</f>
        <v>2.541228018624766</v>
      </c>
      <c r="P20" s="13">
        <f>+AVERAGE(F20:I20,K20:L20)</f>
        <v>0.5991604590957702</v>
      </c>
    </row>
    <row r="21" spans="1:16" x14ac:dyDescent="0.3">
      <c r="A21" s="12">
        <v>1979</v>
      </c>
      <c r="B21" s="11">
        <f>+_xlfn.STDEV.P('Monthly inflation rates'!B13:B21)</f>
        <v>3.9274519172324887</v>
      </c>
      <c r="C21" s="11">
        <f>+_xlfn.STDEV.P('Monthly inflation rates'!C13:C21)</f>
        <v>1.1873904150577537</v>
      </c>
      <c r="D21" s="11">
        <f>+_xlfn.STDEV.P('Monthly inflation rates'!D13:D21)</f>
        <v>0.80241850730524678</v>
      </c>
      <c r="E21" s="11">
        <f>+_xlfn.STDEV.P('Monthly inflation rates'!E13:E21)</f>
        <v>5.4112998145116915</v>
      </c>
      <c r="F21" s="11">
        <f>+_xlfn.STDEV.P('Monthly inflation rates'!F13:F21)</f>
        <v>0.39450723815798261</v>
      </c>
      <c r="G21" s="11">
        <f>+_xlfn.STDEV.P('Monthly inflation rates'!G13:G21)</f>
        <v>0.3651921984610802</v>
      </c>
      <c r="H21" s="11">
        <f>+_xlfn.STDEV.P('Monthly inflation rates'!H13:H21)</f>
        <v>0.58187608033863603</v>
      </c>
      <c r="I21" s="11">
        <f>+_xlfn.STDEV.P('Monthly inflation rates'!I13:I21)</f>
        <v>0.66423540067637032</v>
      </c>
      <c r="J21" s="11">
        <f>+_xlfn.STDEV.P('Monthly inflation rates'!J13:J21)</f>
        <v>1.3403522596157138</v>
      </c>
      <c r="K21" s="11">
        <f>+_xlfn.STDEV.P('Monthly inflation rates'!K13:K21)</f>
        <v>1.2228349081569589</v>
      </c>
      <c r="L21" s="11">
        <f>+_xlfn.STDEV.P('Monthly inflation rates'!L13:L21)</f>
        <v>0.38236917338260468</v>
      </c>
      <c r="M21" s="10">
        <f>+A21</f>
        <v>1979</v>
      </c>
      <c r="N21" s="11">
        <f>+AVERAGE(B21:L21)</f>
        <v>1.4799934466269571</v>
      </c>
      <c r="O21" s="13">
        <f>+AVERAGE(B21:E21,J21)</f>
        <v>2.5337825827445792</v>
      </c>
      <c r="P21" s="13">
        <f>+AVERAGE(F21:I21,K21:L21)</f>
        <v>0.60183583319560541</v>
      </c>
    </row>
    <row r="22" spans="1:16" x14ac:dyDescent="0.3">
      <c r="A22" s="12">
        <v>1980</v>
      </c>
      <c r="B22" s="11">
        <f>+_xlfn.STDEV.P('Monthly inflation rates'!B14:B22)</f>
        <v>3.6897526186801999</v>
      </c>
      <c r="C22" s="11">
        <f>+_xlfn.STDEV.P('Monthly inflation rates'!C14:C22)</f>
        <v>1.286423584395</v>
      </c>
      <c r="D22" s="11">
        <f>+_xlfn.STDEV.P('Monthly inflation rates'!D14:D22)</f>
        <v>1.3558117221765211</v>
      </c>
      <c r="E22" s="11">
        <f>+_xlfn.STDEV.P('Monthly inflation rates'!E14:E22)</f>
        <v>5.2846763664567371</v>
      </c>
      <c r="F22" s="11">
        <f>+_xlfn.STDEV.P('Monthly inflation rates'!F14:F22)</f>
        <v>0.34679661248509119</v>
      </c>
      <c r="G22" s="11">
        <f>+_xlfn.STDEV.P('Monthly inflation rates'!G14:G22)</f>
        <v>0.33322477426615471</v>
      </c>
      <c r="H22" s="11">
        <f>+_xlfn.STDEV.P('Monthly inflation rates'!H14:H22)</f>
        <v>0.53831733414745297</v>
      </c>
      <c r="I22" s="11">
        <f>+_xlfn.STDEV.P('Monthly inflation rates'!I14:I22)</f>
        <v>0.64811685581523582</v>
      </c>
      <c r="J22" s="11">
        <f>+_xlfn.STDEV.P('Monthly inflation rates'!J14:J22)</f>
        <v>1.3442501591802989</v>
      </c>
      <c r="K22" s="11">
        <f>+_xlfn.STDEV.P('Monthly inflation rates'!K14:K22)</f>
        <v>1.159124676883557</v>
      </c>
      <c r="L22" s="11">
        <f>+_xlfn.STDEV.P('Monthly inflation rates'!L14:L22)</f>
        <v>0.43360702969799964</v>
      </c>
      <c r="M22" s="10">
        <f>+A22</f>
        <v>1980</v>
      </c>
      <c r="N22" s="11">
        <f>+AVERAGE(B22:L22)</f>
        <v>1.492736521289477</v>
      </c>
      <c r="O22" s="13">
        <f>+AVERAGE(B22:E22,J22)</f>
        <v>2.5921828901777517</v>
      </c>
      <c r="P22" s="13">
        <f>+AVERAGE(F22:I22,K22:L22)</f>
        <v>0.57653121388258188</v>
      </c>
    </row>
    <row r="23" spans="1:16" x14ac:dyDescent="0.3">
      <c r="A23" s="12">
        <v>1981</v>
      </c>
      <c r="B23" s="11">
        <f>+_xlfn.STDEV.P('Monthly inflation rates'!B15:B23)</f>
        <v>3.521042742506125</v>
      </c>
      <c r="C23" s="11">
        <f>+_xlfn.STDEV.P('Monthly inflation rates'!C15:C23)</f>
        <v>1.2469671142435939</v>
      </c>
      <c r="D23" s="11">
        <f>+_xlfn.STDEV.P('Monthly inflation rates'!D15:D23)</f>
        <v>1.6527207720524206</v>
      </c>
      <c r="E23" s="11">
        <f>+_xlfn.STDEV.P('Monthly inflation rates'!E15:E23)</f>
        <v>5.5999235395043367</v>
      </c>
      <c r="F23" s="11">
        <f>+_xlfn.STDEV.P('Monthly inflation rates'!F15:F23)</f>
        <v>0.26102480656456573</v>
      </c>
      <c r="G23" s="11">
        <f>+_xlfn.STDEV.P('Monthly inflation rates'!G15:G23)</f>
        <v>0.28941776281785003</v>
      </c>
      <c r="H23" s="11">
        <f>+_xlfn.STDEV.P('Monthly inflation rates'!H15:H23)</f>
        <v>0.41392045356178636</v>
      </c>
      <c r="I23" s="11">
        <f>+_xlfn.STDEV.P('Monthly inflation rates'!I15:I23)</f>
        <v>0.63721693250066425</v>
      </c>
      <c r="J23" s="11">
        <f>+_xlfn.STDEV.P('Monthly inflation rates'!J15:J23)</f>
        <v>1.3542977585261269</v>
      </c>
      <c r="K23" s="11">
        <f>+_xlfn.STDEV.P('Monthly inflation rates'!K15:K23)</f>
        <v>1.2351596708204244</v>
      </c>
      <c r="L23" s="11">
        <f>+_xlfn.STDEV.P('Monthly inflation rates'!L15:L23)</f>
        <v>0.38706080594562209</v>
      </c>
      <c r="M23" s="10">
        <f>+A23</f>
        <v>1981</v>
      </c>
      <c r="N23" s="11">
        <f>+AVERAGE(B23:L23)</f>
        <v>1.5089774871857742</v>
      </c>
      <c r="O23" s="13">
        <f>+AVERAGE(B23:E23,J23)</f>
        <v>2.6749903853665207</v>
      </c>
      <c r="P23" s="13">
        <f>+AVERAGE(F23:I23,K23:L23)</f>
        <v>0.53730007203515218</v>
      </c>
    </row>
    <row r="24" spans="1:16" x14ac:dyDescent="0.3">
      <c r="A24" s="12">
        <v>1982</v>
      </c>
      <c r="B24" s="11">
        <f>+_xlfn.STDEV.P('Monthly inflation rates'!B16:B24)</f>
        <v>3.1563091278489721</v>
      </c>
      <c r="C24" s="11">
        <f>+_xlfn.STDEV.P('Monthly inflation rates'!C16:C24)</f>
        <v>2.0503589932581869</v>
      </c>
      <c r="D24" s="11">
        <f>+_xlfn.STDEV.P('Monthly inflation rates'!D16:D24)</f>
        <v>1.60975932318638</v>
      </c>
      <c r="E24" s="11">
        <f>+_xlfn.STDEV.P('Monthly inflation rates'!E16:E24)</f>
        <v>5.7045572482294675</v>
      </c>
      <c r="F24" s="11">
        <f>+_xlfn.STDEV.P('Monthly inflation rates'!F16:F24)</f>
        <v>0.26108731886375441</v>
      </c>
      <c r="G24" s="11">
        <f>+_xlfn.STDEV.P('Monthly inflation rates'!G16:G24)</f>
        <v>0.36691229737007169</v>
      </c>
      <c r="H24" s="11">
        <f>+_xlfn.STDEV.P('Monthly inflation rates'!H16:H24)</f>
        <v>0.83575578326205668</v>
      </c>
      <c r="I24" s="11">
        <f>+_xlfn.STDEV.P('Monthly inflation rates'!I16:I24)</f>
        <v>0.6733671125075078</v>
      </c>
      <c r="J24" s="11">
        <f>+_xlfn.STDEV.P('Monthly inflation rates'!J16:J24)</f>
        <v>1.1745134527073402</v>
      </c>
      <c r="K24" s="11">
        <f>+_xlfn.STDEV.P('Monthly inflation rates'!K16:K24)</f>
        <v>1.3914320592844625</v>
      </c>
      <c r="L24" s="11">
        <f>+_xlfn.STDEV.P('Monthly inflation rates'!L16:L24)</f>
        <v>0.37059552095597403</v>
      </c>
      <c r="M24" s="10">
        <f>+A24</f>
        <v>1982</v>
      </c>
      <c r="N24" s="11">
        <f>+AVERAGE(B24:L24)</f>
        <v>1.5995134761340155</v>
      </c>
      <c r="O24" s="13">
        <f>+AVERAGE(B24:E24,J24)</f>
        <v>2.739099629046069</v>
      </c>
      <c r="P24" s="13">
        <f>+AVERAGE(F24:I24,K24:L24)</f>
        <v>0.64985834870730452</v>
      </c>
    </row>
    <row r="25" spans="1:16" x14ac:dyDescent="0.3">
      <c r="A25" s="12">
        <v>1983</v>
      </c>
      <c r="B25" s="11">
        <f>+_xlfn.STDEV.P('Monthly inflation rates'!B17:B25)</f>
        <v>3.0591569347981498</v>
      </c>
      <c r="C25" s="11">
        <f>+_xlfn.STDEV.P('Monthly inflation rates'!C17:C25)</f>
        <v>3.5860374538639022</v>
      </c>
      <c r="D25" s="11">
        <f>+_xlfn.STDEV.P('Monthly inflation rates'!D17:D25)</f>
        <v>1.9563966830660531</v>
      </c>
      <c r="E25" s="11">
        <f>+_xlfn.STDEV.P('Monthly inflation rates'!E17:E25)</f>
        <v>4.2941967714392169</v>
      </c>
      <c r="F25" s="11">
        <f>+_xlfn.STDEV.P('Monthly inflation rates'!F17:F25)</f>
        <v>0.30978711674589149</v>
      </c>
      <c r="G25" s="11">
        <f>+_xlfn.STDEV.P('Monthly inflation rates'!G17:G25)</f>
        <v>0.8468444338162423</v>
      </c>
      <c r="H25" s="11">
        <f>+_xlfn.STDEV.P('Monthly inflation rates'!H17:H25)</f>
        <v>1.350413921608663</v>
      </c>
      <c r="I25" s="11">
        <f>+_xlfn.STDEV.P('Monthly inflation rates'!I17:I25)</f>
        <v>0.63988664113421723</v>
      </c>
      <c r="J25" s="11">
        <f>+_xlfn.STDEV.P('Monthly inflation rates'!J17:J25)</f>
        <v>1.313596687643956</v>
      </c>
      <c r="K25" s="11">
        <f>+_xlfn.STDEV.P('Monthly inflation rates'!K17:K25)</f>
        <v>1.0300826257633955</v>
      </c>
      <c r="L25" s="11">
        <f>+_xlfn.STDEV.P('Monthly inflation rates'!L17:L25)</f>
        <v>0.3818983197770871</v>
      </c>
      <c r="M25" s="10">
        <f>+A25</f>
        <v>1983</v>
      </c>
      <c r="N25" s="11">
        <f>+AVERAGE(B25:L25)</f>
        <v>1.7062088717869792</v>
      </c>
      <c r="O25" s="13">
        <f>+AVERAGE(B25:E25,J25)</f>
        <v>2.841876906162256</v>
      </c>
      <c r="P25" s="13">
        <f>+AVERAGE(F25:I25,K25:L25)</f>
        <v>0.75981884314091619</v>
      </c>
    </row>
    <row r="26" spans="1:16" x14ac:dyDescent="0.3">
      <c r="A26" s="12">
        <v>1984</v>
      </c>
      <c r="B26" s="11">
        <f>+_xlfn.STDEV.P('Monthly inflation rates'!B18:B26)</f>
        <v>4.0888573431364605</v>
      </c>
      <c r="C26" s="11">
        <f>+_xlfn.STDEV.P('Monthly inflation rates'!C18:C26)</f>
        <v>7.4624905390811884</v>
      </c>
      <c r="D26" s="11">
        <f>+_xlfn.STDEV.P('Monthly inflation rates'!D18:D26)</f>
        <v>2.4384109666143212</v>
      </c>
      <c r="E26" s="11">
        <f>+_xlfn.STDEV.P('Monthly inflation rates'!E18:E26)</f>
        <v>2.8657479328833979</v>
      </c>
      <c r="F26" s="11">
        <f>+_xlfn.STDEV.P('Monthly inflation rates'!F18:F26)</f>
        <v>0.30464703672284166</v>
      </c>
      <c r="G26" s="11">
        <f>+_xlfn.STDEV.P('Monthly inflation rates'!G18:G26)</f>
        <v>0.84260523871901472</v>
      </c>
      <c r="H26" s="11">
        <f>+_xlfn.STDEV.P('Monthly inflation rates'!H18:H26)</f>
        <v>1.3792034777901738</v>
      </c>
      <c r="I26" s="11">
        <f>+_xlfn.STDEV.P('Monthly inflation rates'!I18:I26)</f>
        <v>0.72746713046126421</v>
      </c>
      <c r="J26" s="11">
        <f>+_xlfn.STDEV.P('Monthly inflation rates'!J18:J26)</f>
        <v>1.3066386507501393</v>
      </c>
      <c r="K26" s="11">
        <f>+_xlfn.STDEV.P('Monthly inflation rates'!K18:K26)</f>
        <v>1.0258311545876428</v>
      </c>
      <c r="L26" s="11">
        <f>+_xlfn.STDEV.P('Monthly inflation rates'!L18:L26)</f>
        <v>0.39255812594348649</v>
      </c>
      <c r="M26" s="10">
        <f>+A26</f>
        <v>1984</v>
      </c>
      <c r="N26" s="11">
        <f>+AVERAGE(B26:L26)</f>
        <v>2.0758597815172659</v>
      </c>
      <c r="O26" s="13">
        <f>+AVERAGE(B26:E26,J26)</f>
        <v>3.6324290864931008</v>
      </c>
      <c r="P26" s="13">
        <f>+AVERAGE(F26:I26,K26:L26)</f>
        <v>0.77871869403740401</v>
      </c>
    </row>
    <row r="27" spans="1:16" x14ac:dyDescent="0.3">
      <c r="A27" s="12">
        <v>1985</v>
      </c>
      <c r="B27" s="11">
        <f>+_xlfn.STDEV.P('Monthly inflation rates'!B19:B27)</f>
        <v>4.1551383248808804</v>
      </c>
      <c r="C27" s="11">
        <f>+_xlfn.STDEV.P('Monthly inflation rates'!C19:C27)</f>
        <v>15.155403703396471</v>
      </c>
      <c r="D27" s="11">
        <f>+_xlfn.STDEV.P('Monthly inflation rates'!D19:D27)</f>
        <v>2.696047970865906</v>
      </c>
      <c r="E27" s="11">
        <f>+_xlfn.STDEV.P('Monthly inflation rates'!E19:E27)</f>
        <v>1.390284210697369</v>
      </c>
      <c r="F27" s="11">
        <f>+_xlfn.STDEV.P('Monthly inflation rates'!F19:F27)</f>
        <v>0.30071896288662514</v>
      </c>
      <c r="G27" s="11">
        <f>+_xlfn.STDEV.P('Monthly inflation rates'!G19:G27)</f>
        <v>0.83450831173033757</v>
      </c>
      <c r="H27" s="11">
        <f>+_xlfn.STDEV.P('Monthly inflation rates'!H19:H27)</f>
        <v>1.3438090454495839</v>
      </c>
      <c r="I27" s="11">
        <f>+_xlfn.STDEV.P('Monthly inflation rates'!I19:I27)</f>
        <v>0.67084238868021917</v>
      </c>
      <c r="J27" s="11">
        <f>+_xlfn.STDEV.P('Monthly inflation rates'!J19:J27)</f>
        <v>1.6359903752748242</v>
      </c>
      <c r="K27" s="11">
        <f>+_xlfn.STDEV.P('Monthly inflation rates'!K19:K27)</f>
        <v>1.1625935785552435</v>
      </c>
      <c r="L27" s="11">
        <f>+_xlfn.STDEV.P('Monthly inflation rates'!L19:L27)</f>
        <v>0.37899556878049656</v>
      </c>
      <c r="M27" s="10">
        <f>+A27</f>
        <v>1985</v>
      </c>
      <c r="N27" s="11">
        <f>+AVERAGE(B27:L27)</f>
        <v>2.7022120401089049</v>
      </c>
      <c r="O27" s="13">
        <f>+AVERAGE(B27:E27,J27)</f>
        <v>5.0065729170230906</v>
      </c>
      <c r="P27" s="13">
        <f>+AVERAGE(F27:I27,K27:L27)</f>
        <v>0.7819113093470843</v>
      </c>
    </row>
    <row r="28" spans="1:16" x14ac:dyDescent="0.3">
      <c r="A28" s="12">
        <v>1986</v>
      </c>
      <c r="B28" s="11">
        <f>+_xlfn.STDEV.P('Monthly inflation rates'!B20:B28)</f>
        <v>4.4555898204739988</v>
      </c>
      <c r="C28" s="11">
        <f>+_xlfn.STDEV.P('Monthly inflation rates'!C20:C28)</f>
        <v>14.694223742295927</v>
      </c>
      <c r="D28" s="11">
        <f>+_xlfn.STDEV.P('Monthly inflation rates'!D20:D28)</f>
        <v>2.4625250173290207</v>
      </c>
      <c r="E28" s="11">
        <f>+_xlfn.STDEV.P('Monthly inflation rates'!E20:E28)</f>
        <v>0.62537531630335319</v>
      </c>
      <c r="F28" s="11">
        <f>+_xlfn.STDEV.P('Monthly inflation rates'!F20:F28)</f>
        <v>0.27301711981192961</v>
      </c>
      <c r="G28" s="11">
        <f>+_xlfn.STDEV.P('Monthly inflation rates'!G20:G28)</f>
        <v>0.81998469789780115</v>
      </c>
      <c r="H28" s="11">
        <f>+_xlfn.STDEV.P('Monthly inflation rates'!H20:H28)</f>
        <v>1.4009397600580906</v>
      </c>
      <c r="I28" s="11">
        <f>+_xlfn.STDEV.P('Monthly inflation rates'!I20:I28)</f>
        <v>0.65099117063944922</v>
      </c>
      <c r="J28" s="11">
        <f>+_xlfn.STDEV.P('Monthly inflation rates'!J20:J28)</f>
        <v>1.4250893647903444</v>
      </c>
      <c r="K28" s="11">
        <f>+_xlfn.STDEV.P('Monthly inflation rates'!K20:K28)</f>
        <v>1.2029952849867984</v>
      </c>
      <c r="L28" s="11">
        <f>+_xlfn.STDEV.P('Monthly inflation rates'!L20:L28)</f>
        <v>0.36661954206260905</v>
      </c>
      <c r="M28" s="10">
        <f>+A28</f>
        <v>1986</v>
      </c>
      <c r="N28" s="11">
        <f>+AVERAGE(B28:L28)</f>
        <v>2.5797591669681199</v>
      </c>
      <c r="O28" s="13">
        <f>+AVERAGE(B28:E28,J28)</f>
        <v>4.7325606522385284</v>
      </c>
      <c r="P28" s="13">
        <f>+AVERAGE(F28:I28,K28:L28)</f>
        <v>0.78575792924277976</v>
      </c>
    </row>
    <row r="29" spans="1:16" x14ac:dyDescent="0.3">
      <c r="A29" s="12">
        <v>1987</v>
      </c>
      <c r="B29" s="11">
        <f>+_xlfn.STDEV.P('Monthly inflation rates'!B21:B29)</f>
        <v>4.4495057259878097</v>
      </c>
      <c r="C29" s="11">
        <f>+_xlfn.STDEV.P('Monthly inflation rates'!C21:C29)</f>
        <v>14.666883883043104</v>
      </c>
      <c r="D29" s="11">
        <f>+_xlfn.STDEV.P('Monthly inflation rates'!D21:D29)</f>
        <v>2.2370800923440783</v>
      </c>
      <c r="E29" s="11">
        <f>+_xlfn.STDEV.P('Monthly inflation rates'!E21:E29)</f>
        <v>0.53420737287046183</v>
      </c>
      <c r="F29" s="11">
        <f>+_xlfn.STDEV.P('Monthly inflation rates'!F21:F29)</f>
        <v>0.25595739153177915</v>
      </c>
      <c r="G29" s="11">
        <f>+_xlfn.STDEV.P('Monthly inflation rates'!G21:G29)</f>
        <v>0.79032251439519219</v>
      </c>
      <c r="H29" s="11">
        <f>+_xlfn.STDEV.P('Monthly inflation rates'!H21:H29)</f>
        <v>1.8130136789183882</v>
      </c>
      <c r="I29" s="11">
        <f>+_xlfn.STDEV.P('Monthly inflation rates'!I21:I29)</f>
        <v>0.70430188554757089</v>
      </c>
      <c r="J29" s="11">
        <f>+_xlfn.STDEV.P('Monthly inflation rates'!J21:J29)</f>
        <v>1.3385605282340991</v>
      </c>
      <c r="K29" s="11">
        <f>+_xlfn.STDEV.P('Monthly inflation rates'!K21:K29)</f>
        <v>1.1945084260075707</v>
      </c>
      <c r="L29" s="11">
        <f>+_xlfn.STDEV.P('Monthly inflation rates'!L21:L29)</f>
        <v>0.67503690993466592</v>
      </c>
      <c r="M29" s="10">
        <f>+A29</f>
        <v>1987</v>
      </c>
      <c r="N29" s="11">
        <f>+AVERAGE(B29:L29)</f>
        <v>2.6053980371649748</v>
      </c>
      <c r="O29" s="13">
        <f>+AVERAGE(B29:E29,J29)</f>
        <v>4.6452475204959107</v>
      </c>
      <c r="P29" s="13">
        <f>+AVERAGE(F29:I29,K29:L29)</f>
        <v>0.9055234677225279</v>
      </c>
    </row>
    <row r="30" spans="1:16" x14ac:dyDescent="0.3">
      <c r="A30" s="12">
        <v>1988</v>
      </c>
      <c r="B30" s="11">
        <f>+_xlfn.STDEV.P('Monthly inflation rates'!B22:B30)</f>
        <v>4.4944160998586717</v>
      </c>
      <c r="C30" s="11">
        <f>+_xlfn.STDEV.P('Monthly inflation rates'!C22:C30)</f>
        <v>14.689151405491726</v>
      </c>
      <c r="D30" s="11">
        <f>+_xlfn.STDEV.P('Monthly inflation rates'!D22:D30)</f>
        <v>3.7766860818299262</v>
      </c>
      <c r="E30" s="11">
        <f>+_xlfn.STDEV.P('Monthly inflation rates'!E22:E30)</f>
        <v>0.51776667933083398</v>
      </c>
      <c r="F30" s="11">
        <f>+_xlfn.STDEV.P('Monthly inflation rates'!F22:F30)</f>
        <v>0.24864918116460705</v>
      </c>
      <c r="G30" s="11">
        <f>+_xlfn.STDEV.P('Monthly inflation rates'!G22:G30)</f>
        <v>1.2586039295054221</v>
      </c>
      <c r="H30" s="11">
        <f>+_xlfn.STDEV.P('Monthly inflation rates'!H22:H30)</f>
        <v>1.6996663501178144</v>
      </c>
      <c r="I30" s="11">
        <f>+_xlfn.STDEV.P('Monthly inflation rates'!I22:I30)</f>
        <v>0.60879771803275984</v>
      </c>
      <c r="J30" s="11">
        <f>+_xlfn.STDEV.P('Monthly inflation rates'!J22:J30)</f>
        <v>4.2695167866495938</v>
      </c>
      <c r="K30" s="11">
        <f>+_xlfn.STDEV.P('Monthly inflation rates'!K22:K30)</f>
        <v>1.1165441192611967</v>
      </c>
      <c r="L30" s="11">
        <f>+_xlfn.STDEV.P('Monthly inflation rates'!L22:L30)</f>
        <v>0.79550924935440714</v>
      </c>
      <c r="M30" s="10">
        <f>+A30</f>
        <v>1988</v>
      </c>
      <c r="N30" s="11">
        <f>+AVERAGE(B30:L30)</f>
        <v>3.0432097818724504</v>
      </c>
      <c r="O30" s="13">
        <f>+AVERAGE(B30:E30,J30)</f>
        <v>5.5495074106321498</v>
      </c>
      <c r="P30" s="13">
        <f>+AVERAGE(F30:I30,K30:L30)</f>
        <v>0.95462842457270114</v>
      </c>
    </row>
    <row r="31" spans="1:16" x14ac:dyDescent="0.3">
      <c r="A31" s="12">
        <v>1989</v>
      </c>
      <c r="B31" s="11">
        <f>+_xlfn.STDEV.P('Monthly inflation rates'!B23:B31)</f>
        <v>9.3935451179932503</v>
      </c>
      <c r="C31" s="11">
        <f>+_xlfn.STDEV.P('Monthly inflation rates'!C23:C31)</f>
        <v>14.847442092724192</v>
      </c>
      <c r="D31" s="11">
        <f>+_xlfn.STDEV.P('Monthly inflation rates'!D23:D31)</f>
        <v>5.9419150164107064</v>
      </c>
      <c r="E31" s="11">
        <f>+_xlfn.STDEV.P('Monthly inflation rates'!E23:E31)</f>
        <v>0.41254884342634812</v>
      </c>
      <c r="F31" s="11">
        <f>+_xlfn.STDEV.P('Monthly inflation rates'!F23:F31)</f>
        <v>0.25032293786915477</v>
      </c>
      <c r="G31" s="11">
        <f>+_xlfn.STDEV.P('Monthly inflation rates'!G23:G31)</f>
        <v>1.2022174580220726</v>
      </c>
      <c r="H31" s="11">
        <f>+_xlfn.STDEV.P('Monthly inflation rates'!H23:H31)</f>
        <v>1.708090959243626</v>
      </c>
      <c r="I31" s="11">
        <f>+_xlfn.STDEV.P('Monthly inflation rates'!I23:I31)</f>
        <v>0.58406009103548207</v>
      </c>
      <c r="J31" s="11">
        <f>+_xlfn.STDEV.P('Monthly inflation rates'!J23:J31)</f>
        <v>9.4683108044548074</v>
      </c>
      <c r="K31" s="11">
        <f>+_xlfn.STDEV.P('Monthly inflation rates'!K23:K31)</f>
        <v>1.2263208794499945</v>
      </c>
      <c r="L31" s="11">
        <f>+_xlfn.STDEV.P('Monthly inflation rates'!L23:L31)</f>
        <v>1.4248390183927371</v>
      </c>
      <c r="M31" s="10">
        <f>+A31</f>
        <v>1989</v>
      </c>
      <c r="N31" s="11">
        <f>+AVERAGE(B31:L31)</f>
        <v>4.2236012017293065</v>
      </c>
      <c r="O31" s="13">
        <f>+AVERAGE(B31:E31,J31)</f>
        <v>8.0127523750018614</v>
      </c>
      <c r="P31" s="13">
        <f>+AVERAGE(F31:I31,K31:L31)</f>
        <v>1.0659752240021778</v>
      </c>
    </row>
    <row r="32" spans="1:16" x14ac:dyDescent="0.3">
      <c r="A32" s="12">
        <v>1990</v>
      </c>
      <c r="B32" s="11">
        <f>+_xlfn.STDEV.P('Monthly inflation rates'!B24:B32)</f>
        <v>9.493234914341901</v>
      </c>
      <c r="C32" s="11">
        <f>+_xlfn.STDEV.P('Monthly inflation rates'!C24:C32)</f>
        <v>14.925942408360502</v>
      </c>
      <c r="D32" s="11">
        <f>+_xlfn.STDEV.P('Monthly inflation rates'!D24:D32)</f>
        <v>8.5120535314187151</v>
      </c>
      <c r="E32" s="11">
        <f>+_xlfn.STDEV.P('Monthly inflation rates'!E24:E32)</f>
        <v>0.43360305472522315</v>
      </c>
      <c r="F32" s="11">
        <f>+_xlfn.STDEV.P('Monthly inflation rates'!F24:F32)</f>
        <v>0.31332094261678639</v>
      </c>
      <c r="G32" s="11">
        <f>+_xlfn.STDEV.P('Monthly inflation rates'!G24:G32)</f>
        <v>1.1245224621947594</v>
      </c>
      <c r="H32" s="11">
        <f>+_xlfn.STDEV.P('Monthly inflation rates'!H24:H32)</f>
        <v>1.6885170289119593</v>
      </c>
      <c r="I32" s="11">
        <f>+_xlfn.STDEV.P('Monthly inflation rates'!I24:I32)</f>
        <v>0.71581238678684322</v>
      </c>
      <c r="J32" s="11">
        <f>+_xlfn.STDEV.P('Monthly inflation rates'!J24:J32)</f>
        <v>13.751744580565273</v>
      </c>
      <c r="K32" s="11">
        <f>+_xlfn.STDEV.P('Monthly inflation rates'!K24:K32)</f>
        <v>1.4280500296433816</v>
      </c>
      <c r="L32" s="11">
        <f>+_xlfn.STDEV.P('Monthly inflation rates'!L24:L32)</f>
        <v>1.4119621888441869</v>
      </c>
      <c r="M32" s="10">
        <f>+A32</f>
        <v>1990</v>
      </c>
      <c r="N32" s="11">
        <f>+AVERAGE(B32:L32)</f>
        <v>4.8907966844008666</v>
      </c>
      <c r="O32" s="13">
        <f>+AVERAGE(B32:E32,J32)</f>
        <v>9.4233156978823231</v>
      </c>
      <c r="P32" s="13">
        <f>+AVERAGE(F32:I32,K32:L32)</f>
        <v>1.1136975064996528</v>
      </c>
    </row>
    <row r="33" spans="1:16" x14ac:dyDescent="0.3">
      <c r="A33" s="12">
        <v>1991</v>
      </c>
      <c r="B33" s="11">
        <f>+_xlfn.STDEV.P('Monthly inflation rates'!B25:B33)</f>
        <v>9.9611053652274357</v>
      </c>
      <c r="C33" s="11">
        <f>+_xlfn.STDEV.P('Monthly inflation rates'!C25:C33)</f>
        <v>15.218141169212185</v>
      </c>
      <c r="D33" s="11">
        <f>+_xlfn.STDEV.P('Monthly inflation rates'!D25:D33)</f>
        <v>7.9696660686447203</v>
      </c>
      <c r="E33" s="11">
        <f>+_xlfn.STDEV.P('Monthly inflation rates'!E25:E33)</f>
        <v>0.33616624789102834</v>
      </c>
      <c r="F33" s="11">
        <f>+_xlfn.STDEV.P('Monthly inflation rates'!F25:F33)</f>
        <v>0.32090276803671236</v>
      </c>
      <c r="G33" s="11">
        <f>+_xlfn.STDEV.P('Monthly inflation rates'!G25:G33)</f>
        <v>1.0686143130756325</v>
      </c>
      <c r="H33" s="11">
        <f>+_xlfn.STDEV.P('Monthly inflation rates'!H25:H33)</f>
        <v>1.8812617562557914</v>
      </c>
      <c r="I33" s="11">
        <f>+_xlfn.STDEV.P('Monthly inflation rates'!I25:I33)</f>
        <v>0.6253905727463368</v>
      </c>
      <c r="J33" s="11">
        <f>+_xlfn.STDEV.P('Monthly inflation rates'!J25:J33)</f>
        <v>13.254628645158819</v>
      </c>
      <c r="K33" s="11">
        <f>+_xlfn.STDEV.P('Monthly inflation rates'!K25:K33)</f>
        <v>1.0044721905594061</v>
      </c>
      <c r="L33" s="11">
        <f>+_xlfn.STDEV.P('Monthly inflation rates'!L25:L33)</f>
        <v>1.3378332006920739</v>
      </c>
      <c r="M33" s="10">
        <f>+A33</f>
        <v>1991</v>
      </c>
      <c r="N33" s="11">
        <f>+AVERAGE(B33:L33)</f>
        <v>4.81619839068183</v>
      </c>
      <c r="O33" s="13">
        <f>+AVERAGE(B33:E33,J33)</f>
        <v>9.3479414992268381</v>
      </c>
      <c r="P33" s="13">
        <f>+AVERAGE(F33:I33,K33:L33)</f>
        <v>1.0397458002276589</v>
      </c>
    </row>
    <row r="34" spans="1:16" x14ac:dyDescent="0.3">
      <c r="A34" s="12">
        <v>1992</v>
      </c>
      <c r="B34" s="11">
        <f>+_xlfn.STDEV.P('Monthly inflation rates'!B26:B34)</f>
        <v>10.99240391348552</v>
      </c>
      <c r="C34" s="11">
        <f>+_xlfn.STDEV.P('Monthly inflation rates'!C26:C34)</f>
        <v>15.570865548074183</v>
      </c>
      <c r="D34" s="11">
        <f>+_xlfn.STDEV.P('Monthly inflation rates'!D26:D34)</f>
        <v>7.7897686048985175</v>
      </c>
      <c r="E34" s="11">
        <f>+_xlfn.STDEV.P('Monthly inflation rates'!E26:E34)</f>
        <v>0.33317726117071716</v>
      </c>
      <c r="F34" s="11">
        <f>+_xlfn.STDEV.P('Monthly inflation rates'!F26:F34)</f>
        <v>0.26535715884787098</v>
      </c>
      <c r="G34" s="11">
        <f>+_xlfn.STDEV.P('Monthly inflation rates'!G26:G34)</f>
        <v>1.1001526381423201</v>
      </c>
      <c r="H34" s="11">
        <f>+_xlfn.STDEV.P('Monthly inflation rates'!H26:H34)</f>
        <v>2.0362398783407789</v>
      </c>
      <c r="I34" s="11">
        <f>+_xlfn.STDEV.P('Monthly inflation rates'!I26:I34)</f>
        <v>0.59523560267524722</v>
      </c>
      <c r="J34" s="11">
        <f>+_xlfn.STDEV.P('Monthly inflation rates'!J26:J34)</f>
        <v>13.40085504506875</v>
      </c>
      <c r="K34" s="11">
        <f>+_xlfn.STDEV.P('Monthly inflation rates'!K26:K34)</f>
        <v>0.95131297674106519</v>
      </c>
      <c r="L34" s="11">
        <f>+_xlfn.STDEV.P('Monthly inflation rates'!L26:L34)</f>
        <v>1.2229806910466263</v>
      </c>
      <c r="M34" s="10">
        <f>+A34</f>
        <v>1992</v>
      </c>
      <c r="N34" s="11">
        <f>+AVERAGE(B34:L34)</f>
        <v>4.9325772107719636</v>
      </c>
      <c r="O34" s="13">
        <f>+AVERAGE(B34:E34,J34)</f>
        <v>9.6174140745395373</v>
      </c>
      <c r="P34" s="13">
        <f>+AVERAGE(F34:I34,K34:L34)</f>
        <v>1.0285464909656514</v>
      </c>
    </row>
    <row r="35" spans="1:16" x14ac:dyDescent="0.3">
      <c r="A35" s="12">
        <v>1993</v>
      </c>
      <c r="B35" s="11">
        <f>+_xlfn.STDEV.P('Monthly inflation rates'!B27:B35)</f>
        <v>11.67958806750433</v>
      </c>
      <c r="C35" s="11">
        <f>+_xlfn.STDEV.P('Monthly inflation rates'!C27:C35)</f>
        <v>14.944834265578761</v>
      </c>
      <c r="D35" s="11">
        <f>+_xlfn.STDEV.P('Monthly inflation rates'!D27:D35)</f>
        <v>8.3129008105296212</v>
      </c>
      <c r="E35" s="11">
        <f>+_xlfn.STDEV.P('Monthly inflation rates'!E27:E35)</f>
        <v>0.37777089574400691</v>
      </c>
      <c r="F35" s="11">
        <f>+_xlfn.STDEV.P('Monthly inflation rates'!F27:F35)</f>
        <v>0.22038031437956945</v>
      </c>
      <c r="G35" s="11">
        <f>+_xlfn.STDEV.P('Monthly inflation rates'!G27:G35)</f>
        <v>1.0581454853126735</v>
      </c>
      <c r="H35" s="11">
        <f>+_xlfn.STDEV.P('Monthly inflation rates'!H27:H35)</f>
        <v>2.2239336658428139</v>
      </c>
      <c r="I35" s="11">
        <f>+_xlfn.STDEV.P('Monthly inflation rates'!I27:I35)</f>
        <v>0.59060573900345059</v>
      </c>
      <c r="J35" s="11">
        <f>+_xlfn.STDEV.P('Monthly inflation rates'!J27:J35)</f>
        <v>13.664489321320282</v>
      </c>
      <c r="K35" s="11">
        <f>+_xlfn.STDEV.P('Monthly inflation rates'!K27:K35)</f>
        <v>1.0232798631034057</v>
      </c>
      <c r="L35" s="11">
        <f>+_xlfn.STDEV.P('Monthly inflation rates'!L27:L35)</f>
        <v>1.1873983121891891</v>
      </c>
      <c r="M35" s="10">
        <f>+A35</f>
        <v>1993</v>
      </c>
      <c r="N35" s="11">
        <f>+AVERAGE(B35:L35)</f>
        <v>5.0257569764098271</v>
      </c>
      <c r="O35" s="13">
        <f>+AVERAGE(B35:E35,J35)</f>
        <v>9.7959166721353998</v>
      </c>
      <c r="P35" s="13">
        <f>+AVERAGE(F35:I35,K35:L35)</f>
        <v>1.0506238966385169</v>
      </c>
    </row>
    <row r="36" spans="1:16" x14ac:dyDescent="0.3">
      <c r="A36" s="12">
        <v>1994</v>
      </c>
      <c r="B36" s="11">
        <f>+_xlfn.STDEV.P('Monthly inflation rates'!B28:B36)</f>
        <v>12.263290967819962</v>
      </c>
      <c r="C36" s="11">
        <f>+_xlfn.STDEV.P('Monthly inflation rates'!C28:C36)</f>
        <v>3.3370953088626574</v>
      </c>
      <c r="D36" s="11">
        <f>+_xlfn.STDEV.P('Monthly inflation rates'!D28:D36)</f>
        <v>8.4591276381365645</v>
      </c>
      <c r="E36" s="11">
        <f>+_xlfn.STDEV.P('Monthly inflation rates'!E28:E36)</f>
        <v>0.31070515402181681</v>
      </c>
      <c r="F36" s="11">
        <f>+_xlfn.STDEV.P('Monthly inflation rates'!F28:F36)</f>
        <v>0.2193934502496894</v>
      </c>
      <c r="G36" s="11">
        <f>+_xlfn.STDEV.P('Monthly inflation rates'!G28:G36)</f>
        <v>1.0488470201082063</v>
      </c>
      <c r="H36" s="11">
        <f>+_xlfn.STDEV.P('Monthly inflation rates'!H28:H36)</f>
        <v>2.3551148242275231</v>
      </c>
      <c r="I36" s="11">
        <f>+_xlfn.STDEV.P('Monthly inflation rates'!I28:I36)</f>
        <v>0.60346455599656534</v>
      </c>
      <c r="J36" s="11">
        <f>+_xlfn.STDEV.P('Monthly inflation rates'!J28:J36)</f>
        <v>14.183185002610401</v>
      </c>
      <c r="K36" s="11">
        <f>+_xlfn.STDEV.P('Monthly inflation rates'!K28:K36)</f>
        <v>1.1430524398414881</v>
      </c>
      <c r="L36" s="11">
        <f>+_xlfn.STDEV.P('Monthly inflation rates'!L28:L36)</f>
        <v>1.1569833561275971</v>
      </c>
      <c r="M36" s="10">
        <f>+A36</f>
        <v>1994</v>
      </c>
      <c r="N36" s="11">
        <f>+AVERAGE(B36:L36)</f>
        <v>4.0982054289093162</v>
      </c>
      <c r="O36" s="13">
        <f>+AVERAGE(B36:E36,J36)</f>
        <v>7.7106808142902805</v>
      </c>
      <c r="P36" s="13">
        <f>+AVERAGE(F36:I36,K36:L36)</f>
        <v>1.0878092744251784</v>
      </c>
    </row>
    <row r="37" spans="1:16" x14ac:dyDescent="0.3">
      <c r="A37" s="12">
        <v>1995</v>
      </c>
      <c r="B37" s="11">
        <f>+_xlfn.STDEV.P('Monthly inflation rates'!B29:B37)</f>
        <v>12.623527012648095</v>
      </c>
      <c r="C37" s="11">
        <f>+_xlfn.STDEV.P('Monthly inflation rates'!C29:C37)</f>
        <v>0.30720293322168912</v>
      </c>
      <c r="D37" s="11">
        <f>+_xlfn.STDEV.P('Monthly inflation rates'!D29:D37)</f>
        <v>9.077554182938405</v>
      </c>
      <c r="E37" s="11">
        <f>+_xlfn.STDEV.P('Monthly inflation rates'!E29:E37)</f>
        <v>0.37325812059446595</v>
      </c>
      <c r="F37" s="11">
        <f>+_xlfn.STDEV.P('Monthly inflation rates'!F29:F37)</f>
        <v>0.23719766015905069</v>
      </c>
      <c r="G37" s="11">
        <f>+_xlfn.STDEV.P('Monthly inflation rates'!G29:G37)</f>
        <v>1.0892654161076829</v>
      </c>
      <c r="H37" s="11">
        <f>+_xlfn.STDEV.P('Monthly inflation rates'!H29:H37)</f>
        <v>2.2919941455550967</v>
      </c>
      <c r="I37" s="11">
        <f>+_xlfn.STDEV.P('Monthly inflation rates'!I29:I37)</f>
        <v>0.66915544027699669</v>
      </c>
      <c r="J37" s="11">
        <f>+_xlfn.STDEV.P('Monthly inflation rates'!J29:J37)</f>
        <v>14.540075468499484</v>
      </c>
      <c r="K37" s="11">
        <f>+_xlfn.STDEV.P('Monthly inflation rates'!K29:K37)</f>
        <v>1.3074319271109247</v>
      </c>
      <c r="L37" s="11">
        <f>+_xlfn.STDEV.P('Monthly inflation rates'!L29:L37)</f>
        <v>0.95171470040102013</v>
      </c>
      <c r="M37" s="10">
        <f>+A37</f>
        <v>1995</v>
      </c>
      <c r="N37" s="11">
        <f>+AVERAGE(B37:L37)</f>
        <v>3.9516706370466284</v>
      </c>
      <c r="O37" s="13">
        <f>+AVERAGE(B37:E37,J37)</f>
        <v>7.3843235435804271</v>
      </c>
      <c r="P37" s="13">
        <f>+AVERAGE(F37:I37,K37:L37)</f>
        <v>1.091126548268462</v>
      </c>
    </row>
    <row r="38" spans="1:16" x14ac:dyDescent="0.3">
      <c r="A38" s="12">
        <v>1996</v>
      </c>
      <c r="B38" s="11">
        <f>+_xlfn.STDEV.P('Monthly inflation rates'!B30:B38)</f>
        <v>13.040276614165199</v>
      </c>
      <c r="C38" s="11">
        <f>+_xlfn.STDEV.P('Monthly inflation rates'!C30:C38)</f>
        <v>0.30710632375959152</v>
      </c>
      <c r="D38" s="11">
        <f>+_xlfn.STDEV.P('Monthly inflation rates'!D30:D38)</f>
        <v>10.638504949722739</v>
      </c>
      <c r="E38" s="11">
        <f>+_xlfn.STDEV.P('Monthly inflation rates'!E30:E38)</f>
        <v>0.41428300088643127</v>
      </c>
      <c r="F38" s="11">
        <f>+_xlfn.STDEV.P('Monthly inflation rates'!F30:F38)</f>
        <v>0.24876350700514935</v>
      </c>
      <c r="G38" s="11">
        <f>+_xlfn.STDEV.P('Monthly inflation rates'!G30:G38)</f>
        <v>1.1320414170402624</v>
      </c>
      <c r="H38" s="11">
        <f>+_xlfn.STDEV.P('Monthly inflation rates'!H30:H38)</f>
        <v>1.4946918235904643</v>
      </c>
      <c r="I38" s="11">
        <f>+_xlfn.STDEV.P('Monthly inflation rates'!I30:I38)</f>
        <v>0.6867320572541975</v>
      </c>
      <c r="J38" s="11">
        <f>+_xlfn.STDEV.P('Monthly inflation rates'!J30:J38)</f>
        <v>14.896206535346817</v>
      </c>
      <c r="K38" s="11">
        <f>+_xlfn.STDEV.P('Monthly inflation rates'!K30:K38)</f>
        <v>1.5290518804530746</v>
      </c>
      <c r="L38" s="11">
        <f>+_xlfn.STDEV.P('Monthly inflation rates'!L30:L38)</f>
        <v>1.2850463562533283</v>
      </c>
      <c r="M38" s="10">
        <f>+A38</f>
        <v>1996</v>
      </c>
      <c r="N38" s="11">
        <f>+AVERAGE(B38:L38)</f>
        <v>4.1520640423161135</v>
      </c>
      <c r="O38" s="13">
        <f>+AVERAGE(B38:E38,J38)</f>
        <v>7.8592754847761555</v>
      </c>
      <c r="P38" s="13">
        <f>+AVERAGE(F38:I38,K38:L38)</f>
        <v>1.0627211735994126</v>
      </c>
    </row>
    <row r="39" spans="1:16" x14ac:dyDescent="0.3">
      <c r="A39" s="12">
        <v>1997</v>
      </c>
      <c r="B39" s="11">
        <f>+_xlfn.STDEV.P('Monthly inflation rates'!B31:B39)</f>
        <v>13.230355307528784</v>
      </c>
      <c r="C39" s="11">
        <f>+_xlfn.STDEV.P('Monthly inflation rates'!C31:C39)</f>
        <v>0.36089720516755458</v>
      </c>
      <c r="D39" s="11">
        <f>+_xlfn.STDEV.P('Monthly inflation rates'!D31:D39)</f>
        <v>12.231965204237977</v>
      </c>
      <c r="E39" s="11">
        <f>+_xlfn.STDEV.P('Monthly inflation rates'!E31:E39)</f>
        <v>0.46402583850482765</v>
      </c>
      <c r="F39" s="11">
        <f>+_xlfn.STDEV.P('Monthly inflation rates'!F31:F39)</f>
        <v>0.28086712702938288</v>
      </c>
      <c r="G39" s="11">
        <f>+_xlfn.STDEV.P('Monthly inflation rates'!G31:G39)</f>
        <v>0.82974876131689401</v>
      </c>
      <c r="H39" s="11">
        <f>+_xlfn.STDEV.P('Monthly inflation rates'!H31:H39)</f>
        <v>0.65547636203254467</v>
      </c>
      <c r="I39" s="11">
        <f>+_xlfn.STDEV.P('Monthly inflation rates'!I31:I39)</f>
        <v>0.75151765228046041</v>
      </c>
      <c r="J39" s="11">
        <f>+_xlfn.STDEV.P('Monthly inflation rates'!J31:J39)</f>
        <v>15.294482931381687</v>
      </c>
      <c r="K39" s="11">
        <f>+_xlfn.STDEV.P('Monthly inflation rates'!K31:K39)</f>
        <v>1.7769224047408381</v>
      </c>
      <c r="L39" s="11">
        <f>+_xlfn.STDEV.P('Monthly inflation rates'!L31:L39)</f>
        <v>1.2737272684270844</v>
      </c>
      <c r="M39" s="10">
        <f>+A39</f>
        <v>1997</v>
      </c>
      <c r="N39" s="11">
        <f>+AVERAGE(B39:L39)</f>
        <v>4.2863623693316395</v>
      </c>
      <c r="O39" s="13">
        <f>+AVERAGE(B39:E39,J39)</f>
        <v>8.3163452973641654</v>
      </c>
      <c r="P39" s="13">
        <f>+AVERAGE(F39:I39,K39:L39)</f>
        <v>0.92804326263786729</v>
      </c>
    </row>
    <row r="40" spans="1:16" x14ac:dyDescent="0.3">
      <c r="A40" s="12">
        <v>1998</v>
      </c>
      <c r="B40" s="11">
        <f>+_xlfn.STDEV.P('Monthly inflation rates'!B32:B40)</f>
        <v>7.6816729979237666</v>
      </c>
      <c r="C40" s="11">
        <f>+_xlfn.STDEV.P('Monthly inflation rates'!C32:C40)</f>
        <v>0.36470434206546998</v>
      </c>
      <c r="D40" s="11">
        <f>+_xlfn.STDEV.P('Monthly inflation rates'!D32:D40)</f>
        <v>13.059036048103126</v>
      </c>
      <c r="E40" s="11">
        <f>+_xlfn.STDEV.P('Monthly inflation rates'!E32:E40)</f>
        <v>0.50010776641349175</v>
      </c>
      <c r="F40" s="11">
        <f>+_xlfn.STDEV.P('Monthly inflation rates'!F32:F40)</f>
        <v>0.3133003911310383</v>
      </c>
      <c r="G40" s="11">
        <f>+_xlfn.STDEV.P('Monthly inflation rates'!G32:G40)</f>
        <v>0.77123581121184404</v>
      </c>
      <c r="H40" s="11">
        <f>+_xlfn.STDEV.P('Monthly inflation rates'!H32:H40)</f>
        <v>0.65570054919750587</v>
      </c>
      <c r="I40" s="11">
        <f>+_xlfn.STDEV.P('Monthly inflation rates'!I32:I40)</f>
        <v>0.70674067094413362</v>
      </c>
      <c r="J40" s="11">
        <f>+_xlfn.STDEV.P('Monthly inflation rates'!J32:J40)</f>
        <v>13.242792790424529</v>
      </c>
      <c r="K40" s="11">
        <f>+_xlfn.STDEV.P('Monthly inflation rates'!K32:K40)</f>
        <v>1.8999306811699903</v>
      </c>
      <c r="L40" s="11">
        <f>+_xlfn.STDEV.P('Monthly inflation rates'!L32:L40)</f>
        <v>1.2313577293690703</v>
      </c>
      <c r="M40" s="10">
        <f>+A40</f>
        <v>1998</v>
      </c>
      <c r="N40" s="11">
        <f>+AVERAGE(B40:L40)</f>
        <v>3.6751436161776336</v>
      </c>
      <c r="O40" s="13">
        <f>+AVERAGE(B40:E40,J40)</f>
        <v>6.9696627889860761</v>
      </c>
      <c r="P40" s="13">
        <f>+AVERAGE(F40:I40,K40:L40)</f>
        <v>0.92971097217059706</v>
      </c>
    </row>
    <row r="41" spans="1:16" x14ac:dyDescent="0.3">
      <c r="A41" s="12">
        <v>1999</v>
      </c>
      <c r="B41" s="11">
        <f>+_xlfn.STDEV.P('Monthly inflation rates'!B33:B41)</f>
        <v>1.5808954563888182</v>
      </c>
      <c r="C41" s="11">
        <f>+_xlfn.STDEV.P('Monthly inflation rates'!C33:C41)</f>
        <v>0.39036335352577989</v>
      </c>
      <c r="D41" s="11">
        <f>+_xlfn.STDEV.P('Monthly inflation rates'!D33:D41)</f>
        <v>12.166669976259668</v>
      </c>
      <c r="E41" s="11">
        <f>+_xlfn.STDEV.P('Monthly inflation rates'!E33:E41)</f>
        <v>0.41552009931065115</v>
      </c>
      <c r="F41" s="11">
        <f>+_xlfn.STDEV.P('Monthly inflation rates'!F33:F41)</f>
        <v>0.35536099714016622</v>
      </c>
      <c r="G41" s="11">
        <f>+_xlfn.STDEV.P('Monthly inflation rates'!G33:G41)</f>
        <v>0.85870667191739181</v>
      </c>
      <c r="H41" s="11">
        <f>+_xlfn.STDEV.P('Monthly inflation rates'!H33:H41)</f>
        <v>0.63541369528746772</v>
      </c>
      <c r="I41" s="11">
        <f>+_xlfn.STDEV.P('Monthly inflation rates'!I33:I41)</f>
        <v>0.38679186891997291</v>
      </c>
      <c r="J41" s="11">
        <f>+_xlfn.STDEV.P('Monthly inflation rates'!J33:J41)</f>
        <v>4.2793918359597845</v>
      </c>
      <c r="K41" s="11">
        <f>+_xlfn.STDEV.P('Monthly inflation rates'!K33:K41)</f>
        <v>1.5069762273378697</v>
      </c>
      <c r="L41" s="11">
        <f>+_xlfn.STDEV.P('Monthly inflation rates'!L33:L41)</f>
        <v>1.3418285766769178</v>
      </c>
      <c r="M41" s="10">
        <f>+A41</f>
        <v>1999</v>
      </c>
      <c r="N41" s="11">
        <f>+AVERAGE(B41:L41)</f>
        <v>2.1743562507931351</v>
      </c>
      <c r="O41" s="13">
        <f>+AVERAGE(B41:E41,J41)</f>
        <v>3.7665681442889403</v>
      </c>
      <c r="P41" s="13">
        <f>+AVERAGE(F41:I41,K41:L41)</f>
        <v>0.84751300621329761</v>
      </c>
    </row>
    <row r="42" spans="1:16" x14ac:dyDescent="0.3">
      <c r="A42" s="12">
        <v>2000</v>
      </c>
      <c r="B42" s="11">
        <f>+_xlfn.STDEV.P('Monthly inflation rates'!B34:B42)</f>
        <v>0.40336891316339596</v>
      </c>
      <c r="C42" s="11">
        <f>+_xlfn.STDEV.P('Monthly inflation rates'!C34:C42)</f>
        <v>0.2566164414574551</v>
      </c>
      <c r="D42" s="11">
        <f>+_xlfn.STDEV.P('Monthly inflation rates'!D34:D42)</f>
        <v>12.525834642713995</v>
      </c>
      <c r="E42" s="11">
        <f>+_xlfn.STDEV.P('Monthly inflation rates'!E34:E42)</f>
        <v>0.30598955497851898</v>
      </c>
      <c r="F42" s="11">
        <f>+_xlfn.STDEV.P('Monthly inflation rates'!F34:F42)</f>
        <v>0.39975455491143963</v>
      </c>
      <c r="G42" s="11">
        <f>+_xlfn.STDEV.P('Monthly inflation rates'!G34:G42)</f>
        <v>1.2296947986082838</v>
      </c>
      <c r="H42" s="11">
        <f>+_xlfn.STDEV.P('Monthly inflation rates'!H34:H42)</f>
        <v>0.64202736538923222</v>
      </c>
      <c r="I42" s="11">
        <f>+_xlfn.STDEV.P('Monthly inflation rates'!I34:I42)</f>
        <v>0.397535776288992</v>
      </c>
      <c r="J42" s="11">
        <f>+_xlfn.STDEV.P('Monthly inflation rates'!J34:J42)</f>
        <v>1.4486049426463108</v>
      </c>
      <c r="K42" s="11">
        <f>+_xlfn.STDEV.P('Monthly inflation rates'!K34:K42)</f>
        <v>1.3113318020481106</v>
      </c>
      <c r="L42" s="11">
        <f>+_xlfn.STDEV.P('Monthly inflation rates'!L34:L42)</f>
        <v>1.4816766860047901</v>
      </c>
      <c r="M42" s="10">
        <f>+A42</f>
        <v>2000</v>
      </c>
      <c r="N42" s="11">
        <f>+AVERAGE(B42:L42)</f>
        <v>1.854766861655502</v>
      </c>
      <c r="O42" s="13">
        <f>+AVERAGE(B42:E42,J42)</f>
        <v>2.988082898991935</v>
      </c>
      <c r="P42" s="13">
        <f>+AVERAGE(F42:I42,K42:L42)</f>
        <v>0.91033683054180814</v>
      </c>
    </row>
    <row r="43" spans="1:16" x14ac:dyDescent="0.3">
      <c r="A43" s="12">
        <v>2001</v>
      </c>
      <c r="B43" s="11">
        <f>+_xlfn.STDEV.P('Monthly inflation rates'!B35:B43)</f>
        <v>0.16592303866245367</v>
      </c>
      <c r="C43" s="11">
        <f>+_xlfn.STDEV.P('Monthly inflation rates'!C35:C43)</f>
        <v>0.26926024105573865</v>
      </c>
      <c r="D43" s="11">
        <f>+_xlfn.STDEV.P('Monthly inflation rates'!D35:D43)</f>
        <v>12.034096500774856</v>
      </c>
      <c r="E43" s="11">
        <f>+_xlfn.STDEV.P('Monthly inflation rates'!E35:E43)</f>
        <v>0.25148860138909906</v>
      </c>
      <c r="F43" s="11">
        <f>+_xlfn.STDEV.P('Monthly inflation rates'!F35:F43)</f>
        <v>0.42479220127928302</v>
      </c>
      <c r="G43" s="11">
        <f>+_xlfn.STDEV.P('Monthly inflation rates'!G35:G43)</f>
        <v>1.2265726591516155</v>
      </c>
      <c r="H43" s="11">
        <f>+_xlfn.STDEV.P('Monthly inflation rates'!H35:H43)</f>
        <v>0.69951180114301714</v>
      </c>
      <c r="I43" s="11">
        <f>+_xlfn.STDEV.P('Monthly inflation rates'!I35:I43)</f>
        <v>0.37655438977427247</v>
      </c>
      <c r="J43" s="11">
        <f>+_xlfn.STDEV.P('Monthly inflation rates'!J35:J43)</f>
        <v>0.95168072972415207</v>
      </c>
      <c r="K43" s="11">
        <f>+_xlfn.STDEV.P('Monthly inflation rates'!K35:K43)</f>
        <v>1.196425904275918</v>
      </c>
      <c r="L43" s="11">
        <f>+_xlfn.STDEV.P('Monthly inflation rates'!L35:L43)</f>
        <v>1.6114862747195284</v>
      </c>
      <c r="M43" s="10">
        <f>+A43</f>
        <v>2001</v>
      </c>
      <c r="N43" s="11">
        <f>+AVERAGE(B43:L43)</f>
        <v>1.7461629401772669</v>
      </c>
      <c r="O43" s="13">
        <f>+AVERAGE(B43:E43,J43)</f>
        <v>2.7344898223212599</v>
      </c>
      <c r="P43" s="13">
        <f>+AVERAGE(F43:I43,K43:L43)</f>
        <v>0.92255720505727234</v>
      </c>
    </row>
    <row r="44" spans="1:16" x14ac:dyDescent="0.3">
      <c r="A44" s="12">
        <v>2002</v>
      </c>
      <c r="B44" s="11">
        <f>+_xlfn.STDEV.P('Monthly inflation rates'!B36:B44)</f>
        <v>0.87759707491623062</v>
      </c>
      <c r="C44" s="11">
        <f>+_xlfn.STDEV.P('Monthly inflation rates'!C36:C44)</f>
        <v>0.29754585834206376</v>
      </c>
      <c r="D44" s="11">
        <f>+_xlfn.STDEV.P('Monthly inflation rates'!D36:D44)</f>
        <v>9.3510700631419166</v>
      </c>
      <c r="E44" s="11">
        <f>+_xlfn.STDEV.P('Monthly inflation rates'!E36:E44)</f>
        <v>0.21478487713243036</v>
      </c>
      <c r="F44" s="11">
        <f>+_xlfn.STDEV.P('Monthly inflation rates'!F36:F44)</f>
        <v>0.43978794881018352</v>
      </c>
      <c r="G44" s="11">
        <f>+_xlfn.STDEV.P('Monthly inflation rates'!G36:G44)</f>
        <v>1.3720549730918037</v>
      </c>
      <c r="H44" s="11">
        <f>+_xlfn.STDEV.P('Monthly inflation rates'!H36:H44)</f>
        <v>0.71940760626883415</v>
      </c>
      <c r="I44" s="11">
        <f>+_xlfn.STDEV.P('Monthly inflation rates'!I36:I44)</f>
        <v>0.31020005867874068</v>
      </c>
      <c r="J44" s="11">
        <f>+_xlfn.STDEV.P('Monthly inflation rates'!J36:J44)</f>
        <v>0.50717138369404113</v>
      </c>
      <c r="K44" s="11">
        <f>+_xlfn.STDEV.P('Monthly inflation rates'!K36:K44)</f>
        <v>0.97462880873058921</v>
      </c>
      <c r="L44" s="11">
        <f>+_xlfn.STDEV.P('Monthly inflation rates'!L36:L44)</f>
        <v>1.6181705864704818</v>
      </c>
      <c r="M44" s="10">
        <f>+A44</f>
        <v>2002</v>
      </c>
      <c r="N44" s="11">
        <f>+AVERAGE(B44:L44)</f>
        <v>1.5165835672070287</v>
      </c>
      <c r="O44" s="13">
        <f>+AVERAGE(B44:E44,J44)</f>
        <v>2.2496338514453367</v>
      </c>
      <c r="P44" s="13">
        <f>+AVERAGE(F44:I44,K44:L44)</f>
        <v>0.90570833034177223</v>
      </c>
    </row>
    <row r="45" spans="1:16" x14ac:dyDescent="0.3">
      <c r="A45" s="12">
        <v>2003</v>
      </c>
      <c r="B45" s="11">
        <f>+_xlfn.STDEV.P('Monthly inflation rates'!B37:B45)</f>
        <v>0.87783132154968191</v>
      </c>
      <c r="C45" s="11">
        <f>+_xlfn.STDEV.P('Monthly inflation rates'!C37:C45)</f>
        <v>0.29646544686383403</v>
      </c>
      <c r="D45" s="11">
        <f>+_xlfn.STDEV.P('Monthly inflation rates'!D37:D45)</f>
        <v>1.145048483244153</v>
      </c>
      <c r="E45" s="11">
        <f>+_xlfn.STDEV.P('Monthly inflation rates'!E37:E45)</f>
        <v>0.15475692395538182</v>
      </c>
      <c r="F45" s="11">
        <f>+_xlfn.STDEV.P('Monthly inflation rates'!F37:F45)</f>
        <v>0.42179668278199101</v>
      </c>
      <c r="G45" s="11">
        <f>+_xlfn.STDEV.P('Monthly inflation rates'!G37:G45)</f>
        <v>1.5097093988910064</v>
      </c>
      <c r="H45" s="11">
        <f>+_xlfn.STDEV.P('Monthly inflation rates'!H37:H45)</f>
        <v>0.71885405787896306</v>
      </c>
      <c r="I45" s="11">
        <f>+_xlfn.STDEV.P('Monthly inflation rates'!I37:I45)</f>
        <v>0.23354860735231181</v>
      </c>
      <c r="J45" s="11">
        <f>+_xlfn.STDEV.P('Monthly inflation rates'!J37:J45)</f>
        <v>0.31006160484061479</v>
      </c>
      <c r="K45" s="11">
        <f>+_xlfn.STDEV.P('Monthly inflation rates'!K37:K45)</f>
        <v>0.76931059069411867</v>
      </c>
      <c r="L45" s="11">
        <f>+_xlfn.STDEV.P('Monthly inflation rates'!L37:L45)</f>
        <v>1.5038089082421098</v>
      </c>
      <c r="M45" s="10">
        <f>+A45</f>
        <v>2003</v>
      </c>
      <c r="N45" s="11">
        <f>+AVERAGE(B45:L45)</f>
        <v>0.72192654784492416</v>
      </c>
      <c r="O45" s="13">
        <f>+AVERAGE(B45:E45,J45)</f>
        <v>0.55683275609073313</v>
      </c>
      <c r="P45" s="13">
        <f>+AVERAGE(F45:I45,K45:L45)</f>
        <v>0.85950470764008335</v>
      </c>
    </row>
    <row r="46" spans="1:16" x14ac:dyDescent="0.3">
      <c r="A46" s="12">
        <v>2004</v>
      </c>
      <c r="B46" s="11">
        <f>+_xlfn.STDEV.P('Monthly inflation rates'!B38:B46)</f>
        <v>0.87176416709182292</v>
      </c>
      <c r="C46" s="11">
        <f>+_xlfn.STDEV.P('Monthly inflation rates'!C38:C46)</f>
        <v>0.26315770305536429</v>
      </c>
      <c r="D46" s="11">
        <f>+_xlfn.STDEV.P('Monthly inflation rates'!D38:D46)</f>
        <v>0.36152770306360543</v>
      </c>
      <c r="E46" s="11">
        <f>+_xlfn.STDEV.P('Monthly inflation rates'!E38:E46)</f>
        <v>0.14690160969172039</v>
      </c>
      <c r="F46" s="11">
        <f>+_xlfn.STDEV.P('Monthly inflation rates'!F38:F46)</f>
        <v>0.4122669886980655</v>
      </c>
      <c r="G46" s="11">
        <f>+_xlfn.STDEV.P('Monthly inflation rates'!G38:G46)</f>
        <v>1.6583619126008626</v>
      </c>
      <c r="H46" s="11">
        <f>+_xlfn.STDEV.P('Monthly inflation rates'!H38:H46)</f>
        <v>0.52826047085818317</v>
      </c>
      <c r="I46" s="11">
        <f>+_xlfn.STDEV.P('Monthly inflation rates'!I38:I46)</f>
        <v>0.28337113595658697</v>
      </c>
      <c r="J46" s="11">
        <f>+_xlfn.STDEV.P('Monthly inflation rates'!J38:J46)</f>
        <v>0.27064450667640089</v>
      </c>
      <c r="K46" s="11">
        <f>+_xlfn.STDEV.P('Monthly inflation rates'!K38:K46)</f>
        <v>0.58538780773861721</v>
      </c>
      <c r="L46" s="11">
        <f>+_xlfn.STDEV.P('Monthly inflation rates'!L38:L46)</f>
        <v>1.4595133115827528</v>
      </c>
      <c r="M46" s="10">
        <f>+A46</f>
        <v>2004</v>
      </c>
      <c r="N46" s="11">
        <f>+AVERAGE(B46:L46)</f>
        <v>0.62192339245581663</v>
      </c>
      <c r="O46" s="13">
        <f>+AVERAGE(B46:E46,J46)</f>
        <v>0.38279913791578279</v>
      </c>
      <c r="P46" s="13">
        <f>+AVERAGE(F46:I46,K46:L46)</f>
        <v>0.82119360457251134</v>
      </c>
    </row>
    <row r="47" spans="1:16" x14ac:dyDescent="0.3">
      <c r="A47" s="12">
        <v>2005</v>
      </c>
      <c r="B47" s="11">
        <f>+_xlfn.STDEV.P('Monthly inflation rates'!B39:B47)</f>
        <v>0.87321859555881121</v>
      </c>
      <c r="C47" s="11">
        <f>+_xlfn.STDEV.P('Monthly inflation rates'!C39:C47)</f>
        <v>0.1593636240404589</v>
      </c>
      <c r="D47" s="11">
        <f>+_xlfn.STDEV.P('Monthly inflation rates'!D39:D47)</f>
        <v>0.38562715652919682</v>
      </c>
      <c r="E47" s="11">
        <f>+_xlfn.STDEV.P('Monthly inflation rates'!E39:E47)</f>
        <v>0.11207911039871055</v>
      </c>
      <c r="F47" s="11">
        <f>+_xlfn.STDEV.P('Monthly inflation rates'!F39:F47)</f>
        <v>0.33310580470636747</v>
      </c>
      <c r="G47" s="11">
        <f>+_xlfn.STDEV.P('Monthly inflation rates'!G39:G47)</f>
        <v>1.7693486002268284</v>
      </c>
      <c r="H47" s="11">
        <f>+_xlfn.STDEV.P('Monthly inflation rates'!H39:H47)</f>
        <v>0.33001505092711247</v>
      </c>
      <c r="I47" s="11">
        <f>+_xlfn.STDEV.P('Monthly inflation rates'!I39:I47)</f>
        <v>0.28436925058723678</v>
      </c>
      <c r="J47" s="11">
        <f>+_xlfn.STDEV.P('Monthly inflation rates'!J39:J47)</f>
        <v>0.2027619611406169</v>
      </c>
      <c r="K47" s="11">
        <f>+_xlfn.STDEV.P('Monthly inflation rates'!K39:K47)</f>
        <v>0.4993406044169954</v>
      </c>
      <c r="L47" s="11">
        <f>+_xlfn.STDEV.P('Monthly inflation rates'!L39:L47)</f>
        <v>0.58245178653292373</v>
      </c>
      <c r="M47" s="10">
        <f>+A47</f>
        <v>2005</v>
      </c>
      <c r="N47" s="11">
        <f>+AVERAGE(B47:L47)</f>
        <v>0.50288014046047813</v>
      </c>
      <c r="O47" s="13">
        <f>+AVERAGE(B47:E47,J47)</f>
        <v>0.34661008953355882</v>
      </c>
      <c r="P47" s="13">
        <f>+AVERAGE(F47:I47,K47:L47)</f>
        <v>0.63310518289957729</v>
      </c>
    </row>
    <row r="48" spans="1:16" x14ac:dyDescent="0.3">
      <c r="A48" s="12">
        <v>2006</v>
      </c>
      <c r="B48" s="11">
        <f>+_xlfn.STDEV.P('Monthly inflation rates'!B40:B48)</f>
        <v>0.85790598879467284</v>
      </c>
      <c r="C48" s="11">
        <f>+_xlfn.STDEV.P('Monthly inflation rates'!C40:C48)</f>
        <v>0.15809515085844186</v>
      </c>
      <c r="D48" s="11">
        <f>+_xlfn.STDEV.P('Monthly inflation rates'!D40:D48)</f>
        <v>0.44478534326320263</v>
      </c>
      <c r="E48" s="11">
        <f>+_xlfn.STDEV.P('Monthly inflation rates'!E40:E48)</f>
        <v>8.3565584061681644E-2</v>
      </c>
      <c r="F48" s="11">
        <f>+_xlfn.STDEV.P('Monthly inflation rates'!F40:F48)</f>
        <v>0.26526342661676638</v>
      </c>
      <c r="G48" s="11">
        <f>+_xlfn.STDEV.P('Monthly inflation rates'!G40:G48)</f>
        <v>1.8522022284084114</v>
      </c>
      <c r="H48" s="11">
        <f>+_xlfn.STDEV.P('Monthly inflation rates'!H40:H48)</f>
        <v>0.29791611689707476</v>
      </c>
      <c r="I48" s="11">
        <f>+_xlfn.STDEV.P('Monthly inflation rates'!I40:I48)</f>
        <v>0.28643499981897858</v>
      </c>
      <c r="J48" s="11">
        <f>+_xlfn.STDEV.P('Monthly inflation rates'!J40:J48)</f>
        <v>0.15092228085549092</v>
      </c>
      <c r="K48" s="11">
        <f>+_xlfn.STDEV.P('Monthly inflation rates'!K40:K48)</f>
        <v>0.47746146291999125</v>
      </c>
      <c r="L48" s="11"/>
      <c r="M48" s="10">
        <f>+A48</f>
        <v>2006</v>
      </c>
      <c r="N48" s="11">
        <f>+AVERAGE(B48:L48)</f>
        <v>0.48745525824947122</v>
      </c>
      <c r="O48" s="13">
        <f>+AVERAGE(B48:E48,J48)</f>
        <v>0.33905486956669795</v>
      </c>
      <c r="P48" s="13">
        <f>+AVERAGE(F48:I48,K48:L48)</f>
        <v>0.63585564693224439</v>
      </c>
    </row>
    <row r="49" spans="1:16" x14ac:dyDescent="0.3">
      <c r="A49" s="12">
        <v>2007</v>
      </c>
      <c r="B49" s="11">
        <f>+_xlfn.STDEV.P('Monthly inflation rates'!B41:B49)</f>
        <v>0.88387938084966178</v>
      </c>
      <c r="C49" s="11">
        <f>+_xlfn.STDEV.P('Monthly inflation rates'!C41:C49)</f>
        <v>0.176287234256542</v>
      </c>
      <c r="D49" s="11">
        <f>+_xlfn.STDEV.P('Monthly inflation rates'!D41:D49)</f>
        <v>0.43392997811128625</v>
      </c>
      <c r="E49" s="11">
        <f>+_xlfn.STDEV.P('Monthly inflation rates'!E41:E49)</f>
        <v>7.2905864556407671E-2</v>
      </c>
      <c r="F49" s="11">
        <f>+_xlfn.STDEV.P('Monthly inflation rates'!F41:F49)</f>
        <v>0.12366839778470982</v>
      </c>
      <c r="G49" s="11">
        <f>+_xlfn.STDEV.P('Monthly inflation rates'!G41:G49)</f>
        <v>1.8499995859928784</v>
      </c>
      <c r="H49" s="11">
        <f>+_xlfn.STDEV.P('Monthly inflation rates'!H41:H49)</f>
        <v>0.274105145981273</v>
      </c>
      <c r="I49" s="11">
        <f>+_xlfn.STDEV.P('Monthly inflation rates'!I41:I49)</f>
        <v>0.26243013107727808</v>
      </c>
      <c r="J49" s="11">
        <f>+_xlfn.STDEV.P('Monthly inflation rates'!J41:J49)</f>
        <v>8.9220685121964946E-2</v>
      </c>
      <c r="K49" s="11">
        <f>+_xlfn.STDEV.P('Monthly inflation rates'!K41:K49)</f>
        <v>0.47741716485651198</v>
      </c>
      <c r="L49" s="11"/>
      <c r="M49" s="10">
        <f>+A49</f>
        <v>2007</v>
      </c>
      <c r="N49" s="11">
        <f>+AVERAGE(B49:L49)</f>
        <v>0.46438435685885138</v>
      </c>
      <c r="O49" s="13">
        <f>+AVERAGE(B49:E49,J49)</f>
        <v>0.33124462857917247</v>
      </c>
      <c r="P49" s="13">
        <f>+AVERAGE(F49:I49,K49:L49)</f>
        <v>0.59752408513853017</v>
      </c>
    </row>
    <row r="50" spans="1:16" x14ac:dyDescent="0.3">
      <c r="A50" s="12">
        <v>2008</v>
      </c>
      <c r="B50" s="11">
        <f>+_xlfn.STDEV.P('Monthly inflation rates'!B42:B50)</f>
        <v>0.8705846371984447</v>
      </c>
      <c r="C50" s="11">
        <f>+_xlfn.STDEV.P('Monthly inflation rates'!C42:C50)</f>
        <v>0.29239473296435314</v>
      </c>
      <c r="D50" s="11">
        <f>+_xlfn.STDEV.P('Monthly inflation rates'!D42:D50)</f>
        <v>0.43380416223539781</v>
      </c>
      <c r="E50" s="11">
        <f>+_xlfn.STDEV.P('Monthly inflation rates'!E42:E50)</f>
        <v>0.15779789151743542</v>
      </c>
      <c r="F50" s="11">
        <f>+_xlfn.STDEV.P('Monthly inflation rates'!F42:F50)</f>
        <v>0.10622929142487274</v>
      </c>
      <c r="G50" s="11">
        <f>+_xlfn.STDEV.P('Monthly inflation rates'!G42:G50)</f>
        <v>1.6242553471555665</v>
      </c>
      <c r="H50" s="11">
        <f>+_xlfn.STDEV.P('Monthly inflation rates'!H42:H50)</f>
        <v>0.18899687735874829</v>
      </c>
      <c r="I50" s="11">
        <f>+_xlfn.STDEV.P('Monthly inflation rates'!I42:I50)</f>
        <v>0.24996047087995668</v>
      </c>
      <c r="J50" s="11">
        <f>+_xlfn.STDEV.P('Monthly inflation rates'!J42:J50)</f>
        <v>0.12358993745303684</v>
      </c>
      <c r="K50" s="11">
        <f>+_xlfn.STDEV.P('Monthly inflation rates'!K42:K50)</f>
        <v>0.46331467756259015</v>
      </c>
      <c r="L50" s="11"/>
      <c r="M50" s="10">
        <f>+A50</f>
        <v>2008</v>
      </c>
      <c r="N50" s="11">
        <f>+AVERAGE(B50:L50)</f>
        <v>0.45109280257504025</v>
      </c>
      <c r="O50" s="13">
        <f>+AVERAGE(B50:E50,J50)</f>
        <v>0.37563427227373358</v>
      </c>
      <c r="P50" s="13">
        <f>+AVERAGE(F50:I50,K50:L50)</f>
        <v>0.52655133287634681</v>
      </c>
    </row>
    <row r="51" spans="1:16" x14ac:dyDescent="0.3">
      <c r="A51" s="12">
        <v>2009</v>
      </c>
      <c r="B51" s="11">
        <f>+_xlfn.STDEV.P('Monthly inflation rates'!B43:B51)</f>
        <v>0.81716504802911527</v>
      </c>
      <c r="C51" s="11">
        <f>+_xlfn.STDEV.P('Monthly inflation rates'!C43:C51)</f>
        <v>0.29590262236860781</v>
      </c>
      <c r="D51" s="11">
        <f>+_xlfn.STDEV.P('Monthly inflation rates'!D43:D51)</f>
        <v>0.46899413121438804</v>
      </c>
      <c r="E51" s="11">
        <f>+_xlfn.STDEV.P('Monthly inflation rates'!E43:E51)</f>
        <v>0.1665978163885046</v>
      </c>
      <c r="F51" s="11">
        <f>+_xlfn.STDEV.P('Monthly inflation rates'!F43:F51)</f>
        <v>0.13521891074281203</v>
      </c>
      <c r="G51" s="11">
        <f>+_xlfn.STDEV.P('Monthly inflation rates'!G43:G51)</f>
        <v>0.45272400527135565</v>
      </c>
      <c r="H51" s="11">
        <f>+_xlfn.STDEV.P('Monthly inflation rates'!H43:H51)</f>
        <v>0.13239811803563825</v>
      </c>
      <c r="I51" s="11">
        <f>+_xlfn.STDEV.P('Monthly inflation rates'!I43:I51)</f>
        <v>0.30446677519432652</v>
      </c>
      <c r="J51" s="11">
        <f>+_xlfn.STDEV.P('Monthly inflation rates'!J43:J51)</f>
        <v>0.11941841975389207</v>
      </c>
      <c r="K51" s="11">
        <f>+_xlfn.STDEV.P('Monthly inflation rates'!K43:K51)</f>
        <v>0.45891645998078812</v>
      </c>
      <c r="L51" s="11"/>
      <c r="M51" s="10">
        <f>+A51</f>
        <v>2009</v>
      </c>
      <c r="N51" s="11">
        <f>+AVERAGE(B51:L51)</f>
        <v>0.33518023069794289</v>
      </c>
      <c r="O51" s="13">
        <f>+AVERAGE(B51:E51,J51)</f>
        <v>0.37361560755090162</v>
      </c>
      <c r="P51" s="13">
        <f>+AVERAGE(F51:I51,K51:L51)</f>
        <v>0.29674485384498411</v>
      </c>
    </row>
    <row r="52" spans="1:16" x14ac:dyDescent="0.3">
      <c r="A52" s="12">
        <v>2010</v>
      </c>
      <c r="B52" s="11">
        <f>+_xlfn.STDEV.P('Monthly inflation rates'!B44:B52)</f>
        <v>0.76593664635230008</v>
      </c>
      <c r="C52" s="11">
        <f>+_xlfn.STDEV.P('Monthly inflation rates'!C44:C52)</f>
        <v>0.28890034138397802</v>
      </c>
      <c r="D52" s="11">
        <f>+_xlfn.STDEV.P('Monthly inflation rates'!D44:D52)</f>
        <v>0.47391349937723021</v>
      </c>
      <c r="E52" s="11">
        <f>+_xlfn.STDEV.P('Monthly inflation rates'!E44:E52)</f>
        <v>0.17424105969180761</v>
      </c>
      <c r="F52" s="11">
        <f>+_xlfn.STDEV.P('Monthly inflation rates'!F44:F52)</f>
        <v>0.13648412062854318</v>
      </c>
      <c r="G52" s="11">
        <f>+_xlfn.STDEV.P('Monthly inflation rates'!G44:G52)</f>
        <v>0.20063511498224026</v>
      </c>
      <c r="H52" s="11">
        <f>+_xlfn.STDEV.P('Monthly inflation rates'!H44:H52)</f>
        <v>0.13566903338377925</v>
      </c>
      <c r="I52" s="11">
        <f>+_xlfn.STDEV.P('Monthly inflation rates'!I44:I52)</f>
        <v>0.30489093027566666</v>
      </c>
      <c r="J52" s="11">
        <f>+_xlfn.STDEV.P('Monthly inflation rates'!J44:J52)</f>
        <v>0.12130875165844519</v>
      </c>
      <c r="K52" s="11">
        <f>+_xlfn.STDEV.P('Monthly inflation rates'!K44:K52)</f>
        <v>0.43873090769559631</v>
      </c>
      <c r="L52" s="11"/>
      <c r="M52" s="10">
        <f>+A52</f>
        <v>2010</v>
      </c>
      <c r="N52" s="11">
        <f>+AVERAGE(B52:L52)</f>
        <v>0.30407104054295864</v>
      </c>
      <c r="O52" s="13">
        <f>+AVERAGE(B52:E52,J52)</f>
        <v>0.3648600596927522</v>
      </c>
      <c r="P52" s="13">
        <f>+AVERAGE(F52:I52,K52:L52)</f>
        <v>0.24328202139316515</v>
      </c>
    </row>
    <row r="53" spans="1:16" x14ac:dyDescent="0.3">
      <c r="A53" s="12">
        <v>2011</v>
      </c>
      <c r="B53" s="11">
        <f>+_xlfn.STDEV.P('Monthly inflation rates'!B45:B53)</f>
        <v>0.56277648498991284</v>
      </c>
      <c r="C53" s="11">
        <f>+_xlfn.STDEV.P('Monthly inflation rates'!C45:C53)</f>
        <v>0.28088567816996352</v>
      </c>
      <c r="D53" s="11">
        <f>+_xlfn.STDEV.P('Monthly inflation rates'!D45:D53)</f>
        <v>0.45414132456664008</v>
      </c>
      <c r="E53" s="11">
        <f>+_xlfn.STDEV.P('Monthly inflation rates'!E45:E53)</f>
        <v>0.17307315479200364</v>
      </c>
      <c r="F53" s="11">
        <f>+_xlfn.STDEV.P('Monthly inflation rates'!F45:F53)</f>
        <v>0.1307240732185391</v>
      </c>
      <c r="G53" s="11">
        <f>+_xlfn.STDEV.P('Monthly inflation rates'!G45:G53)</f>
        <v>0.15823885463659992</v>
      </c>
      <c r="H53" s="11">
        <f>+_xlfn.STDEV.P('Monthly inflation rates'!H45:H53)</f>
        <v>0.12990129116673085</v>
      </c>
      <c r="I53" s="11">
        <f>+_xlfn.STDEV.P('Monthly inflation rates'!I45:I53)</f>
        <v>0.25284587289829397</v>
      </c>
      <c r="J53" s="11">
        <f>+_xlfn.STDEV.P('Monthly inflation rates'!J45:J53)</f>
        <v>0.10414125616352324</v>
      </c>
      <c r="K53" s="11">
        <f>+_xlfn.STDEV.P('Monthly inflation rates'!K45:K53)</f>
        <v>0.12497218070312675</v>
      </c>
      <c r="L53" s="11"/>
      <c r="M53" s="10">
        <f>+A53</f>
        <v>2011</v>
      </c>
      <c r="N53" s="11">
        <f>+AVERAGE(B53:L53)</f>
        <v>0.2371700171305334</v>
      </c>
      <c r="O53" s="13">
        <f>+AVERAGE(B53:E53,J53)</f>
        <v>0.31500357973640869</v>
      </c>
      <c r="P53" s="13">
        <f>+AVERAGE(F53:I53,K53:L53)</f>
        <v>0.15933645452465811</v>
      </c>
    </row>
    <row r="54" spans="1:16" x14ac:dyDescent="0.3">
      <c r="A54" s="12">
        <v>2012</v>
      </c>
      <c r="B54" s="11">
        <f>+_xlfn.STDEV.P('Monthly inflation rates'!B46:B54)</f>
        <v>0.49342139340388924</v>
      </c>
      <c r="C54" s="11">
        <f>+_xlfn.STDEV.P('Monthly inflation rates'!C46:C54)</f>
        <v>0.27364759831273733</v>
      </c>
      <c r="D54" s="11">
        <f>+_xlfn.STDEV.P('Monthly inflation rates'!D46:D54)</f>
        <v>0.23837017430387117</v>
      </c>
      <c r="E54" s="11">
        <f>+_xlfn.STDEV.P('Monthly inflation rates'!E46:E54)</f>
        <v>0.17276351721592145</v>
      </c>
      <c r="F54" s="11">
        <f>+_xlfn.STDEV.P('Monthly inflation rates'!F46:F54)</f>
        <v>0.13422575932580808</v>
      </c>
      <c r="G54" s="11">
        <f>+_xlfn.STDEV.P('Monthly inflation rates'!G46:G54)</f>
        <v>0.1505807216932761</v>
      </c>
      <c r="H54" s="11">
        <f>+_xlfn.STDEV.P('Monthly inflation rates'!H46:H54)</f>
        <v>0.10476687568255265</v>
      </c>
      <c r="I54" s="11">
        <f>+_xlfn.STDEV.P('Monthly inflation rates'!I46:I54)</f>
        <v>0.25099897758122997</v>
      </c>
      <c r="J54" s="11">
        <f>+_xlfn.STDEV.P('Monthly inflation rates'!J46:J54)</f>
        <v>0.10525357958532788</v>
      </c>
      <c r="K54" s="11">
        <f>+_xlfn.STDEV.P('Monthly inflation rates'!K46:K54)</f>
        <v>0.10273055752209001</v>
      </c>
      <c r="L54" s="11"/>
      <c r="M54" s="10">
        <f>+A54</f>
        <v>2012</v>
      </c>
      <c r="N54" s="11">
        <f>+AVERAGE(B54:L54)</f>
        <v>0.20267591546267041</v>
      </c>
      <c r="O54" s="13">
        <f>+AVERAGE(B54:E54,J54)</f>
        <v>0.25669125256434944</v>
      </c>
      <c r="P54" s="13">
        <f>+AVERAGE(F54:I54,K54:L54)</f>
        <v>0.14866057836099139</v>
      </c>
    </row>
    <row r="55" spans="1:16" x14ac:dyDescent="0.3">
      <c r="A55" s="12">
        <v>2013</v>
      </c>
      <c r="B55" s="11">
        <f>+_xlfn.STDEV.P('Monthly inflation rates'!B47:B55)</f>
        <v>0.4186924045216916</v>
      </c>
      <c r="C55" s="11">
        <f>+_xlfn.STDEV.P('Monthly inflation rates'!C47:C55)</f>
        <v>0.26940526675187443</v>
      </c>
      <c r="D55" s="11">
        <f>+_xlfn.STDEV.P('Monthly inflation rates'!D47:D55)</f>
        <v>0.22061085879201409</v>
      </c>
      <c r="E55" s="11">
        <f>+_xlfn.STDEV.P('Monthly inflation rates'!E47:E55)</f>
        <v>0.16654234535275086</v>
      </c>
      <c r="F55" s="11">
        <f>+_xlfn.STDEV.P('Monthly inflation rates'!F47:F55)</f>
        <v>0.1430623080025584</v>
      </c>
      <c r="G55" s="11">
        <f>+_xlfn.STDEV.P('Monthly inflation rates'!G47:G55)</f>
        <v>0.14361368769171928</v>
      </c>
      <c r="H55" s="11">
        <f>+_xlfn.STDEV.P('Monthly inflation rates'!H47:H55)</f>
        <v>0.10213938024531719</v>
      </c>
      <c r="I55" s="11">
        <f>+_xlfn.STDEV.P('Monthly inflation rates'!I47:I55)</f>
        <v>0.24294656976530579</v>
      </c>
      <c r="J55" s="11">
        <f>+_xlfn.STDEV.P('Monthly inflation rates'!J47:J55)</f>
        <v>0.1030989403179992</v>
      </c>
      <c r="K55" s="11">
        <f>+_xlfn.STDEV.P('Monthly inflation rates'!K47:K55)</f>
        <v>0.10713688737078368</v>
      </c>
      <c r="L55" s="11"/>
      <c r="M55" s="10">
        <f>+A55</f>
        <v>2013</v>
      </c>
      <c r="N55" s="11">
        <f>+AVERAGE(B55:L55)</f>
        <v>0.19172486488120144</v>
      </c>
      <c r="O55" s="13">
        <f>+AVERAGE(B55:E55,J55)</f>
        <v>0.23566996314726602</v>
      </c>
      <c r="P55" s="13">
        <f>+AVERAGE(F55:I55,K55:L55)</f>
        <v>0.14777976661513686</v>
      </c>
    </row>
    <row r="56" spans="1:16" x14ac:dyDescent="0.3">
      <c r="A56" s="12">
        <v>2014</v>
      </c>
      <c r="B56" s="11">
        <f>+_xlfn.STDEV.P('Monthly inflation rates'!B48:B56)</f>
        <v>0.50207895256109036</v>
      </c>
      <c r="C56" s="11">
        <f>+_xlfn.STDEV.P('Monthly inflation rates'!C48:C56)</f>
        <v>0.26853062962411123</v>
      </c>
      <c r="D56" s="11">
        <f>+_xlfn.STDEV.P('Monthly inflation rates'!D48:D56)</f>
        <v>0.22069218425510306</v>
      </c>
      <c r="E56" s="11">
        <f>+_xlfn.STDEV.P('Monthly inflation rates'!E48:E56)</f>
        <v>0.16794675793643507</v>
      </c>
      <c r="F56" s="11">
        <f>+_xlfn.STDEV.P('Monthly inflation rates'!F48:F56)</f>
        <v>0.14102287348100684</v>
      </c>
      <c r="G56" s="11">
        <f>+_xlfn.STDEV.P('Monthly inflation rates'!G48:G56)</f>
        <v>0.14132784075887006</v>
      </c>
      <c r="H56" s="11">
        <f>+_xlfn.STDEV.P('Monthly inflation rates'!H48:H56)</f>
        <v>9.6533965832986748E-2</v>
      </c>
      <c r="I56" s="11">
        <f>+_xlfn.STDEV.P('Monthly inflation rates'!I48:I56)</f>
        <v>0.22757928248856985</v>
      </c>
      <c r="J56" s="11">
        <f>+_xlfn.STDEV.P('Monthly inflation rates'!J48:J56)</f>
        <v>9.7299979241934398E-2</v>
      </c>
      <c r="K56" s="11">
        <f>+_xlfn.STDEV.P('Monthly inflation rates'!K48:K56)</f>
        <v>8.3265142191169844E-2</v>
      </c>
      <c r="L56" s="11"/>
      <c r="M56" s="10">
        <f>+A56</f>
        <v>2014</v>
      </c>
      <c r="N56" s="11">
        <f>+AVERAGE(B56:L56)</f>
        <v>0.19462776083712774</v>
      </c>
      <c r="O56" s="13">
        <f>+AVERAGE(B56:E56,J56)</f>
        <v>0.25130970072373482</v>
      </c>
      <c r="P56" s="13">
        <f>+AVERAGE(F56:I56,K56:L56)</f>
        <v>0.13794582095052066</v>
      </c>
    </row>
    <row r="57" spans="1:16" x14ac:dyDescent="0.3">
      <c r="A57" s="12">
        <v>2015</v>
      </c>
      <c r="B57" s="11">
        <f>+_xlfn.STDEV.P('Monthly inflation rates'!B49:B57)</f>
        <v>0.36800940989565578</v>
      </c>
      <c r="C57" s="11">
        <f>+_xlfn.STDEV.P('Monthly inflation rates'!C49:C57)</f>
        <v>0.26988489108005226</v>
      </c>
      <c r="D57" s="11">
        <f>+_xlfn.STDEV.P('Monthly inflation rates'!D49:D57)</f>
        <v>0.19071758401678029</v>
      </c>
      <c r="E57" s="11">
        <f>+_xlfn.STDEV.P('Monthly inflation rates'!E49:E57)</f>
        <v>0.16907569191635979</v>
      </c>
      <c r="F57" s="11">
        <f>+_xlfn.STDEV.P('Monthly inflation rates'!F49:F57)</f>
        <v>0.158673328454978</v>
      </c>
      <c r="G57" s="11">
        <f>+_xlfn.STDEV.P('Monthly inflation rates'!G49:G57)</f>
        <v>0.13820119395380889</v>
      </c>
      <c r="H57" s="11">
        <f>+_xlfn.STDEV.P('Monthly inflation rates'!H49:H57)</f>
        <v>9.8956622645561487E-2</v>
      </c>
      <c r="I57" s="11">
        <f>+_xlfn.STDEV.P('Monthly inflation rates'!I49:I57)</f>
        <v>0.14074112652944032</v>
      </c>
      <c r="J57" s="11">
        <f>+_xlfn.STDEV.P('Monthly inflation rates'!J49:J57)</f>
        <v>9.3498575688697003E-2</v>
      </c>
      <c r="K57" s="11">
        <f>+_xlfn.STDEV.P('Monthly inflation rates'!K49:K57)</f>
        <v>8.2803379315115125E-2</v>
      </c>
      <c r="L57" s="11"/>
      <c r="M57" s="10">
        <f>+A57</f>
        <v>2015</v>
      </c>
      <c r="N57" s="11">
        <f>+AVERAGE(B57:L57)</f>
        <v>0.1710561803496449</v>
      </c>
      <c r="O57" s="13">
        <f>+AVERAGE(B57:E57,J57)</f>
        <v>0.21823723051950905</v>
      </c>
      <c r="P57" s="13">
        <f>+AVERAGE(F57:I57,K57:L57)</f>
        <v>0.12387513017978076</v>
      </c>
    </row>
    <row r="58" spans="1:16" x14ac:dyDescent="0.3">
      <c r="A58" s="12">
        <v>2016</v>
      </c>
      <c r="B58" s="11">
        <f>+_xlfn.STDEV.P('Monthly inflation rates'!B50:B58)</f>
        <v>0.45279004761314079</v>
      </c>
      <c r="C58" s="11">
        <f>+_xlfn.STDEV.P('Monthly inflation rates'!C50:C58)</f>
        <v>0.27027889267618621</v>
      </c>
      <c r="D58" s="11">
        <f>+_xlfn.STDEV.P('Monthly inflation rates'!D50:D58)</f>
        <v>0.20927177159695184</v>
      </c>
      <c r="E58" s="11">
        <f>+_xlfn.STDEV.P('Monthly inflation rates'!E50:E58)</f>
        <v>0.16783399525351911</v>
      </c>
      <c r="F58" s="11">
        <f>+_xlfn.STDEV.P('Monthly inflation rates'!F50:F58)</f>
        <v>0.1590541637255003</v>
      </c>
      <c r="G58" s="11"/>
      <c r="H58" s="11">
        <f>+_xlfn.STDEV.P('Monthly inflation rates'!H50:H58)</f>
        <v>9.8088246066551615E-2</v>
      </c>
      <c r="I58" s="11">
        <f>+_xlfn.STDEV.P('Monthly inflation rates'!I50:I58)</f>
        <v>0.1374028155933214</v>
      </c>
      <c r="J58" s="11">
        <f>+_xlfn.STDEV.P('Monthly inflation rates'!J50:J58)</f>
        <v>8.4576872573728132E-2</v>
      </c>
      <c r="K58" s="11">
        <f>+_xlfn.STDEV.P('Monthly inflation rates'!K50:K58)</f>
        <v>8.2032407866009668E-2</v>
      </c>
      <c r="L58" s="11"/>
      <c r="M58" s="10">
        <f>+A58</f>
        <v>2016</v>
      </c>
      <c r="N58" s="11">
        <f>+AVERAGE(B58:L58)</f>
        <v>0.18459213477387879</v>
      </c>
      <c r="O58" s="13">
        <f>+AVERAGE(B58:E58,J58)</f>
        <v>0.23695031594270524</v>
      </c>
      <c r="P58" s="13">
        <f>+AVERAGE(F58:I58,K58:L58)</f>
        <v>0.11914440831284576</v>
      </c>
    </row>
    <row r="59" spans="1:16" x14ac:dyDescent="0.3">
      <c r="A59" s="12">
        <v>2017</v>
      </c>
      <c r="B59" s="11">
        <f>+_xlfn.STDEV.P('Monthly inflation rates'!B51:B59)</f>
        <v>0.42735665982052329</v>
      </c>
      <c r="C59" s="11"/>
      <c r="D59" s="11"/>
      <c r="E59" s="11">
        <f>+_xlfn.STDEV.P('Monthly inflation rates'!E51:E59)</f>
        <v>8.9471695228202655E-2</v>
      </c>
      <c r="F59" s="11">
        <f>+_xlfn.STDEV.P('Monthly inflation rates'!F51:F59)</f>
        <v>0.12434571236398638</v>
      </c>
      <c r="G59" s="11"/>
      <c r="H59" s="11"/>
      <c r="I59" s="11">
        <f>+_xlfn.STDEV.P('Monthly inflation rates'!I51:I59)</f>
        <v>0.10903094687661327</v>
      </c>
      <c r="J59" s="11">
        <f>+_xlfn.STDEV.P('Monthly inflation rates'!J51:J59)</f>
        <v>5.0705128405453465E-2</v>
      </c>
      <c r="K59" s="11">
        <f>+_xlfn.STDEV.P('Monthly inflation rates'!K51:K59)</f>
        <v>8.2700116288619216E-2</v>
      </c>
      <c r="L59" s="11"/>
      <c r="M59" s="10">
        <f>+A59</f>
        <v>2017</v>
      </c>
      <c r="N59" s="11">
        <f>+AVERAGE(B59:L59)</f>
        <v>0.14726837649723304</v>
      </c>
      <c r="O59" s="13">
        <f>+AVERAGE(B59:E59,J59)</f>
        <v>0.18917782781805981</v>
      </c>
      <c r="P59" s="13">
        <f>+AVERAGE(F59:I59,K59:L59)</f>
        <v>0.10535892517640628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D80D-AF59-40D8-8891-D16139627B94}">
  <dimension ref="A1:P59"/>
  <sheetViews>
    <sheetView workbookViewId="0">
      <selection activeCell="O1" sqref="O1:P1"/>
    </sheetView>
  </sheetViews>
  <sheetFormatPr defaultColWidth="9.109375" defaultRowHeight="14.4" x14ac:dyDescent="0.3"/>
  <cols>
    <col min="15" max="15" width="22.6640625" bestFit="1" customWidth="1"/>
    <col min="16" max="16" width="28.33203125" bestFit="1" customWidth="1"/>
  </cols>
  <sheetData>
    <row r="1" spans="1:16" x14ac:dyDescent="0.3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38</v>
      </c>
      <c r="O1" t="s">
        <v>40</v>
      </c>
      <c r="P1" t="s">
        <v>39</v>
      </c>
    </row>
    <row r="2" spans="1:16" x14ac:dyDescent="0.3">
      <c r="A2" s="12">
        <v>1960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>
        <f>+A2</f>
        <v>1960</v>
      </c>
      <c r="N2" s="11"/>
    </row>
    <row r="3" spans="1:16" x14ac:dyDescent="0.3">
      <c r="A3" s="12">
        <v>1961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>
        <f>+A3</f>
        <v>1961</v>
      </c>
      <c r="N3" s="11"/>
    </row>
    <row r="4" spans="1:16" x14ac:dyDescent="0.3">
      <c r="A4" s="12">
        <v>1962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>
        <f>+A4</f>
        <v>1962</v>
      </c>
      <c r="N4" s="11"/>
    </row>
    <row r="5" spans="1:16" x14ac:dyDescent="0.3">
      <c r="A5" s="12">
        <v>1963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>
        <f>+A5</f>
        <v>1963</v>
      </c>
      <c r="N5" s="11"/>
    </row>
    <row r="6" spans="1:16" x14ac:dyDescent="0.3">
      <c r="A6" s="12">
        <v>1964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0">
        <f>+A6</f>
        <v>1964</v>
      </c>
      <c r="N6" s="11"/>
    </row>
    <row r="7" spans="1:16" x14ac:dyDescent="0.3">
      <c r="A7" s="12">
        <v>1965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0">
        <f>+A7</f>
        <v>1965</v>
      </c>
      <c r="N7" s="11"/>
    </row>
    <row r="8" spans="1:16" x14ac:dyDescent="0.3">
      <c r="A8" s="12">
        <v>1966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0">
        <f>+A8</f>
        <v>1966</v>
      </c>
      <c r="N8" s="11"/>
    </row>
    <row r="9" spans="1:16" x14ac:dyDescent="0.3">
      <c r="A9" s="12">
        <v>1967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0">
        <f>+A9</f>
        <v>1967</v>
      </c>
      <c r="N9" s="11"/>
    </row>
    <row r="10" spans="1:16" x14ac:dyDescent="0.3">
      <c r="A10" s="12">
        <v>1968</v>
      </c>
      <c r="B10" s="11">
        <f>+'Moving window std'!B10/'Moving window av'!B10</f>
        <v>0.32369441640114682</v>
      </c>
      <c r="C10" s="11">
        <f>+'Moving window std'!C10/'Moving window av'!C10</f>
        <v>0.55115209263497367</v>
      </c>
      <c r="D10" s="11">
        <f>+'Moving window std'!D10/'Moving window av'!D10</f>
        <v>0.36919088958594365</v>
      </c>
      <c r="E10" s="11">
        <f>+'Moving window std'!E10/'Moving window av'!E10</f>
        <v>0.47390158887027217</v>
      </c>
      <c r="F10" s="11">
        <f>+'Moving window std'!F10/'Moving window av'!F10</f>
        <v>0.66923882860521722</v>
      </c>
      <c r="G10" s="11">
        <f>+'Moving window std'!G10/'Moving window av'!G10</f>
        <v>0.35947599922461698</v>
      </c>
      <c r="H10" s="11"/>
      <c r="I10" s="11"/>
      <c r="J10" s="11">
        <f>+'Moving window std'!J10/'Moving window av'!J10</f>
        <v>0.39939058523500476</v>
      </c>
      <c r="K10" s="11">
        <f>+'Moving window std'!K10/'Moving window av'!K10</f>
        <v>0.58529872540868277</v>
      </c>
      <c r="L10" s="11"/>
      <c r="M10" s="10">
        <f>+A10</f>
        <v>1968</v>
      </c>
      <c r="N10" s="11">
        <f>+AVERAGE(B10:L10)</f>
        <v>0.46641789074573226</v>
      </c>
      <c r="O10" s="13">
        <f>+AVERAGE(B10:E10,J10)</f>
        <v>0.42346591454546817</v>
      </c>
      <c r="P10" s="13">
        <f>+AVERAGE(F10:I10,K10:L10)</f>
        <v>0.53800451774617231</v>
      </c>
    </row>
    <row r="11" spans="1:16" x14ac:dyDescent="0.3">
      <c r="A11" s="12">
        <v>1969</v>
      </c>
      <c r="B11" s="11">
        <f>+'Moving window std'!B11/'Moving window av'!B11</f>
        <v>0.41176204196608224</v>
      </c>
      <c r="C11" s="11">
        <f>+'Moving window std'!C11/'Moving window av'!C11</f>
        <v>0.62048835585855799</v>
      </c>
      <c r="D11" s="11">
        <f>+'Moving window std'!D11/'Moving window av'!D11</f>
        <v>0.40066049984195595</v>
      </c>
      <c r="E11" s="11">
        <f>+'Moving window std'!E11/'Moving window av'!E11</f>
        <v>0.41603638498620843</v>
      </c>
      <c r="F11" s="11">
        <f>+'Moving window std'!F11/'Moving window av'!F11</f>
        <v>0.65596710385558032</v>
      </c>
      <c r="G11" s="11">
        <f>+'Moving window std'!G11/'Moving window av'!G11</f>
        <v>0.47699052418839261</v>
      </c>
      <c r="H11" s="11">
        <f>+'Moving window std'!H11/'Moving window av'!H11</f>
        <v>0.41633670507389448</v>
      </c>
      <c r="I11" s="11">
        <f>+'Moving window std'!I11/'Moving window av'!I11</f>
        <v>1.1235103018339345</v>
      </c>
      <c r="J11" s="11">
        <f>+'Moving window std'!J11/'Moving window av'!J11</f>
        <v>0.42693040649886288</v>
      </c>
      <c r="K11" s="11">
        <f>+'Moving window std'!K11/'Moving window av'!K11</f>
        <v>0.65080838686913722</v>
      </c>
      <c r="L11" s="11">
        <f>+'Moving window std'!L11/'Moving window av'!L11</f>
        <v>0.80262648194225117</v>
      </c>
      <c r="M11" s="10">
        <f>+A11</f>
        <v>1969</v>
      </c>
      <c r="N11" s="11">
        <f>+AVERAGE(B11:L11)</f>
        <v>0.58201065390135076</v>
      </c>
      <c r="O11" s="13">
        <f>+AVERAGE(B11:E11,J11)</f>
        <v>0.45517553783033354</v>
      </c>
      <c r="P11" s="13">
        <f>+AVERAGE(F11:I11,K11:L11)</f>
        <v>0.68770658396053175</v>
      </c>
    </row>
    <row r="12" spans="1:16" x14ac:dyDescent="0.3">
      <c r="A12" s="12">
        <v>1970</v>
      </c>
      <c r="B12" s="11">
        <f>+'Moving window std'!B12/'Moving window av'!B12</f>
        <v>0.39358877949886445</v>
      </c>
      <c r="C12" s="11">
        <f>+'Moving window std'!C12/'Moving window av'!C12</f>
        <v>0.66083448444728221</v>
      </c>
      <c r="D12" s="11">
        <f>+'Moving window std'!D12/'Moving window av'!D12</f>
        <v>0.45136007861151423</v>
      </c>
      <c r="E12" s="11">
        <f>+'Moving window std'!E12/'Moving window av'!E12</f>
        <v>0.31034472624174181</v>
      </c>
      <c r="F12" s="11">
        <f>+'Moving window std'!F12/'Moving window av'!F12</f>
        <v>0.64488646256408688</v>
      </c>
      <c r="G12" s="11">
        <f>+'Moving window std'!G12/'Moving window av'!G12</f>
        <v>0.52099015780493785</v>
      </c>
      <c r="H12" s="11">
        <f>+'Moving window std'!H12/'Moving window av'!H12</f>
        <v>0.41215460637726792</v>
      </c>
      <c r="I12" s="11">
        <f>+'Moving window std'!I12/'Moving window av'!I12</f>
        <v>0.77141313532358613</v>
      </c>
      <c r="J12" s="11">
        <f>+'Moving window std'!J12/'Moving window av'!J12</f>
        <v>0.44290547916697975</v>
      </c>
      <c r="K12" s="11">
        <f>+'Moving window std'!K12/'Moving window av'!K12</f>
        <v>0.60772283112142267</v>
      </c>
      <c r="L12" s="11">
        <f>+'Moving window std'!L12/'Moving window av'!L12</f>
        <v>0.84912115876950323</v>
      </c>
      <c r="M12" s="10">
        <f>+A12</f>
        <v>1970</v>
      </c>
      <c r="N12" s="11">
        <f>+AVERAGE(B12:L12)</f>
        <v>0.55139289999338059</v>
      </c>
      <c r="O12" s="13">
        <f>+AVERAGE(B12:E12,J12)</f>
        <v>0.4518067095932764</v>
      </c>
      <c r="P12" s="13">
        <f>+AVERAGE(F12:I12,K12:L12)</f>
        <v>0.63438139199346744</v>
      </c>
    </row>
    <row r="13" spans="1:16" x14ac:dyDescent="0.3">
      <c r="A13" s="12">
        <v>1971</v>
      </c>
      <c r="B13" s="11">
        <f>+'Moving window std'!B13/'Moving window av'!B13</f>
        <v>0.4177076573315221</v>
      </c>
      <c r="C13" s="11">
        <f>+'Moving window std'!C13/'Moving window av'!C13</f>
        <v>0.6974807441398212</v>
      </c>
      <c r="D13" s="11">
        <f>+'Moving window std'!D13/'Moving window av'!D13</f>
        <v>0.50803099139346963</v>
      </c>
      <c r="E13" s="11">
        <f>+'Moving window std'!E13/'Moving window av'!E13</f>
        <v>0.27100004364470898</v>
      </c>
      <c r="F13" s="11">
        <f>+'Moving window std'!F13/'Moving window av'!F13</f>
        <v>0.58607349278581122</v>
      </c>
      <c r="G13" s="11">
        <f>+'Moving window std'!G13/'Moving window av'!G13</f>
        <v>0.48936154456582082</v>
      </c>
      <c r="H13" s="11">
        <f>+'Moving window std'!H13/'Moving window av'!H13</f>
        <v>0.39594380450284877</v>
      </c>
      <c r="I13" s="11">
        <f>+'Moving window std'!I13/'Moving window av'!I13</f>
        <v>0.69788917753347046</v>
      </c>
      <c r="J13" s="11">
        <f>+'Moving window std'!J13/'Moving window av'!J13</f>
        <v>0.44051897315252225</v>
      </c>
      <c r="K13" s="11">
        <f>+'Moving window std'!K13/'Moving window av'!K13</f>
        <v>0.52878450800844456</v>
      </c>
      <c r="L13" s="11">
        <f>+'Moving window std'!L13/'Moving window av'!L13</f>
        <v>0.54951248383671536</v>
      </c>
      <c r="M13" s="10">
        <f>+A13</f>
        <v>1971</v>
      </c>
      <c r="N13" s="11">
        <f>+AVERAGE(B13:L13)</f>
        <v>0.50748212917228686</v>
      </c>
      <c r="O13" s="13">
        <f>+AVERAGE(B13:E13,J13)</f>
        <v>0.46694768193240882</v>
      </c>
      <c r="P13" s="13">
        <f>+AVERAGE(F13:I13,K13:L13)</f>
        <v>0.54126083520551849</v>
      </c>
    </row>
    <row r="14" spans="1:16" x14ac:dyDescent="0.3">
      <c r="A14" s="12">
        <v>1972</v>
      </c>
      <c r="B14" s="11">
        <f>+'Moving window std'!B14/'Moving window av'!B14</f>
        <v>0.52396687221133753</v>
      </c>
      <c r="C14" s="11">
        <f>+'Moving window std'!C14/'Moving window av'!C14</f>
        <v>0.49185547022230086</v>
      </c>
      <c r="D14" s="11">
        <f>+'Moving window std'!D14/'Moving window av'!D14</f>
        <v>0.54165877723670652</v>
      </c>
      <c r="E14" s="11">
        <f>+'Moving window std'!E14/'Moving window av'!E14</f>
        <v>0.41433446266764717</v>
      </c>
      <c r="F14" s="11">
        <f>+'Moving window std'!F14/'Moving window av'!F14</f>
        <v>0.30052750642466958</v>
      </c>
      <c r="G14" s="11">
        <f>+'Moving window std'!G14/'Moving window av'!G14</f>
        <v>0.46647568528490546</v>
      </c>
      <c r="H14" s="11">
        <f>+'Moving window std'!H14/'Moving window av'!H14</f>
        <v>0.38227067736138709</v>
      </c>
      <c r="I14" s="11">
        <f>+'Moving window std'!I14/'Moving window av'!I14</f>
        <v>0.82692723298412019</v>
      </c>
      <c r="J14" s="11">
        <f>+'Moving window std'!J14/'Moving window av'!J14</f>
        <v>0.425254746804408</v>
      </c>
      <c r="K14" s="11">
        <f>+'Moving window std'!K14/'Moving window av'!K14</f>
        <v>0.51796466049194012</v>
      </c>
      <c r="L14" s="11">
        <f>+'Moving window std'!L14/'Moving window av'!L14</f>
        <v>0.5236818135763085</v>
      </c>
      <c r="M14" s="10">
        <f>+A14</f>
        <v>1972</v>
      </c>
      <c r="N14" s="11">
        <f>+AVERAGE(B14:L14)</f>
        <v>0.49226526411506644</v>
      </c>
      <c r="O14" s="13">
        <f>+AVERAGE(B14:E14,J14)</f>
        <v>0.47941406582847995</v>
      </c>
      <c r="P14" s="13">
        <f>+AVERAGE(F14:I14,K14:L14)</f>
        <v>0.50297459602055516</v>
      </c>
    </row>
    <row r="15" spans="1:16" x14ac:dyDescent="0.3">
      <c r="A15" s="12">
        <v>1973</v>
      </c>
      <c r="B15" s="11">
        <f>+'Moving window std'!B15/'Moving window av'!B15</f>
        <v>0.48817488036481854</v>
      </c>
      <c r="C15" s="11">
        <f>+'Moving window std'!C15/'Moving window av'!C15</f>
        <v>0.97051313619145974</v>
      </c>
      <c r="D15" s="11">
        <f>+'Moving window std'!D15/'Moving window av'!D15</f>
        <v>0.40872457874366297</v>
      </c>
      <c r="E15" s="11">
        <f>+'Moving window std'!E15/'Moving window av'!E15</f>
        <v>0.98057630865664036</v>
      </c>
      <c r="F15" s="11">
        <f>+'Moving window std'!F15/'Moving window av'!F15</f>
        <v>0.41611677985950635</v>
      </c>
      <c r="G15" s="11">
        <f>+'Moving window std'!G15/'Moving window av'!G15</f>
        <v>0.54427413178263351</v>
      </c>
      <c r="H15" s="11">
        <f>+'Moving window std'!H15/'Moving window av'!H15</f>
        <v>0.57883055159800623</v>
      </c>
      <c r="I15" s="11">
        <f>+'Moving window std'!I15/'Moving window av'!I15</f>
        <v>0.97138873754098831</v>
      </c>
      <c r="J15" s="11">
        <f>+'Moving window std'!J15/'Moving window av'!J15</f>
        <v>0.42705824084964061</v>
      </c>
      <c r="K15" s="11">
        <f>+'Moving window std'!K15/'Moving window av'!K15</f>
        <v>0.4783979014767043</v>
      </c>
      <c r="L15" s="11">
        <f>+'Moving window std'!L15/'Moving window av'!L15</f>
        <v>0.5979156761076776</v>
      </c>
      <c r="M15" s="10">
        <f>+A15</f>
        <v>1973</v>
      </c>
      <c r="N15" s="11">
        <f>+AVERAGE(B15:L15)</f>
        <v>0.62381553847015803</v>
      </c>
      <c r="O15" s="13">
        <f>+AVERAGE(B15:E15,J15)</f>
        <v>0.65500942896124437</v>
      </c>
      <c r="P15" s="13">
        <f>+AVERAGE(F15:I15,K15:L15)</f>
        <v>0.59782062972758609</v>
      </c>
    </row>
    <row r="16" spans="1:16" x14ac:dyDescent="0.3">
      <c r="A16" s="12">
        <v>1974</v>
      </c>
      <c r="B16" s="11">
        <f>+'Moving window std'!B16/'Moving window av'!B16</f>
        <v>0.48833672603467837</v>
      </c>
      <c r="C16" s="11">
        <f>+'Moving window std'!C16/'Moving window av'!C16</f>
        <v>1.1554528435475269</v>
      </c>
      <c r="D16" s="11">
        <f>+'Moving window std'!D16/'Moving window av'!D16</f>
        <v>0.26237476939284987</v>
      </c>
      <c r="E16" s="11">
        <f>+'Moving window std'!E16/'Moving window av'!E16</f>
        <v>1.070379443759234</v>
      </c>
      <c r="F16" s="11">
        <f>+'Moving window std'!F16/'Moving window av'!F16</f>
        <v>0.49047639995424192</v>
      </c>
      <c r="G16" s="11">
        <f>+'Moving window std'!G16/'Moving window av'!G16</f>
        <v>0.63236748952714417</v>
      </c>
      <c r="H16" s="11">
        <f>+'Moving window std'!H16/'Moving window av'!H16</f>
        <v>0.85050534339402861</v>
      </c>
      <c r="I16" s="11">
        <f>+'Moving window std'!I16/'Moving window av'!I16</f>
        <v>1.0570815635044</v>
      </c>
      <c r="J16" s="11">
        <f>+'Moving window std'!J16/'Moving window av'!J16</f>
        <v>0.43225840089409767</v>
      </c>
      <c r="K16" s="11">
        <f>+'Moving window std'!K16/'Moving window av'!K16</f>
        <v>0.48749215549302344</v>
      </c>
      <c r="L16" s="11">
        <f>+'Moving window std'!L16/'Moving window av'!L16</f>
        <v>0.90343488924783455</v>
      </c>
      <c r="M16" s="10">
        <f>+A16</f>
        <v>1974</v>
      </c>
      <c r="N16" s="11">
        <f>+AVERAGE(B16:L16)</f>
        <v>0.71183272952264176</v>
      </c>
      <c r="O16" s="13">
        <f>+AVERAGE(B16:E16,J16)</f>
        <v>0.68176043672567732</v>
      </c>
      <c r="P16" s="13">
        <f>+AVERAGE(F16:I16,K16:L16)</f>
        <v>0.73689297352011207</v>
      </c>
    </row>
    <row r="17" spans="1:16" x14ac:dyDescent="0.3">
      <c r="A17" s="12">
        <v>1975</v>
      </c>
      <c r="B17" s="11">
        <f>+'Moving window std'!B17/'Moving window av'!B17</f>
        <v>1.0361307544364922</v>
      </c>
      <c r="C17" s="11">
        <f>+'Moving window std'!C17/'Moving window av'!C17</f>
        <v>1.1428329021347603</v>
      </c>
      <c r="D17" s="11">
        <f>+'Moving window std'!D17/'Moving window av'!D17</f>
        <v>0.19823534731268833</v>
      </c>
      <c r="E17" s="11">
        <f>+'Moving window std'!E17/'Moving window av'!E17</f>
        <v>0.92154473798656023</v>
      </c>
      <c r="F17" s="11">
        <f>+'Moving window std'!F17/'Moving window av'!F17</f>
        <v>0.48219166917609646</v>
      </c>
      <c r="G17" s="11">
        <f>+'Moving window std'!G17/'Moving window av'!G17</f>
        <v>0.52228009319285063</v>
      </c>
      <c r="H17" s="11">
        <f>+'Moving window std'!H17/'Moving window av'!H17</f>
        <v>0.78419975059177194</v>
      </c>
      <c r="I17" s="11">
        <f>+'Moving window std'!I17/'Moving window av'!I17</f>
        <v>0.90734943793006317</v>
      </c>
      <c r="J17" s="11">
        <f>+'Moving window std'!J17/'Moving window av'!J17</f>
        <v>0.50099420968527208</v>
      </c>
      <c r="K17" s="11">
        <f>+'Moving window std'!K17/'Moving window av'!K17</f>
        <v>0.47132157070500097</v>
      </c>
      <c r="L17" s="11">
        <f>+'Moving window std'!L17/'Moving window av'!L17</f>
        <v>0.75849375502060323</v>
      </c>
      <c r="M17" s="10">
        <f>+A17</f>
        <v>1975</v>
      </c>
      <c r="N17" s="11">
        <f>+AVERAGE(B17:L17)</f>
        <v>0.70232492983383266</v>
      </c>
      <c r="O17" s="13">
        <f>+AVERAGE(B17:E17,J17)</f>
        <v>0.75994759031115466</v>
      </c>
      <c r="P17" s="13">
        <f>+AVERAGE(F17:I17,K17:L17)</f>
        <v>0.65430604610273113</v>
      </c>
    </row>
    <row r="18" spans="1:16" x14ac:dyDescent="0.3">
      <c r="A18" s="12">
        <v>1976</v>
      </c>
      <c r="B18" s="11">
        <f>+'Moving window std'!B18/'Moving window av'!B18</f>
        <v>0.99350201213489808</v>
      </c>
      <c r="C18" s="11">
        <f>+'Moving window std'!C18/'Moving window av'!C18</f>
        <v>1.2266632044999684</v>
      </c>
      <c r="D18" s="11">
        <f>+'Moving window std'!D18/'Moving window av'!D18</f>
        <v>0.28174282527467859</v>
      </c>
      <c r="E18" s="11">
        <f>+'Moving window std'!E18/'Moving window av'!E18</f>
        <v>0.773514237085832</v>
      </c>
      <c r="F18" s="11">
        <f>+'Moving window std'!F18/'Moving window av'!F18</f>
        <v>0.44677725438809612</v>
      </c>
      <c r="G18" s="11">
        <f>+'Moving window std'!G18/'Moving window av'!G18</f>
        <v>0.47986795867092663</v>
      </c>
      <c r="H18" s="11">
        <f>+'Moving window std'!H18/'Moving window av'!H18</f>
        <v>0.68524278186354248</v>
      </c>
      <c r="I18" s="11">
        <f>+'Moving window std'!I18/'Moving window av'!I18</f>
        <v>0.83325595880077175</v>
      </c>
      <c r="J18" s="11">
        <f>+'Moving window std'!J18/'Moving window av'!J18</f>
        <v>0.60842772478309359</v>
      </c>
      <c r="K18" s="11">
        <f>+'Moving window std'!K18/'Moving window av'!K18</f>
        <v>0.45247964789791961</v>
      </c>
      <c r="L18" s="11">
        <f>+'Moving window std'!L18/'Moving window av'!L18</f>
        <v>0.5836546421950346</v>
      </c>
      <c r="M18" s="10">
        <f>+A18</f>
        <v>1976</v>
      </c>
      <c r="N18" s="11">
        <f>+AVERAGE(B18:L18)</f>
        <v>0.66955711341770552</v>
      </c>
      <c r="O18" s="13">
        <f>+AVERAGE(B18:E18,J18)</f>
        <v>0.77677000075569413</v>
      </c>
      <c r="P18" s="13">
        <f>+AVERAGE(F18:I18,K18:L18)</f>
        <v>0.5802130406360485</v>
      </c>
    </row>
    <row r="19" spans="1:16" x14ac:dyDescent="0.3">
      <c r="A19" s="12">
        <v>1977</v>
      </c>
      <c r="B19" s="11">
        <f>+'Moving window std'!B19/'Moving window av'!B19</f>
        <v>0.82402203715514499</v>
      </c>
      <c r="C19" s="11">
        <f>+'Moving window std'!C19/'Moving window av'!C19</f>
        <v>1.1912547669428502</v>
      </c>
      <c r="D19" s="11">
        <f>+'Moving window std'!D19/'Moving window av'!D19</f>
        <v>0.33108812804743354</v>
      </c>
      <c r="E19" s="11">
        <f>+'Moving window std'!E19/'Moving window av'!E19</f>
        <v>0.69306086703027159</v>
      </c>
      <c r="F19" s="11">
        <f>+'Moving window std'!F19/'Moving window av'!F19</f>
        <v>0.39293915718583738</v>
      </c>
      <c r="G19" s="11">
        <f>+'Moving window std'!G19/'Moving window av'!G19</f>
        <v>0.38399204497559469</v>
      </c>
      <c r="H19" s="11">
        <f>+'Moving window std'!H19/'Moving window av'!H19</f>
        <v>0.62783969623886315</v>
      </c>
      <c r="I19" s="11">
        <f>+'Moving window std'!I19/'Moving window av'!I19</f>
        <v>0.73281755999576192</v>
      </c>
      <c r="J19" s="11">
        <f>+'Moving window std'!J19/'Moving window av'!J19</f>
        <v>0.68120108356554498</v>
      </c>
      <c r="K19" s="11">
        <f>+'Moving window std'!K19/'Moving window av'!K19</f>
        <v>0.45588334690819188</v>
      </c>
      <c r="L19" s="11">
        <f>+'Moving window std'!L19/'Moving window av'!L19</f>
        <v>0.51657523845522646</v>
      </c>
      <c r="M19" s="10">
        <f>+A19</f>
        <v>1977</v>
      </c>
      <c r="N19" s="11">
        <f>+AVERAGE(B19:L19)</f>
        <v>0.620970356954611</v>
      </c>
      <c r="O19" s="13">
        <f>+AVERAGE(B19:E19,J19)</f>
        <v>0.74412537654824906</v>
      </c>
      <c r="P19" s="13">
        <f>+AVERAGE(F19:I19,K19:L19)</f>
        <v>0.51834117395991264</v>
      </c>
    </row>
    <row r="20" spans="1:16" x14ac:dyDescent="0.3">
      <c r="A20" s="12">
        <v>1978</v>
      </c>
      <c r="B20" s="11">
        <f>+'Moving window std'!B20/'Moving window av'!B20</f>
        <v>0.66462127190935816</v>
      </c>
      <c r="C20" s="11">
        <f>+'Moving window std'!C20/'Moving window av'!C20</f>
        <v>1.0854118002855091</v>
      </c>
      <c r="D20" s="11">
        <f>+'Moving window std'!D20/'Moving window av'!D20</f>
        <v>0.3267735144051544</v>
      </c>
      <c r="E20" s="11">
        <f>+'Moving window std'!E20/'Moving window av'!E20</f>
        <v>0.67776848774719478</v>
      </c>
      <c r="F20" s="11">
        <f>+'Moving window std'!F20/'Moving window av'!F20</f>
        <v>0.33099305223688663</v>
      </c>
      <c r="G20" s="11">
        <f>+'Moving window std'!G20/'Moving window av'!G20</f>
        <v>0.38072555268420311</v>
      </c>
      <c r="H20" s="11">
        <f>+'Moving window std'!H20/'Moving window av'!H20</f>
        <v>0.56631540373993516</v>
      </c>
      <c r="I20" s="11">
        <f>+'Moving window std'!I20/'Moving window av'!I20</f>
        <v>0.56309551302674909</v>
      </c>
      <c r="J20" s="11">
        <f>+'Moving window std'!J20/'Moving window av'!J20</f>
        <v>0.70607367336848703</v>
      </c>
      <c r="K20" s="11">
        <f>+'Moving window std'!K20/'Moving window av'!K20</f>
        <v>0.36782051072130917</v>
      </c>
      <c r="L20" s="11">
        <f>+'Moving window std'!L20/'Moving window av'!L20</f>
        <v>0.42806910162071754</v>
      </c>
      <c r="M20" s="10">
        <f>+A20</f>
        <v>1978</v>
      </c>
      <c r="N20" s="11">
        <f>+AVERAGE(B20:L20)</f>
        <v>0.55433344379504579</v>
      </c>
      <c r="O20" s="13">
        <f>+AVERAGE(B20:E20,J20)</f>
        <v>0.69212974954314066</v>
      </c>
      <c r="P20" s="13">
        <f>+AVERAGE(F20:I20,K20:L20)</f>
        <v>0.43950318900496677</v>
      </c>
    </row>
    <row r="21" spans="1:16" x14ac:dyDescent="0.3">
      <c r="A21" s="12">
        <v>1979</v>
      </c>
      <c r="B21" s="11">
        <f>+'Moving window std'!B21/'Moving window av'!B21</f>
        <v>0.55448362034811738</v>
      </c>
      <c r="C21" s="11">
        <f>+'Moving window std'!C21/'Moving window av'!C21</f>
        <v>0.94752271876236782</v>
      </c>
      <c r="D21" s="11">
        <f>+'Moving window std'!D21/'Moving window av'!D21</f>
        <v>0.35055541516916033</v>
      </c>
      <c r="E21" s="11">
        <f>+'Moving window std'!E21/'Moving window av'!E21</f>
        <v>0.67669871335316023</v>
      </c>
      <c r="F21" s="11">
        <f>+'Moving window std'!F21/'Moving window av'!F21</f>
        <v>0.23737457154711353</v>
      </c>
      <c r="G21" s="11">
        <f>+'Moving window std'!G21/'Moving window av'!G21</f>
        <v>0.38388358227565245</v>
      </c>
      <c r="H21" s="11">
        <f>+'Moving window std'!H21/'Moving window av'!H21</f>
        <v>0.47367256623180026</v>
      </c>
      <c r="I21" s="11">
        <f>+'Moving window std'!I21/'Moving window av'!I21</f>
        <v>0.61967326885503082</v>
      </c>
      <c r="J21" s="11">
        <f>+'Moving window std'!J21/'Moving window av'!J21</f>
        <v>0.65482778624623106</v>
      </c>
      <c r="K21" s="11">
        <f>+'Moving window std'!K21/'Moving window av'!K21</f>
        <v>0.28318153608054564</v>
      </c>
      <c r="L21" s="11">
        <f>+'Moving window std'!L21/'Moving window av'!L21</f>
        <v>0.59038470891743844</v>
      </c>
      <c r="M21" s="10">
        <f>+A21</f>
        <v>1979</v>
      </c>
      <c r="N21" s="11">
        <f>+AVERAGE(B21:L21)</f>
        <v>0.52475077161696515</v>
      </c>
      <c r="O21" s="13">
        <f>+AVERAGE(B21:E21,J21)</f>
        <v>0.63681765077580743</v>
      </c>
      <c r="P21" s="13">
        <f>+AVERAGE(F21:I21,K21:L21)</f>
        <v>0.43136170565126353</v>
      </c>
    </row>
    <row r="22" spans="1:16" x14ac:dyDescent="0.3">
      <c r="A22" s="12">
        <v>1980</v>
      </c>
      <c r="B22" s="11">
        <f>+'Moving window std'!B22/'Moving window av'!B22</f>
        <v>0.50055155830728415</v>
      </c>
      <c r="C22" s="11">
        <f>+'Moving window std'!C22/'Moving window av'!C22</f>
        <v>0.81225335571999591</v>
      </c>
      <c r="D22" s="11">
        <f>+'Moving window std'!D22/'Moving window av'!D22</f>
        <v>0.48802809410034814</v>
      </c>
      <c r="E22" s="11">
        <f>+'Moving window std'!E22/'Moving window av'!E22</f>
        <v>0.65166301391694303</v>
      </c>
      <c r="F22" s="11">
        <f>+'Moving window std'!F22/'Moving window av'!F22</f>
        <v>0.19764185080211938</v>
      </c>
      <c r="G22" s="11">
        <f>+'Moving window std'!G22/'Moving window av'!G22</f>
        <v>0.33636774662140545</v>
      </c>
      <c r="H22" s="11">
        <f>+'Moving window std'!H22/'Moving window av'!H22</f>
        <v>0.37934256402722649</v>
      </c>
      <c r="I22" s="11">
        <f>+'Moving window std'!I22/'Moving window av'!I22</f>
        <v>0.59230621575713516</v>
      </c>
      <c r="J22" s="11">
        <f>+'Moving window std'!J22/'Moving window av'!J22</f>
        <v>0.5544448078380807</v>
      </c>
      <c r="K22" s="11">
        <f>+'Moving window std'!K22/'Moving window av'!K22</f>
        <v>0.26541580743587034</v>
      </c>
      <c r="L22" s="11">
        <f>+'Moving window std'!L22/'Moving window av'!L22</f>
        <v>0.54779273828213237</v>
      </c>
      <c r="M22" s="10">
        <f>+A22</f>
        <v>1980</v>
      </c>
      <c r="N22" s="11">
        <f>+AVERAGE(B22:L22)</f>
        <v>0.48416434116441281</v>
      </c>
      <c r="O22" s="13">
        <f>+AVERAGE(B22:E22,J22)</f>
        <v>0.60138816597653033</v>
      </c>
      <c r="P22" s="13">
        <f>+AVERAGE(F22:I22,K22:L22)</f>
        <v>0.38647782048764823</v>
      </c>
    </row>
    <row r="23" spans="1:16" x14ac:dyDescent="0.3">
      <c r="A23" s="12">
        <v>1981</v>
      </c>
      <c r="B23" s="11">
        <f>+'Moving window std'!B23/'Moving window av'!B23</f>
        <v>0.45686495267351868</v>
      </c>
      <c r="C23" s="11">
        <f>+'Moving window std'!C23/'Moving window av'!C23</f>
        <v>0.69810034056250547</v>
      </c>
      <c r="D23" s="11">
        <f>+'Moving window std'!D23/'Moving window av'!D23</f>
        <v>0.49521959029606971</v>
      </c>
      <c r="E23" s="11">
        <f>+'Moving window std'!E23/'Moving window av'!E23</f>
        <v>0.72262225544855396</v>
      </c>
      <c r="F23" s="11">
        <f>+'Moving window std'!F23/'Moving window av'!F23</f>
        <v>0.14092206108052907</v>
      </c>
      <c r="G23" s="11">
        <f>+'Moving window std'!G23/'Moving window av'!G23</f>
        <v>0.26608859514777078</v>
      </c>
      <c r="H23" s="11">
        <f>+'Moving window std'!H23/'Moving window av'!H23</f>
        <v>0.25944948456133327</v>
      </c>
      <c r="I23" s="11">
        <f>+'Moving window std'!I23/'Moving window av'!I23</f>
        <v>0.55885022727145151</v>
      </c>
      <c r="J23" s="11">
        <f>+'Moving window std'!J23/'Moving window av'!J23</f>
        <v>0.46816901038153003</v>
      </c>
      <c r="K23" s="11">
        <f>+'Moving window std'!K23/'Moving window av'!K23</f>
        <v>0.31083151977298318</v>
      </c>
      <c r="L23" s="11">
        <f>+'Moving window std'!L23/'Moving window av'!L23</f>
        <v>0.45142576292910053</v>
      </c>
      <c r="M23" s="10">
        <f>+A23</f>
        <v>1981</v>
      </c>
      <c r="N23" s="11">
        <f>+AVERAGE(B23:L23)</f>
        <v>0.43895852728412249</v>
      </c>
      <c r="O23" s="13">
        <f>+AVERAGE(B23:E23,J23)</f>
        <v>0.56819522987243554</v>
      </c>
      <c r="P23" s="13">
        <f>+AVERAGE(F23:I23,K23:L23)</f>
        <v>0.33126127512719472</v>
      </c>
    </row>
    <row r="24" spans="1:16" x14ac:dyDescent="0.3">
      <c r="A24" s="12">
        <v>1982</v>
      </c>
      <c r="B24" s="11">
        <f>+'Moving window std'!B24/'Moving window av'!B24</f>
        <v>0.37293720438593747</v>
      </c>
      <c r="C24" s="11">
        <f>+'Moving window std'!C24/'Moving window av'!C24</f>
        <v>0.89137945972773758</v>
      </c>
      <c r="D24" s="11">
        <f>+'Moving window std'!D24/'Moving window av'!D24</f>
        <v>0.41854666333688983</v>
      </c>
      <c r="E24" s="11">
        <f>+'Moving window std'!E24/'Moving window av'!E24</f>
        <v>0.88477584998982295</v>
      </c>
      <c r="F24" s="11">
        <f>+'Moving window std'!F24/'Moving window av'!F24</f>
        <v>0.14098734397500887</v>
      </c>
      <c r="G24" s="11">
        <f>+'Moving window std'!G24/'Moving window av'!G24</f>
        <v>0.32193510444051598</v>
      </c>
      <c r="H24" s="11">
        <f>+'Moving window std'!H24/'Moving window av'!H24</f>
        <v>0.42997585097870172</v>
      </c>
      <c r="I24" s="11">
        <f>+'Moving window std'!I24/'Moving window av'!I24</f>
        <v>0.63095221586113714</v>
      </c>
      <c r="J24" s="11">
        <f>+'Moving window std'!J24/'Moving window av'!J24</f>
        <v>0.35823469752598225</v>
      </c>
      <c r="K24" s="11">
        <f>+'Moving window std'!K24/'Moving window av'!K24</f>
        <v>0.3861287638415018</v>
      </c>
      <c r="L24" s="11">
        <f>+'Moving window std'!L24/'Moving window av'!L24</f>
        <v>0.42270825325814992</v>
      </c>
      <c r="M24" s="10">
        <f>+A24</f>
        <v>1982</v>
      </c>
      <c r="N24" s="11">
        <f>+AVERAGE(B24:L24)</f>
        <v>0.47805103702921686</v>
      </c>
      <c r="O24" s="13">
        <f>+AVERAGE(B24:E24,J24)</f>
        <v>0.58517477499327408</v>
      </c>
      <c r="P24" s="13">
        <f>+AVERAGE(F24:I24,K24:L24)</f>
        <v>0.38878125539250258</v>
      </c>
    </row>
    <row r="25" spans="1:16" x14ac:dyDescent="0.3">
      <c r="A25" s="12">
        <v>1983</v>
      </c>
      <c r="B25" s="11">
        <f>+'Moving window std'!B25/'Moving window av'!B25</f>
        <v>0.3118169639365248</v>
      </c>
      <c r="C25" s="11">
        <f>+'Moving window std'!C25/'Moving window av'!C25</f>
        <v>1.1439215488176335</v>
      </c>
      <c r="D25" s="11">
        <f>+'Moving window std'!D25/'Moving window av'!D25</f>
        <v>0.43384009698182846</v>
      </c>
      <c r="E25" s="11">
        <f>+'Moving window std'!E25/'Moving window av'!E25</f>
        <v>0.90605359499797755</v>
      </c>
      <c r="F25" s="11">
        <f>+'Moving window std'!F25/'Moving window av'!F25</f>
        <v>0.17437453653161611</v>
      </c>
      <c r="G25" s="11">
        <f>+'Moving window std'!G25/'Moving window av'!G25</f>
        <v>0.62760503031799009</v>
      </c>
      <c r="H25" s="11">
        <f>+'Moving window std'!H25/'Moving window av'!H25</f>
        <v>0.57842937447201337</v>
      </c>
      <c r="I25" s="11">
        <f>+'Moving window std'!I25/'Moving window av'!I25</f>
        <v>0.63692075508510759</v>
      </c>
      <c r="J25" s="11">
        <f>+'Moving window std'!J25/'Moving window av'!J25</f>
        <v>0.34143256995902299</v>
      </c>
      <c r="K25" s="11">
        <f>+'Moving window std'!K25/'Moving window av'!K25</f>
        <v>0.31218653860351875</v>
      </c>
      <c r="L25" s="11">
        <f>+'Moving window std'!L25/'Moving window av'!L25</f>
        <v>0.45693100163093198</v>
      </c>
      <c r="M25" s="10">
        <f>+A25</f>
        <v>1983</v>
      </c>
      <c r="N25" s="11">
        <f>+AVERAGE(B25:L25)</f>
        <v>0.5385010919394696</v>
      </c>
      <c r="O25" s="13">
        <f>+AVERAGE(B25:E25,J25)</f>
        <v>0.62741295493859739</v>
      </c>
      <c r="P25" s="13">
        <f>+AVERAGE(F25:I25,K25:L25)</f>
        <v>0.46440787277352963</v>
      </c>
    </row>
    <row r="26" spans="1:16" x14ac:dyDescent="0.3">
      <c r="A26" s="12">
        <v>1984</v>
      </c>
      <c r="B26" s="11">
        <f>+'Moving window std'!B26/'Moving window av'!B26</f>
        <v>0.39134149001350188</v>
      </c>
      <c r="C26" s="11">
        <f>+'Moving window std'!C26/'Moving window av'!C26</f>
        <v>1.2908182298568929</v>
      </c>
      <c r="D26" s="11">
        <f>+'Moving window std'!D26/'Moving window av'!D26</f>
        <v>0.45051234488492164</v>
      </c>
      <c r="E26" s="11">
        <f>+'Moving window std'!E26/'Moving window av'!E26</f>
        <v>0.85385481943281594</v>
      </c>
      <c r="F26" s="11">
        <f>+'Moving window std'!F26/'Moving window av'!F26</f>
        <v>0.17108913795321548</v>
      </c>
      <c r="G26" s="11">
        <f>+'Moving window std'!G26/'Moving window av'!G26</f>
        <v>0.57626206443618611</v>
      </c>
      <c r="H26" s="11">
        <f>+'Moving window std'!H26/'Moving window av'!H26</f>
        <v>0.52360126004492291</v>
      </c>
      <c r="I26" s="11">
        <f>+'Moving window std'!I26/'Moving window av'!I26</f>
        <v>0.62095521767209205</v>
      </c>
      <c r="J26" s="11">
        <f>+'Moving window std'!J26/'Moving window av'!J26</f>
        <v>0.29977263888585065</v>
      </c>
      <c r="K26" s="11">
        <f>+'Moving window std'!K26/'Moving window av'!K26</f>
        <v>0.31129377970886796</v>
      </c>
      <c r="L26" s="11">
        <f>+'Moving window std'!L26/'Moving window av'!L26</f>
        <v>0.43570360820761417</v>
      </c>
      <c r="M26" s="10">
        <f>+A26</f>
        <v>1984</v>
      </c>
      <c r="N26" s="11">
        <f>+AVERAGE(B26:L26)</f>
        <v>0.53865496282698933</v>
      </c>
      <c r="O26" s="13">
        <f>+AVERAGE(B26:E26,J26)</f>
        <v>0.65725990461479666</v>
      </c>
      <c r="P26" s="13">
        <f>+AVERAGE(F26:I26,K26:L26)</f>
        <v>0.4398175113371498</v>
      </c>
    </row>
    <row r="27" spans="1:16" x14ac:dyDescent="0.3">
      <c r="A27" s="12">
        <v>1985</v>
      </c>
      <c r="B27" s="11">
        <f>+'Moving window std'!B27/'Moving window av'!B27</f>
        <v>0.39445732869015215</v>
      </c>
      <c r="C27" s="11">
        <f>+'Moving window std'!C27/'Moving window av'!C27</f>
        <v>1.3567356295964346</v>
      </c>
      <c r="D27" s="11">
        <f>+'Moving window std'!D27/'Moving window av'!D27</f>
        <v>0.43229647740347393</v>
      </c>
      <c r="E27" s="11">
        <f>+'Moving window std'!E27/'Moving window av'!E27</f>
        <v>0.56815620896697205</v>
      </c>
      <c r="F27" s="11">
        <f>+'Moving window std'!F27/'Moving window av'!F27</f>
        <v>0.17130266069688516</v>
      </c>
      <c r="G27" s="11">
        <f>+'Moving window std'!G27/'Moving window av'!G27</f>
        <v>0.53780122069517977</v>
      </c>
      <c r="H27" s="11">
        <f>+'Moving window std'!H27/'Moving window av'!H27</f>
        <v>0.45935486879002047</v>
      </c>
      <c r="I27" s="11">
        <f>+'Moving window std'!I27/'Moving window av'!I27</f>
        <v>0.50261275019030416</v>
      </c>
      <c r="J27" s="11">
        <f>+'Moving window std'!J27/'Moving window av'!J27</f>
        <v>0.32576697641581709</v>
      </c>
      <c r="K27" s="11">
        <f>+'Moving window std'!K27/'Moving window av'!K27</f>
        <v>0.32714960923002057</v>
      </c>
      <c r="L27" s="11">
        <f>+'Moving window std'!L27/'Moving window av'!L27</f>
        <v>0.41173398631805402</v>
      </c>
      <c r="M27" s="10">
        <f>+A27</f>
        <v>1985</v>
      </c>
      <c r="N27" s="11">
        <f>+AVERAGE(B27:L27)</f>
        <v>0.49885161063575578</v>
      </c>
      <c r="O27" s="13">
        <f>+AVERAGE(B27:E27,J27)</f>
        <v>0.61548252421456995</v>
      </c>
      <c r="P27" s="13">
        <f>+AVERAGE(F27:I27,K27:L27)</f>
        <v>0.40165918265341066</v>
      </c>
    </row>
    <row r="28" spans="1:16" x14ac:dyDescent="0.3">
      <c r="A28" s="12">
        <v>1986</v>
      </c>
      <c r="B28" s="11">
        <f>+'Moving window std'!B28/'Moving window av'!B28</f>
        <v>0.43771171033084549</v>
      </c>
      <c r="C28" s="11">
        <f>+'Moving window std'!C28/'Moving window av'!C28</f>
        <v>1.1854437082706517</v>
      </c>
      <c r="D28" s="11">
        <f>+'Moving window std'!D28/'Moving window av'!D28</f>
        <v>0.36465903139144268</v>
      </c>
      <c r="E28" s="11">
        <f>+'Moving window std'!E28/'Moving window av'!E28</f>
        <v>0.32081868549661147</v>
      </c>
      <c r="F28" s="11">
        <f>+'Moving window std'!F28/'Moving window av'!F28</f>
        <v>0.16090169975784188</v>
      </c>
      <c r="G28" s="11">
        <f>+'Moving window std'!G28/'Moving window av'!G28</f>
        <v>0.49134614873844862</v>
      </c>
      <c r="H28" s="11">
        <f>+'Moving window std'!H28/'Moving window av'!H28</f>
        <v>0.44122747511802579</v>
      </c>
      <c r="I28" s="11">
        <f>+'Moving window std'!I28/'Moving window av'!I28</f>
        <v>0.44794788404176639</v>
      </c>
      <c r="J28" s="11">
        <f>+'Moving window std'!J28/'Moving window av'!J28</f>
        <v>0.27062501582175952</v>
      </c>
      <c r="K28" s="11">
        <f>+'Moving window std'!K28/'Moving window av'!K28</f>
        <v>0.33118281531971566</v>
      </c>
      <c r="L28" s="11">
        <f>+'Moving window std'!L28/'Moving window av'!L28</f>
        <v>0.38184392653726418</v>
      </c>
      <c r="M28" s="10">
        <f>+A28</f>
        <v>1986</v>
      </c>
      <c r="N28" s="11">
        <f>+AVERAGE(B28:L28)</f>
        <v>0.43942800916585223</v>
      </c>
      <c r="O28" s="13">
        <f>+AVERAGE(B28:E28,J28)</f>
        <v>0.51585163026226211</v>
      </c>
      <c r="P28" s="13">
        <f>+AVERAGE(F28:I28,K28:L28)</f>
        <v>0.37574165825217704</v>
      </c>
    </row>
    <row r="29" spans="1:16" x14ac:dyDescent="0.3">
      <c r="A29" s="12">
        <v>1987</v>
      </c>
      <c r="B29" s="11">
        <f>+'Moving window std'!B29/'Moving window av'!B29</f>
        <v>0.43633053184499665</v>
      </c>
      <c r="C29" s="11">
        <f>+'Moving window std'!C29/'Moving window av'!C29</f>
        <v>1.1798957606428915</v>
      </c>
      <c r="D29" s="11">
        <f>+'Moving window std'!D29/'Moving window av'!D29</f>
        <v>0.29466899743384573</v>
      </c>
      <c r="E29" s="11">
        <f>+'Moving window std'!E29/'Moving window av'!E29</f>
        <v>0.29767579696109447</v>
      </c>
      <c r="F29" s="11">
        <f>+'Moving window std'!F29/'Moving window av'!F29</f>
        <v>0.14708083872161176</v>
      </c>
      <c r="G29" s="11">
        <f>+'Moving window std'!G29/'Moving window av'!G29</f>
        <v>0.4300662001334053</v>
      </c>
      <c r="H29" s="11">
        <f>+'Moving window std'!H29/'Moving window av'!H29</f>
        <v>0.46614214885958305</v>
      </c>
      <c r="I29" s="11">
        <f>+'Moving window std'!I29/'Moving window av'!I29</f>
        <v>0.44899885754236635</v>
      </c>
      <c r="J29" s="11">
        <f>+'Moving window std'!J29/'Moving window av'!J29</f>
        <v>0.24678328051202747</v>
      </c>
      <c r="K29" s="11">
        <f>+'Moving window std'!K29/'Moving window av'!K29</f>
        <v>0.32251494982859957</v>
      </c>
      <c r="L29" s="11">
        <f>+'Moving window std'!L29/'Moving window av'!L29</f>
        <v>0.55640008871684732</v>
      </c>
      <c r="M29" s="10">
        <f>+A29</f>
        <v>1987</v>
      </c>
      <c r="N29" s="11">
        <f>+AVERAGE(B29:L29)</f>
        <v>0.43877795010884263</v>
      </c>
      <c r="O29" s="13">
        <f>+AVERAGE(B29:E29,J29)</f>
        <v>0.49107087347897116</v>
      </c>
      <c r="P29" s="13">
        <f>+AVERAGE(F29:I29,K29:L29)</f>
        <v>0.3952005139670689</v>
      </c>
    </row>
    <row r="30" spans="1:16" x14ac:dyDescent="0.3">
      <c r="A30" s="12">
        <v>1988</v>
      </c>
      <c r="B30" s="11">
        <f>+'Moving window std'!B30/'Moving window av'!B30</f>
        <v>0.41134117902311024</v>
      </c>
      <c r="C30" s="11">
        <f>+'Moving window std'!C30/'Moving window av'!C30</f>
        <v>1.1845086982867856</v>
      </c>
      <c r="D30" s="11">
        <f>+'Moving window std'!D30/'Moving window av'!D30</f>
        <v>0.4075756817227229</v>
      </c>
      <c r="E30" s="11">
        <f>+'Moving window std'!E30/'Moving window av'!E30</f>
        <v>0.31280238629831042</v>
      </c>
      <c r="F30" s="11">
        <f>+'Moving window std'!F30/'Moving window av'!F30</f>
        <v>0.14329019581458449</v>
      </c>
      <c r="G30" s="11">
        <f>+'Moving window std'!G30/'Moving window av'!G30</f>
        <v>0.53864689451175007</v>
      </c>
      <c r="H30" s="11">
        <f>+'Moving window std'!H30/'Moving window av'!H30</f>
        <v>0.38760425282718441</v>
      </c>
      <c r="I30" s="11">
        <f>+'Moving window std'!I30/'Moving window av'!I30</f>
        <v>0.42627176408071327</v>
      </c>
      <c r="J30" s="11">
        <f>+'Moving window std'!J30/'Moving window av'!J30</f>
        <v>0.61073284252723892</v>
      </c>
      <c r="K30" s="11">
        <f>+'Moving window std'!K30/'Moving window av'!K30</f>
        <v>0.30794433212214611</v>
      </c>
      <c r="L30" s="11">
        <f>+'Moving window std'!L30/'Moving window av'!L30</f>
        <v>0.6003944930969094</v>
      </c>
      <c r="M30" s="10">
        <f>+A30</f>
        <v>1988</v>
      </c>
      <c r="N30" s="11">
        <f>+AVERAGE(B30:L30)</f>
        <v>0.48464661093740508</v>
      </c>
      <c r="O30" s="13">
        <f>+AVERAGE(B30:E30,J30)</f>
        <v>0.58539215757163365</v>
      </c>
      <c r="P30" s="13">
        <f>+AVERAGE(F30:I30,K30:L30)</f>
        <v>0.40069198874221462</v>
      </c>
    </row>
    <row r="31" spans="1:16" x14ac:dyDescent="0.3">
      <c r="A31" s="12">
        <v>1989</v>
      </c>
      <c r="B31" s="11">
        <f>+'Moving window std'!B31/'Moving window av'!B31</f>
        <v>0.64266961846098059</v>
      </c>
      <c r="C31" s="11">
        <f>+'Moving window std'!C31/'Moving window av'!C31</f>
        <v>1.2201493862827393</v>
      </c>
      <c r="D31" s="11">
        <f>+'Moving window std'!D31/'Moving window av'!D31</f>
        <v>0.52333892546397598</v>
      </c>
      <c r="E31" s="11">
        <f>+'Moving window std'!E31/'Moving window av'!E31</f>
        <v>0.27209893063679302</v>
      </c>
      <c r="F31" s="11">
        <f>+'Moving window std'!F31/'Moving window av'!F31</f>
        <v>0.14408766918275026</v>
      </c>
      <c r="G31" s="11">
        <f>+'Moving window std'!G31/'Moving window av'!G31</f>
        <v>0.45380660346252183</v>
      </c>
      <c r="H31" s="11">
        <f>+'Moving window std'!H31/'Moving window av'!H31</f>
        <v>0.3900674938944213</v>
      </c>
      <c r="I31" s="11">
        <f>+'Moving window std'!I31/'Moving window av'!I31</f>
        <v>0.36867141105759116</v>
      </c>
      <c r="J31" s="11">
        <f>+'Moving window std'!J31/'Moving window av'!J31</f>
        <v>0.91190075975877216</v>
      </c>
      <c r="K31" s="11">
        <f>+'Moving window std'!K31/'Moving window av'!K31</f>
        <v>0.31467724580360434</v>
      </c>
      <c r="L31" s="11">
        <f>+'Moving window std'!L31/'Moving window av'!L31</f>
        <v>0.82832878276842037</v>
      </c>
      <c r="M31" s="10">
        <f>+A31</f>
        <v>1989</v>
      </c>
      <c r="N31" s="11">
        <f>+AVERAGE(B31:L31)</f>
        <v>0.55179971152477925</v>
      </c>
      <c r="O31" s="13">
        <f>+AVERAGE(B31:E31,J31)</f>
        <v>0.71403152412065218</v>
      </c>
      <c r="P31" s="13">
        <f>+AVERAGE(F31:I31,K31:L31)</f>
        <v>0.41660653436155148</v>
      </c>
    </row>
    <row r="32" spans="1:16" x14ac:dyDescent="0.3">
      <c r="A32" s="12">
        <v>1990</v>
      </c>
      <c r="B32" s="11">
        <f>+'Moving window std'!B32/'Moving window av'!B32</f>
        <v>0.57253204501453525</v>
      </c>
      <c r="C32" s="11">
        <f>+'Moving window std'!C32/'Moving window av'!C32</f>
        <v>1.2381738424339344</v>
      </c>
      <c r="D32" s="11">
        <f>+'Moving window std'!D32/'Moving window av'!D32</f>
        <v>0.59861727614718374</v>
      </c>
      <c r="E32" s="11">
        <f>+'Moving window std'!E32/'Moving window av'!E32</f>
        <v>0.27795673691602762</v>
      </c>
      <c r="F32" s="11">
        <f>+'Moving window std'!F32/'Moving window av'!F32</f>
        <v>0.17597435997598684</v>
      </c>
      <c r="G32" s="11">
        <f>+'Moving window std'!G32/'Moving window av'!G32</f>
        <v>0.39050962484281976</v>
      </c>
      <c r="H32" s="11">
        <f>+'Moving window std'!H32/'Moving window av'!H32</f>
        <v>0.38436005033381432</v>
      </c>
      <c r="I32" s="11">
        <f>+'Moving window std'!I32/'Moving window av'!I32</f>
        <v>0.39969729860244901</v>
      </c>
      <c r="J32" s="11">
        <f>+'Moving window std'!J32/'Moving window av'!J32</f>
        <v>0.93701496566095221</v>
      </c>
      <c r="K32" s="11">
        <f>+'Moving window std'!K32/'Moving window av'!K32</f>
        <v>0.32089389777232491</v>
      </c>
      <c r="L32" s="11">
        <f>+'Moving window std'!L32/'Moving window av'!L32</f>
        <v>0.73557033363815227</v>
      </c>
      <c r="M32" s="10">
        <f>+A32</f>
        <v>1990</v>
      </c>
      <c r="N32" s="11">
        <f>+AVERAGE(B32:L32)</f>
        <v>0.54830003921256187</v>
      </c>
      <c r="O32" s="13">
        <f>+AVERAGE(B32:E32,J32)</f>
        <v>0.72485897323452653</v>
      </c>
      <c r="P32" s="13">
        <f>+AVERAGE(F32:I32,K32:L32)</f>
        <v>0.40116759419425785</v>
      </c>
    </row>
    <row r="33" spans="1:16" x14ac:dyDescent="0.3">
      <c r="A33" s="12">
        <v>1991</v>
      </c>
      <c r="B33" s="11">
        <f>+'Moving window std'!B33/'Moving window av'!B33</f>
        <v>0.62014369891587617</v>
      </c>
      <c r="C33" s="11">
        <f>+'Moving window std'!C33/'Moving window av'!C33</f>
        <v>1.3272595811141465</v>
      </c>
      <c r="D33" s="11">
        <f>+'Moving window std'!D33/'Moving window av'!D33</f>
        <v>0.52407899935087043</v>
      </c>
      <c r="E33" s="11">
        <f>+'Moving window std'!E33/'Moving window av'!E33</f>
        <v>0.20273117050442288</v>
      </c>
      <c r="F33" s="11">
        <f>+'Moving window std'!F33/'Moving window av'!F33</f>
        <v>0.17812976820554111</v>
      </c>
      <c r="G33" s="11">
        <f>+'Moving window std'!G33/'Moving window av'!G33</f>
        <v>0.35026152309904435</v>
      </c>
      <c r="H33" s="11">
        <f>+'Moving window std'!H33/'Moving window av'!H33</f>
        <v>0.45497969860907123</v>
      </c>
      <c r="I33" s="11">
        <f>+'Moving window std'!I33/'Moving window av'!I33</f>
        <v>0.33899973315615223</v>
      </c>
      <c r="J33" s="11">
        <f>+'Moving window std'!J33/'Moving window av'!J33</f>
        <v>0.8378096133705919</v>
      </c>
      <c r="K33" s="11">
        <f>+'Moving window std'!K33/'Moving window av'!K33</f>
        <v>0.20746815380914815</v>
      </c>
      <c r="L33" s="11">
        <f>+'Moving window std'!L33/'Moving window av'!L33</f>
        <v>0.63632008163788045</v>
      </c>
      <c r="M33" s="10">
        <f>+A33</f>
        <v>1991</v>
      </c>
      <c r="N33" s="11">
        <f>+AVERAGE(B33:L33)</f>
        <v>0.51619836561570409</v>
      </c>
      <c r="O33" s="13">
        <f>+AVERAGE(B33:E33,J33)</f>
        <v>0.70240461265118159</v>
      </c>
      <c r="P33" s="13">
        <f>+AVERAGE(F33:I33,K33:L33)</f>
        <v>0.3610264930861396</v>
      </c>
    </row>
    <row r="34" spans="1:16" x14ac:dyDescent="0.3">
      <c r="A34" s="12">
        <v>1992</v>
      </c>
      <c r="B34" s="11">
        <f>+'Moving window std'!B34/'Moving window av'!B34</f>
        <v>0.75553017013131973</v>
      </c>
      <c r="C34" s="11">
        <f>+'Moving window std'!C34/'Moving window av'!C34</f>
        <v>1.5152118305312705</v>
      </c>
      <c r="D34" s="11">
        <f>+'Moving window std'!D34/'Moving window av'!D34</f>
        <v>0.46488602566970771</v>
      </c>
      <c r="E34" s="11">
        <f>+'Moving window std'!E34/'Moving window av'!E34</f>
        <v>0.21267919850395828</v>
      </c>
      <c r="F34" s="11">
        <f>+'Moving window std'!F34/'Moving window av'!F34</f>
        <v>0.14208092953027504</v>
      </c>
      <c r="G34" s="11">
        <f>+'Moving window std'!G34/'Moving window av'!G34</f>
        <v>0.35504904537748783</v>
      </c>
      <c r="H34" s="11">
        <f>+'Moving window std'!H34/'Moving window av'!H34</f>
        <v>0.55473072830275472</v>
      </c>
      <c r="I34" s="11">
        <f>+'Moving window std'!I34/'Moving window av'!I34</f>
        <v>0.31754765802417745</v>
      </c>
      <c r="J34" s="11">
        <f>+'Moving window std'!J34/'Moving window av'!J34</f>
        <v>0.85744716419994538</v>
      </c>
      <c r="K34" s="11">
        <f>+'Moving window std'!K34/'Moving window av'!K34</f>
        <v>0.19464777225407257</v>
      </c>
      <c r="L34" s="11">
        <f>+'Moving window std'!L34/'Moving window av'!L34</f>
        <v>0.53211059856613119</v>
      </c>
      <c r="M34" s="10">
        <f>+A34</f>
        <v>1992</v>
      </c>
      <c r="N34" s="11">
        <f>+AVERAGE(B34:L34)</f>
        <v>0.53653828373555457</v>
      </c>
      <c r="O34" s="13">
        <f>+AVERAGE(B34:E34,J34)</f>
        <v>0.76115087780724022</v>
      </c>
      <c r="P34" s="13">
        <f>+AVERAGE(F34:I34,K34:L34)</f>
        <v>0.34936112200914976</v>
      </c>
    </row>
    <row r="35" spans="1:16" x14ac:dyDescent="0.3">
      <c r="A35" s="12">
        <v>1993</v>
      </c>
      <c r="B35" s="11">
        <f>+'Moving window std'!B35/'Moving window av'!B35</f>
        <v>0.93215881906904963</v>
      </c>
      <c r="C35" s="11">
        <f>+'Moving window std'!C35/'Moving window av'!C35</f>
        <v>1.9574724055624035</v>
      </c>
      <c r="D35" s="11">
        <f>+'Moving window std'!D35/'Moving window av'!D35</f>
        <v>0.44007886553923586</v>
      </c>
      <c r="E35" s="11">
        <f>+'Moving window std'!E35/'Moving window av'!E35</f>
        <v>0.25032607741437835</v>
      </c>
      <c r="F35" s="11">
        <f>+'Moving window std'!F35/'Moving window av'!F35</f>
        <v>0.11590318286187763</v>
      </c>
      <c r="G35" s="11">
        <f>+'Moving window std'!G35/'Moving window av'!G35</f>
        <v>0.33676749264698264</v>
      </c>
      <c r="H35" s="11">
        <f>+'Moving window std'!H35/'Moving window av'!H35</f>
        <v>0.67069290436117457</v>
      </c>
      <c r="I35" s="11">
        <f>+'Moving window std'!I35/'Moving window av'!I35</f>
        <v>0.32751838899199642</v>
      </c>
      <c r="J35" s="11">
        <f>+'Moving window std'!J35/'Moving window av'!J35</f>
        <v>0.89357815411654462</v>
      </c>
      <c r="K35" s="11">
        <f>+'Moving window std'!K35/'Moving window av'!K35</f>
        <v>0.21286091749312688</v>
      </c>
      <c r="L35" s="11">
        <f>+'Moving window std'!L35/'Moving window av'!L35</f>
        <v>0.47159371214697943</v>
      </c>
      <c r="M35" s="10">
        <f>+A35</f>
        <v>1993</v>
      </c>
      <c r="N35" s="11">
        <f>+AVERAGE(B35:L35)</f>
        <v>0.60081372001852251</v>
      </c>
      <c r="O35" s="13">
        <f>+AVERAGE(B35:E35,J35)</f>
        <v>0.89472286434032244</v>
      </c>
      <c r="P35" s="13">
        <f>+AVERAGE(F35:I35,K35:L35)</f>
        <v>0.35588943308368953</v>
      </c>
    </row>
    <row r="36" spans="1:16" x14ac:dyDescent="0.3">
      <c r="A36" s="12">
        <v>1994</v>
      </c>
      <c r="B36" s="11">
        <f>+'Moving window std'!B36/'Moving window av'!B36</f>
        <v>1.1147220625407896</v>
      </c>
      <c r="C36" s="11">
        <f>+'Moving window std'!C36/'Moving window av'!C36</f>
        <v>1.4667886466339923</v>
      </c>
      <c r="D36" s="11">
        <f>+'Moving window std'!D36/'Moving window av'!D36</f>
        <v>0.39971372236100144</v>
      </c>
      <c r="E36" s="11">
        <f>+'Moving window std'!E36/'Moving window av'!E36</f>
        <v>0.22862394634086508</v>
      </c>
      <c r="F36" s="11">
        <f>+'Moving window std'!F36/'Moving window av'!F36</f>
        <v>0.11531661040403006</v>
      </c>
      <c r="G36" s="11">
        <f>+'Moving window std'!G36/'Moving window av'!G36</f>
        <v>0.33299548218992159</v>
      </c>
      <c r="H36" s="11">
        <f>+'Moving window std'!H36/'Moving window av'!H36</f>
        <v>0.79692199690064836</v>
      </c>
      <c r="I36" s="11">
        <f>+'Moving window std'!I36/'Moving window av'!I36</f>
        <v>0.34168042342092869</v>
      </c>
      <c r="J36" s="11">
        <f>+'Moving window std'!J36/'Moving window av'!J36</f>
        <v>0.9743276089721673</v>
      </c>
      <c r="K36" s="11">
        <f>+'Moving window std'!K36/'Moving window av'!K36</f>
        <v>0.2497498343908027</v>
      </c>
      <c r="L36" s="11">
        <f>+'Moving window std'!L36/'Moving window av'!L36</f>
        <v>0.39302600524190756</v>
      </c>
      <c r="M36" s="10">
        <f>+A36</f>
        <v>1994</v>
      </c>
      <c r="N36" s="11">
        <f>+AVERAGE(B36:L36)</f>
        <v>0.58307875812700505</v>
      </c>
      <c r="O36" s="13">
        <f>+AVERAGE(B36:E36,J36)</f>
        <v>0.8368351973697632</v>
      </c>
      <c r="P36" s="13">
        <f>+AVERAGE(F36:I36,K36:L36)</f>
        <v>0.37161505875803985</v>
      </c>
    </row>
    <row r="37" spans="1:16" x14ac:dyDescent="0.3">
      <c r="A37" s="12">
        <v>1995</v>
      </c>
      <c r="B37" s="11">
        <f>+'Moving window std'!B37/'Moving window av'!B37</f>
        <v>1.2082323343212811</v>
      </c>
      <c r="C37" s="11">
        <f>+'Moving window std'!C37/'Moving window av'!C37</f>
        <v>0.28767760207424908</v>
      </c>
      <c r="D37" s="11">
        <f>+'Moving window std'!D37/'Moving window av'!D37</f>
        <v>0.43641014027453034</v>
      </c>
      <c r="E37" s="11">
        <f>+'Moving window std'!E37/'Moving window av'!E37</f>
        <v>0.29505984142649511</v>
      </c>
      <c r="F37" s="11">
        <f>+'Moving window std'!F37/'Moving window av'!F37</f>
        <v>0.12543749765044829</v>
      </c>
      <c r="G37" s="11">
        <f>+'Moving window std'!G37/'Moving window av'!G37</f>
        <v>0.3496566271348488</v>
      </c>
      <c r="H37" s="11">
        <f>+'Moving window std'!H37/'Moving window av'!H37</f>
        <v>0.83102978209172185</v>
      </c>
      <c r="I37" s="11">
        <f>+'Moving window std'!I37/'Moving window av'!I37</f>
        <v>0.40373634035412137</v>
      </c>
      <c r="J37" s="11">
        <f>+'Moving window std'!J37/'Moving window av'!J37</f>
        <v>1.0305870568208213</v>
      </c>
      <c r="K37" s="11">
        <f>+'Moving window std'!K37/'Moving window av'!K37</f>
        <v>0.30020131911582865</v>
      </c>
      <c r="L37" s="11">
        <f>+'Moving window std'!L37/'Moving window av'!L37</f>
        <v>0.29232526586346119</v>
      </c>
      <c r="M37" s="10">
        <f>+A37</f>
        <v>1995</v>
      </c>
      <c r="N37" s="11">
        <f>+AVERAGE(B37:L37)</f>
        <v>0.50548670973889154</v>
      </c>
      <c r="O37" s="13">
        <f>+AVERAGE(B37:E37,J37)</f>
        <v>0.65159339498347535</v>
      </c>
      <c r="P37" s="13">
        <f>+AVERAGE(F37:I37,K37:L37)</f>
        <v>0.38373113870173842</v>
      </c>
    </row>
    <row r="38" spans="1:16" x14ac:dyDescent="0.3">
      <c r="A38" s="12">
        <v>1996</v>
      </c>
      <c r="B38" s="11">
        <f>+'Moving window std'!B38/'Moving window av'!B38</f>
        <v>1.3754640926398372</v>
      </c>
      <c r="C38" s="11">
        <f>+'Moving window std'!C38/'Moving window av'!C38</f>
        <v>0.29244879493203502</v>
      </c>
      <c r="D38" s="11">
        <f>+'Moving window std'!D38/'Moving window av'!D38</f>
        <v>0.53859983124953803</v>
      </c>
      <c r="E38" s="11">
        <f>+'Moving window std'!E38/'Moving window av'!E38</f>
        <v>0.35636232541355056</v>
      </c>
      <c r="F38" s="11">
        <f>+'Moving window std'!F38/'Moving window av'!F38</f>
        <v>0.13283739761255364</v>
      </c>
      <c r="G38" s="11">
        <f>+'Moving window std'!G38/'Moving window av'!G38</f>
        <v>0.36934929397254546</v>
      </c>
      <c r="H38" s="11">
        <f>+'Moving window std'!H38/'Moving window av'!H38</f>
        <v>0.6931465348021727</v>
      </c>
      <c r="I38" s="11">
        <f>+'Moving window std'!I38/'Moving window av'!I38</f>
        <v>0.46714364532175601</v>
      </c>
      <c r="J38" s="11">
        <f>+'Moving window std'!J38/'Moving window av'!J38</f>
        <v>1.0935982938369853</v>
      </c>
      <c r="K38" s="11">
        <f>+'Moving window std'!K38/'Moving window av'!K38</f>
        <v>0.37010947211207268</v>
      </c>
      <c r="L38" s="11">
        <f>+'Moving window std'!L38/'Moving window av'!L38</f>
        <v>0.35553975042659025</v>
      </c>
      <c r="M38" s="10">
        <f>+A38</f>
        <v>1996</v>
      </c>
      <c r="N38" s="11">
        <f>+AVERAGE(B38:L38)</f>
        <v>0.54950903930178518</v>
      </c>
      <c r="O38" s="13">
        <f>+AVERAGE(B38:E38,J38)</f>
        <v>0.73129466761438933</v>
      </c>
      <c r="P38" s="13">
        <f>+AVERAGE(F38:I38,K38:L38)</f>
        <v>0.39802101570794851</v>
      </c>
    </row>
    <row r="39" spans="1:16" x14ac:dyDescent="0.3">
      <c r="A39" s="12">
        <v>1997</v>
      </c>
      <c r="B39" s="11">
        <f>+'Moving window std'!B39/'Moving window av'!B39</f>
        <v>1.6702167178152929</v>
      </c>
      <c r="C39" s="11">
        <f>+'Moving window std'!C39/'Moving window av'!C39</f>
        <v>0.37809801296195172</v>
      </c>
      <c r="D39" s="11">
        <f>+'Moving window std'!D39/'Moving window av'!D39</f>
        <v>0.68943840976962689</v>
      </c>
      <c r="E39" s="11">
        <f>+'Moving window std'!E39/'Moving window av'!E39</f>
        <v>0.42611966803198886</v>
      </c>
      <c r="F39" s="11">
        <f>+'Moving window std'!F39/'Moving window av'!F39</f>
        <v>0.15667861976304917</v>
      </c>
      <c r="G39" s="11">
        <f>+'Moving window std'!G39/'Moving window av'!G39</f>
        <v>0.30424534346546095</v>
      </c>
      <c r="H39" s="11">
        <f>+'Moving window std'!H39/'Moving window av'!H39</f>
        <v>0.39838824112926069</v>
      </c>
      <c r="I39" s="11">
        <f>+'Moving window std'!I39/'Moving window av'!I39</f>
        <v>0.54457972610476868</v>
      </c>
      <c r="J39" s="11">
        <f>+'Moving window std'!J39/'Moving window av'!J39</f>
        <v>1.3137852581362719</v>
      </c>
      <c r="K39" s="11">
        <f>+'Moving window std'!K39/'Moving window av'!K39</f>
        <v>0.47181138785781462</v>
      </c>
      <c r="L39" s="11">
        <f>+'Moving window std'!L39/'Moving window av'!L39</f>
        <v>0.35098940122346195</v>
      </c>
      <c r="M39" s="10">
        <f>+A39</f>
        <v>1997</v>
      </c>
      <c r="N39" s="11">
        <f>+AVERAGE(B39:L39)</f>
        <v>0.60948643511444989</v>
      </c>
      <c r="O39" s="13">
        <f>+AVERAGE(B39:E39,J39)</f>
        <v>0.89553161334302644</v>
      </c>
      <c r="P39" s="13">
        <f>+AVERAGE(F39:I39,K39:L39)</f>
        <v>0.37111545325730266</v>
      </c>
    </row>
    <row r="40" spans="1:16" x14ac:dyDescent="0.3">
      <c r="A40" s="12">
        <v>1998</v>
      </c>
      <c r="B40" s="11">
        <f>+'Moving window std'!B40/'Moving window av'!B40</f>
        <v>2.1091320337154538</v>
      </c>
      <c r="C40" s="11">
        <f>+'Moving window std'!C40/'Moving window av'!C40</f>
        <v>0.409047116912296</v>
      </c>
      <c r="D40" s="11">
        <f>+'Moving window std'!D40/'Moving window av'!D40</f>
        <v>0.86898464175685231</v>
      </c>
      <c r="E40" s="11">
        <f>+'Moving window std'!E40/'Moving window av'!E40</f>
        <v>0.50540277997323479</v>
      </c>
      <c r="F40" s="11">
        <f>+'Moving window std'!F40/'Moving window av'!F40</f>
        <v>0.18219475956915387</v>
      </c>
      <c r="G40" s="11">
        <f>+'Moving window std'!G40/'Moving window av'!G40</f>
        <v>0.29021661528841419</v>
      </c>
      <c r="H40" s="11">
        <f>+'Moving window std'!H40/'Moving window av'!H40</f>
        <v>0.4212590759274526</v>
      </c>
      <c r="I40" s="11">
        <f>+'Moving window std'!I40/'Moving window av'!I40</f>
        <v>0.55544388470097561</v>
      </c>
      <c r="J40" s="11">
        <f>+'Moving window std'!J40/'Moving window av'!J40</f>
        <v>1.6815098442483278</v>
      </c>
      <c r="K40" s="11">
        <f>+'Moving window std'!K40/'Moving window av'!K40</f>
        <v>0.58696888011378601</v>
      </c>
      <c r="L40" s="11">
        <f>+'Moving window std'!L40/'Moving window av'!L40</f>
        <v>0.37193518841824053</v>
      </c>
      <c r="M40" s="10">
        <f>+A40</f>
        <v>1998</v>
      </c>
      <c r="N40" s="11">
        <f>+AVERAGE(B40:L40)</f>
        <v>0.72564498369310815</v>
      </c>
      <c r="O40" s="13">
        <f>+AVERAGE(B40:E40,J40)</f>
        <v>1.1148152833212328</v>
      </c>
      <c r="P40" s="13">
        <f>+AVERAGE(F40:I40,K40:L40)</f>
        <v>0.40133640066967047</v>
      </c>
    </row>
    <row r="41" spans="1:16" x14ac:dyDescent="0.3">
      <c r="A41" s="12">
        <v>1999</v>
      </c>
      <c r="B41" s="11">
        <f>+'Moving window std'!B41/'Moving window av'!B41</f>
        <v>1.7913205776274859</v>
      </c>
      <c r="C41" s="11">
        <f>+'Moving window std'!C41/'Moving window av'!C41</f>
        <v>0.51087035108243628</v>
      </c>
      <c r="D41" s="11">
        <f>+'Moving window std'!D41/'Moving window av'!D41</f>
        <v>1.0530362864922482</v>
      </c>
      <c r="E41" s="11">
        <f>+'Moving window std'!E41/'Moving window av'!E41</f>
        <v>0.51641024905968491</v>
      </c>
      <c r="F41" s="11">
        <f>+'Moving window std'!F41/'Moving window av'!F41</f>
        <v>0.230910816346859</v>
      </c>
      <c r="G41" s="11">
        <f>+'Moving window std'!G41/'Moving window av'!G41</f>
        <v>0.3149211763196807</v>
      </c>
      <c r="H41" s="11">
        <f>+'Moving window std'!H41/'Moving window av'!H41</f>
        <v>0.43669847878289553</v>
      </c>
      <c r="I41" s="11">
        <f>+'Moving window std'!I41/'Moving window av'!I41</f>
        <v>0.39293956110209349</v>
      </c>
      <c r="J41" s="11">
        <f>+'Moving window std'!J41/'Moving window av'!J41</f>
        <v>1.3888052331469019</v>
      </c>
      <c r="K41" s="11">
        <f>+'Moving window std'!K41/'Moving window av'!K41</f>
        <v>0.60749213873527419</v>
      </c>
      <c r="L41" s="11">
        <f>+'Moving window std'!L41/'Moving window av'!L41</f>
        <v>0.42073193409918652</v>
      </c>
      <c r="M41" s="10">
        <f>+A41</f>
        <v>1999</v>
      </c>
      <c r="N41" s="11">
        <f>+AVERAGE(B41:L41)</f>
        <v>0.69673970934497709</v>
      </c>
      <c r="O41" s="13">
        <f>+AVERAGE(B41:E41,J41)</f>
        <v>1.0520885394817516</v>
      </c>
      <c r="P41" s="13">
        <f>+AVERAGE(F41:I41,K41:L41)</f>
        <v>0.40061568423099819</v>
      </c>
    </row>
    <row r="42" spans="1:16" x14ac:dyDescent="0.3">
      <c r="A42" s="12">
        <v>2000</v>
      </c>
      <c r="B42" s="11">
        <f>+'Moving window std'!B42/'Moving window av'!B42</f>
        <v>1.2902498817767203</v>
      </c>
      <c r="C42" s="11">
        <f>+'Moving window std'!C42/'Moving window av'!C42</f>
        <v>0.41089665998305852</v>
      </c>
      <c r="D42" s="11">
        <f>+'Moving window std'!D42/'Moving window av'!D42</f>
        <v>1.2465495193722729</v>
      </c>
      <c r="E42" s="11">
        <f>+'Moving window std'!E42/'Moving window av'!E42</f>
        <v>0.46780527770250396</v>
      </c>
      <c r="F42" s="11">
        <f>+'Moving window std'!F42/'Moving window av'!F42</f>
        <v>0.28663252574679376</v>
      </c>
      <c r="G42" s="11">
        <f>+'Moving window std'!G42/'Moving window av'!G42</f>
        <v>0.41445806327546303</v>
      </c>
      <c r="H42" s="11">
        <f>+'Moving window std'!H42/'Moving window av'!H42</f>
        <v>0.47045447583342437</v>
      </c>
      <c r="I42" s="11">
        <f>+'Moving window std'!I42/'Moving window av'!I42</f>
        <v>0.41523261550411195</v>
      </c>
      <c r="J42" s="11">
        <f>+'Moving window std'!J42/'Moving window av'!J42</f>
        <v>0.96522320174433573</v>
      </c>
      <c r="K42" s="11">
        <f>+'Moving window std'!K42/'Moving window av'!K42</f>
        <v>0.6687909692644266</v>
      </c>
      <c r="L42" s="11">
        <f>+'Moving window std'!L42/'Moving window av'!L42</f>
        <v>0.48522397080152863</v>
      </c>
      <c r="M42" s="10">
        <f>+A42</f>
        <v>2000</v>
      </c>
      <c r="N42" s="11">
        <f>+AVERAGE(B42:L42)</f>
        <v>0.64741065100042183</v>
      </c>
      <c r="O42" s="13">
        <f>+AVERAGE(B42:E42,J42)</f>
        <v>0.87614490811577839</v>
      </c>
      <c r="P42" s="13">
        <f>+AVERAGE(F42:I42,K42:L42)</f>
        <v>0.45679877007095798</v>
      </c>
    </row>
    <row r="43" spans="1:16" x14ac:dyDescent="0.3">
      <c r="A43" s="12">
        <v>2001</v>
      </c>
      <c r="B43" s="11">
        <f>+'Moving window std'!B43/'Moving window av'!B43</f>
        <v>0.96946545514901672</v>
      </c>
      <c r="C43" s="11">
        <f>+'Moving window std'!C43/'Moving window av'!C43</f>
        <v>0.50498310341588648</v>
      </c>
      <c r="D43" s="11">
        <f>+'Moving window std'!D43/'Moving window av'!D43</f>
        <v>1.5646300488341436</v>
      </c>
      <c r="E43" s="11">
        <f>+'Moving window std'!E43/'Moving window av'!E43</f>
        <v>0.45551497606258634</v>
      </c>
      <c r="F43" s="11">
        <f>+'Moving window std'!F43/'Moving window av'!F43</f>
        <v>0.33887527126133504</v>
      </c>
      <c r="G43" s="11">
        <f>+'Moving window std'!G43/'Moving window av'!G43</f>
        <v>0.45246547966611844</v>
      </c>
      <c r="H43" s="11">
        <f>+'Moving window std'!H43/'Moving window av'!H43</f>
        <v>0.54275596108698287</v>
      </c>
      <c r="I43" s="11">
        <f>+'Moving window std'!I43/'Moving window av'!I43</f>
        <v>0.42806689227220152</v>
      </c>
      <c r="J43" s="11">
        <f>+'Moving window std'!J43/'Moving window av'!J43</f>
        <v>0.95481225811811787</v>
      </c>
      <c r="K43" s="11">
        <f>+'Moving window std'!K43/'Moving window av'!K43</f>
        <v>0.76880563453537953</v>
      </c>
      <c r="L43" s="11">
        <f>+'Moving window std'!L43/'Moving window av'!L43</f>
        <v>0.55523731706848223</v>
      </c>
      <c r="M43" s="10">
        <f>+A43</f>
        <v>2001</v>
      </c>
      <c r="N43" s="11">
        <f>+AVERAGE(B43:L43)</f>
        <v>0.68505567249729549</v>
      </c>
      <c r="O43" s="13">
        <f>+AVERAGE(B43:E43,J43)</f>
        <v>0.8898811683159501</v>
      </c>
      <c r="P43" s="13">
        <f>+AVERAGE(F43:I43,K43:L43)</f>
        <v>0.51436775931508327</v>
      </c>
    </row>
    <row r="44" spans="1:16" x14ac:dyDescent="0.3">
      <c r="A44" s="12">
        <v>2002</v>
      </c>
      <c r="B44" s="11">
        <f>+'Moving window std'!B44/'Moving window av'!B44</f>
        <v>2.0527170948824112</v>
      </c>
      <c r="C44" s="11">
        <f>+'Moving window std'!C44/'Moving window av'!C44</f>
        <v>0.63887893297168807</v>
      </c>
      <c r="D44" s="11">
        <f>+'Moving window std'!D44/'Moving window av'!D44</f>
        <v>2.0583888333788054</v>
      </c>
      <c r="E44" s="11">
        <f>+'Moving window std'!E44/'Moving window av'!E44</f>
        <v>0.46350985666935896</v>
      </c>
      <c r="F44" s="11">
        <f>+'Moving window std'!F44/'Moving window av'!F44</f>
        <v>0.39058905216399536</v>
      </c>
      <c r="G44" s="11">
        <f>+'Moving window std'!G44/'Moving window av'!G44</f>
        <v>0.53987916658665247</v>
      </c>
      <c r="H44" s="11">
        <f>+'Moving window std'!H44/'Moving window av'!H44</f>
        <v>0.56837560592771252</v>
      </c>
      <c r="I44" s="11">
        <f>+'Moving window std'!I44/'Moving window av'!I44</f>
        <v>0.37222338377204711</v>
      </c>
      <c r="J44" s="11">
        <f>+'Moving window std'!J44/'Moving window av'!J44</f>
        <v>0.81051442713731714</v>
      </c>
      <c r="K44" s="11">
        <f>+'Moving window std'!K44/'Moving window av'!K44</f>
        <v>0.71042819168273907</v>
      </c>
      <c r="L44" s="11">
        <f>+'Moving window std'!L44/'Moving window av'!L44</f>
        <v>0.5776798422385927</v>
      </c>
      <c r="M44" s="10">
        <f>+A44</f>
        <v>2002</v>
      </c>
      <c r="N44" s="11">
        <f>+AVERAGE(B44:L44)</f>
        <v>0.83483494431012018</v>
      </c>
      <c r="O44" s="13">
        <f>+AVERAGE(B44:E44,J44)</f>
        <v>1.2048018290079161</v>
      </c>
      <c r="P44" s="13">
        <f>+AVERAGE(F44:I44,K44:L44)</f>
        <v>0.52652920706195649</v>
      </c>
    </row>
    <row r="45" spans="1:16" x14ac:dyDescent="0.3">
      <c r="A45" s="12">
        <v>2003</v>
      </c>
      <c r="B45" s="11">
        <f>+'Moving window std'!B45/'Moving window av'!B45</f>
        <v>2.0616110076944514</v>
      </c>
      <c r="C45" s="11">
        <f>+'Moving window std'!C45/'Moving window av'!C45</f>
        <v>0.69630869190120537</v>
      </c>
      <c r="D45" s="11">
        <f>+'Moving window std'!D45/'Moving window av'!D45</f>
        <v>0.87213457317459708</v>
      </c>
      <c r="E45" s="11">
        <f>+'Moving window std'!E45/'Moving window av'!E45</f>
        <v>0.39906064783977974</v>
      </c>
      <c r="F45" s="11">
        <f>+'Moving window std'!F45/'Moving window av'!F45</f>
        <v>0.42430019245827516</v>
      </c>
      <c r="G45" s="11">
        <f>+'Moving window std'!G45/'Moving window av'!G45</f>
        <v>0.63308862018163736</v>
      </c>
      <c r="H45" s="11">
        <f>+'Moving window std'!H45/'Moving window av'!H45</f>
        <v>0.56763208098605122</v>
      </c>
      <c r="I45" s="11">
        <f>+'Moving window std'!I45/'Moving window av'!I45</f>
        <v>0.30716892504712934</v>
      </c>
      <c r="J45" s="11">
        <f>+'Moving window std'!J45/'Moving window av'!J45</f>
        <v>0.69287605625555082</v>
      </c>
      <c r="K45" s="11">
        <f>+'Moving window std'!K45/'Moving window av'!K45</f>
        <v>0.68780161903579751</v>
      </c>
      <c r="L45" s="11">
        <f>+'Moving window std'!L45/'Moving window av'!L45</f>
        <v>0.59717201808038978</v>
      </c>
      <c r="M45" s="10">
        <f>+A45</f>
        <v>2003</v>
      </c>
      <c r="N45" s="11">
        <f>+AVERAGE(B45:L45)</f>
        <v>0.72174131205953307</v>
      </c>
      <c r="O45" s="13">
        <f>+AVERAGE(B45:E45,J45)</f>
        <v>0.94439819537311676</v>
      </c>
      <c r="P45" s="13">
        <f>+AVERAGE(F45:I45,K45:L45)</f>
        <v>0.53619390929821342</v>
      </c>
    </row>
    <row r="46" spans="1:16" x14ac:dyDescent="0.3">
      <c r="A46" s="12">
        <v>2004</v>
      </c>
      <c r="B46" s="11">
        <f>+'Moving window std'!B46/'Moving window av'!B46</f>
        <v>1.8709248676284318</v>
      </c>
      <c r="C46" s="11">
        <f>+'Moving window std'!C46/'Moving window av'!C46</f>
        <v>0.70025641263304061</v>
      </c>
      <c r="D46" s="11">
        <f>+'Moving window std'!D46/'Moving window av'!D46</f>
        <v>0.3978659545784175</v>
      </c>
      <c r="E46" s="11">
        <f>+'Moving window std'!E46/'Moving window av'!E46</f>
        <v>0.45335092563630042</v>
      </c>
      <c r="F46" s="11">
        <f>+'Moving window std'!F46/'Moving window av'!F46</f>
        <v>0.46963912765966437</v>
      </c>
      <c r="G46" s="11">
        <f>+'Moving window std'!G46/'Moving window av'!G46</f>
        <v>0.75007771594929584</v>
      </c>
      <c r="H46" s="11">
        <f>+'Moving window std'!H46/'Moving window av'!H46</f>
        <v>0.51229440370958168</v>
      </c>
      <c r="I46" s="11">
        <f>+'Moving window std'!I46/'Moving window av'!I46</f>
        <v>0.40887649535369092</v>
      </c>
      <c r="J46" s="11">
        <f>+'Moving window std'!J46/'Moving window av'!J46</f>
        <v>0.7072268560016145</v>
      </c>
      <c r="K46" s="11">
        <f>+'Moving window std'!K46/'Moving window av'!K46</f>
        <v>0.64897595917716655</v>
      </c>
      <c r="L46" s="11">
        <f>+'Moving window std'!L46/'Moving window av'!L46</f>
        <v>0.64618495840584955</v>
      </c>
      <c r="M46" s="10">
        <f>+A46</f>
        <v>2004</v>
      </c>
      <c r="N46" s="11">
        <f>+AVERAGE(B46:L46)</f>
        <v>0.68778851606664126</v>
      </c>
      <c r="O46" s="13">
        <f>+AVERAGE(B46:E46,J46)</f>
        <v>0.82592500329556096</v>
      </c>
      <c r="P46" s="13">
        <f>+AVERAGE(F46:I46,K46:L46)</f>
        <v>0.57267477670920819</v>
      </c>
    </row>
    <row r="47" spans="1:16" x14ac:dyDescent="0.3">
      <c r="A47" s="12">
        <v>2005</v>
      </c>
      <c r="B47" s="11">
        <f>+'Moving window std'!B47/'Moving window av'!B47</f>
        <v>1.5457673570171147</v>
      </c>
      <c r="C47" s="11">
        <f>+'Moving window std'!C47/'Moving window av'!C47</f>
        <v>0.50500253547677088</v>
      </c>
      <c r="D47" s="11">
        <f>+'Moving window std'!D47/'Moving window av'!D47</f>
        <v>0.44601921346345247</v>
      </c>
      <c r="E47" s="11">
        <f>+'Moving window std'!E47/'Moving window av'!E47</f>
        <v>0.3922196365602727</v>
      </c>
      <c r="F47" s="11">
        <f>+'Moving window std'!F47/'Moving window av'!F47</f>
        <v>0.45078022734104956</v>
      </c>
      <c r="G47" s="11">
        <f>+'Moving window std'!G47/'Moving window av'!G47</f>
        <v>0.87318617005613497</v>
      </c>
      <c r="H47" s="11">
        <f>+'Moving window std'!H47/'Moving window av'!H47</f>
        <v>0.39767277495610592</v>
      </c>
      <c r="I47" s="11">
        <f>+'Moving window std'!I47/'Moving window av'!I47</f>
        <v>0.40217233777631872</v>
      </c>
      <c r="J47" s="11">
        <f>+'Moving window std'!J47/'Moving window av'!J47</f>
        <v>0.68520720907696364</v>
      </c>
      <c r="K47" s="11">
        <f>+'Moving window std'!K47/'Moving window av'!K47</f>
        <v>0.67215600699412748</v>
      </c>
      <c r="L47" s="11">
        <f>+'Moving window std'!L47/'Moving window av'!L47</f>
        <v>0.34119448451685019</v>
      </c>
      <c r="M47" s="10">
        <f>+A47</f>
        <v>2005</v>
      </c>
      <c r="N47" s="11">
        <f>+AVERAGE(B47:L47)</f>
        <v>0.61012526847592374</v>
      </c>
      <c r="O47" s="13">
        <f>+AVERAGE(B47:E47,J47)</f>
        <v>0.71484319031891486</v>
      </c>
      <c r="P47" s="13">
        <f>+AVERAGE(F47:I47,K47:L47)</f>
        <v>0.52286033360676454</v>
      </c>
    </row>
    <row r="48" spans="1:16" x14ac:dyDescent="0.3">
      <c r="A48" s="12">
        <v>2006</v>
      </c>
      <c r="B48" s="11">
        <f>+'Moving window std'!B48/'Moving window av'!B48</f>
        <v>1.3343749601429191</v>
      </c>
      <c r="C48" s="11">
        <f>+'Moving window std'!C48/'Moving window av'!C48</f>
        <v>0.50702562084623637</v>
      </c>
      <c r="D48" s="11">
        <f>+'Moving window std'!D48/'Moving window av'!D48</f>
        <v>0.54931073777820971</v>
      </c>
      <c r="E48" s="11">
        <f>+'Moving window std'!E48/'Moving window av'!E48</f>
        <v>0.31959723348469776</v>
      </c>
      <c r="F48" s="11">
        <f>+'Moving window std'!F48/'Moving window av'!F48</f>
        <v>0.42253647664784955</v>
      </c>
      <c r="G48" s="11">
        <f>+'Moving window std'!G48/'Moving window av'!G48</f>
        <v>1.0278254591568208</v>
      </c>
      <c r="H48" s="11">
        <f>+'Moving window std'!H48/'Moving window av'!H48</f>
        <v>0.4147478254461352</v>
      </c>
      <c r="I48" s="11">
        <f>+'Moving window std'!I48/'Moving window av'!I48</f>
        <v>0.37640630963481692</v>
      </c>
      <c r="J48" s="11">
        <f>+'Moving window std'!J48/'Moving window av'!J48</f>
        <v>0.63391090385356119</v>
      </c>
      <c r="K48" s="11">
        <f>+'Moving window std'!K48/'Moving window av'!K48</f>
        <v>0.71389562435431053</v>
      </c>
      <c r="L48" s="11"/>
      <c r="M48" s="10">
        <f>+A48</f>
        <v>2006</v>
      </c>
      <c r="N48" s="11">
        <f>+AVERAGE(B48:L48)</f>
        <v>0.62996311513455572</v>
      </c>
      <c r="O48" s="13">
        <f>+AVERAGE(B48:E48,J48)</f>
        <v>0.66884389122112486</v>
      </c>
      <c r="P48" s="13">
        <f>+AVERAGE(F48:I48,K48:L48)</f>
        <v>0.59108233904798657</v>
      </c>
    </row>
    <row r="49" spans="1:16" x14ac:dyDescent="0.3">
      <c r="A49" s="12">
        <v>2007</v>
      </c>
      <c r="B49" s="11">
        <f>+'Moving window std'!B49/'Moving window av'!B49</f>
        <v>1.0836380794766718</v>
      </c>
      <c r="C49" s="11">
        <f>+'Moving window std'!C49/'Moving window av'!C49</f>
        <v>0.54968113418293485</v>
      </c>
      <c r="D49" s="11">
        <f>+'Moving window std'!D49/'Moving window av'!D49</f>
        <v>0.52896383189547591</v>
      </c>
      <c r="E49" s="11">
        <f>+'Moving window std'!E49/'Moving window av'!E49</f>
        <v>0.2858610066170521</v>
      </c>
      <c r="F49" s="11">
        <f>+'Moving window std'!F49/'Moving window av'!F49</f>
        <v>0.23105313652527049</v>
      </c>
      <c r="G49" s="11">
        <f>+'Moving window std'!G49/'Moving window av'!G49</f>
        <v>1.2386937621273786</v>
      </c>
      <c r="H49" s="11">
        <f>+'Moving window std'!H49/'Moving window av'!H49</f>
        <v>0.44618124740771842</v>
      </c>
      <c r="I49" s="11">
        <f>+'Moving window std'!I49/'Moving window av'!I49</f>
        <v>0.3818839149992852</v>
      </c>
      <c r="J49" s="11">
        <f>+'Moving window std'!J49/'Moving window av'!J49</f>
        <v>0.47101871355074848</v>
      </c>
      <c r="K49" s="11">
        <f>+'Moving window std'!K49/'Moving window av'!K49</f>
        <v>0.71501329692061188</v>
      </c>
      <c r="L49" s="11"/>
      <c r="M49" s="10">
        <f>+A49</f>
        <v>2007</v>
      </c>
      <c r="N49" s="11">
        <f>+AVERAGE(B49:L49)</f>
        <v>0.59319881237031469</v>
      </c>
      <c r="O49" s="13">
        <f>+AVERAGE(B49:E49,J49)</f>
        <v>0.58383255314457672</v>
      </c>
      <c r="P49" s="13">
        <f>+AVERAGE(F49:I49,K49:L49)</f>
        <v>0.60256507159605299</v>
      </c>
    </row>
    <row r="50" spans="1:16" x14ac:dyDescent="0.3">
      <c r="A50" s="12">
        <v>2008</v>
      </c>
      <c r="B50" s="11">
        <f>+'Moving window std'!B50/'Moving window av'!B50</f>
        <v>0.88724223399076907</v>
      </c>
      <c r="C50" s="11">
        <f>+'Moving window std'!C50/'Moving window av'!C50</f>
        <v>0.6914064584858769</v>
      </c>
      <c r="D50" s="11">
        <f>+'Moving window std'!D50/'Moving window av'!D50</f>
        <v>0.52928430456680009</v>
      </c>
      <c r="E50" s="11">
        <f>+'Moving window std'!E50/'Moving window av'!E50</f>
        <v>0.5222617368852408</v>
      </c>
      <c r="F50" s="11">
        <f>+'Moving window std'!F50/'Moving window av'!F50</f>
        <v>0.20356096450141564</v>
      </c>
      <c r="G50" s="11">
        <f>+'Moving window std'!G50/'Moving window av'!G50</f>
        <v>1.444994781921745</v>
      </c>
      <c r="H50" s="11">
        <f>+'Moving window std'!H50/'Moving window av'!H50</f>
        <v>0.35160507706476379</v>
      </c>
      <c r="I50" s="11">
        <f>+'Moving window std'!I50/'Moving window av'!I50</f>
        <v>0.35429060578147675</v>
      </c>
      <c r="J50" s="11">
        <f>+'Moving window std'!J50/'Moving window av'!J50</f>
        <v>0.58849192579202625</v>
      </c>
      <c r="K50" s="11">
        <f>+'Moving window std'!K50/'Moving window av'!K50</f>
        <v>0.65115168400863177</v>
      </c>
      <c r="L50" s="11"/>
      <c r="M50" s="10">
        <f>+A50</f>
        <v>2008</v>
      </c>
      <c r="N50" s="11">
        <f>+AVERAGE(B50:L50)</f>
        <v>0.62242897729987456</v>
      </c>
      <c r="O50" s="13">
        <f>+AVERAGE(B50:E50,J50)</f>
        <v>0.64373733194414251</v>
      </c>
      <c r="P50" s="13">
        <f>+AVERAGE(F50:I50,K50:L50)</f>
        <v>0.60112062265560662</v>
      </c>
    </row>
    <row r="51" spans="1:16" x14ac:dyDescent="0.3">
      <c r="A51" s="12">
        <v>2009</v>
      </c>
      <c r="B51" s="11">
        <f>+'Moving window std'!B51/'Moving window av'!B51</f>
        <v>0.72310010068892228</v>
      </c>
      <c r="C51" s="11">
        <f>+'Moving window std'!C51/'Moving window av'!C51</f>
        <v>0.71881783263844767</v>
      </c>
      <c r="D51" s="11">
        <f>+'Moving window std'!D51/'Moving window av'!D51</f>
        <v>0.65506916080212929</v>
      </c>
      <c r="E51" s="11">
        <f>+'Moving window std'!E51/'Moving window av'!E51</f>
        <v>0.59149849087136264</v>
      </c>
      <c r="F51" s="11">
        <f>+'Moving window std'!F51/'Moving window av'!F51</f>
        <v>0.2924931217097233</v>
      </c>
      <c r="G51" s="11">
        <f>+'Moving window std'!G51/'Moving window av'!G51</f>
        <v>0.82672400019978864</v>
      </c>
      <c r="H51" s="11">
        <f>+'Moving window std'!H51/'Moving window av'!H51</f>
        <v>0.28566617800733096</v>
      </c>
      <c r="I51" s="11">
        <f>+'Moving window std'!I51/'Moving window av'!I51</f>
        <v>0.47162199291090301</v>
      </c>
      <c r="J51" s="11">
        <f>+'Moving window std'!J51/'Moving window av'!J51</f>
        <v>0.58942202891813111</v>
      </c>
      <c r="K51" s="11">
        <f>+'Moving window std'!K51/'Moving window av'!K51</f>
        <v>0.63823442715188738</v>
      </c>
      <c r="L51" s="11"/>
      <c r="M51" s="10">
        <f>+A51</f>
        <v>2009</v>
      </c>
      <c r="N51" s="11">
        <f>+AVERAGE(B51:L51)</f>
        <v>0.57926473338986262</v>
      </c>
      <c r="O51" s="13">
        <f>+AVERAGE(B51:E51,J51)</f>
        <v>0.65558152278379855</v>
      </c>
      <c r="P51" s="13">
        <f>+AVERAGE(F51:I51,K51:L51)</f>
        <v>0.50294794399592668</v>
      </c>
    </row>
    <row r="52" spans="1:16" x14ac:dyDescent="0.3">
      <c r="A52" s="12">
        <v>2010</v>
      </c>
      <c r="B52" s="11">
        <f>+'Moving window std'!B52/'Moving window av'!B52</f>
        <v>0.56963314828187839</v>
      </c>
      <c r="C52" s="11">
        <f>+'Moving window std'!C52/'Moving window av'!C52</f>
        <v>0.6879530109759977</v>
      </c>
      <c r="D52" s="11">
        <f>+'Moving window std'!D52/'Moving window av'!D52</f>
        <v>0.70245344898900752</v>
      </c>
      <c r="E52" s="11">
        <f>+'Moving window std'!E52/'Moving window av'!E52</f>
        <v>0.66471529436870291</v>
      </c>
      <c r="F52" s="11">
        <f>+'Moving window std'!F52/'Moving window av'!F52</f>
        <v>0.32280297008654274</v>
      </c>
      <c r="G52" s="11">
        <f>+'Moving window std'!G52/'Moving window av'!G52</f>
        <v>0.51586191882184895</v>
      </c>
      <c r="H52" s="11">
        <f>+'Moving window std'!H52/'Moving window av'!H52</f>
        <v>0.30071508311698597</v>
      </c>
      <c r="I52" s="11">
        <f>+'Moving window std'!I52/'Moving window av'!I52</f>
        <v>0.47979953333400244</v>
      </c>
      <c r="J52" s="11">
        <f>+'Moving window std'!J52/'Moving window av'!J52</f>
        <v>0.61112159858919901</v>
      </c>
      <c r="K52" s="11">
        <f>+'Moving window std'!K52/'Moving window av'!K52</f>
        <v>0.5860788911649043</v>
      </c>
      <c r="L52" s="11"/>
      <c r="M52" s="10">
        <f>+A52</f>
        <v>2010</v>
      </c>
      <c r="N52" s="11">
        <f>+AVERAGE(B52:L52)</f>
        <v>0.54411348977290708</v>
      </c>
      <c r="O52" s="13">
        <f>+AVERAGE(B52:E52,J52)</f>
        <v>0.64717530024095704</v>
      </c>
      <c r="P52" s="13">
        <f>+AVERAGE(F52:I52,K52:L52)</f>
        <v>0.44105167930485684</v>
      </c>
    </row>
    <row r="53" spans="1:16" x14ac:dyDescent="0.3">
      <c r="A53" s="12">
        <v>2011</v>
      </c>
      <c r="B53" s="11">
        <f>+'Moving window std'!B53/'Moving window av'!B53</f>
        <v>0.46347938601516325</v>
      </c>
      <c r="C53" s="11">
        <f>+'Moving window std'!C53/'Moving window av'!C53</f>
        <v>0.56358113716647162</v>
      </c>
      <c r="D53" s="11">
        <f>+'Moving window std'!D53/'Moving window av'!D53</f>
        <v>0.71775318447007308</v>
      </c>
      <c r="E53" s="11">
        <f>+'Moving window std'!E53/'Moving window av'!E53</f>
        <v>0.64151145781258989</v>
      </c>
      <c r="F53" s="11">
        <f>+'Moving window std'!F53/'Moving window av'!F53</f>
        <v>0.33181136778498599</v>
      </c>
      <c r="G53" s="11">
        <f>+'Moving window std'!G53/'Moving window av'!G53</f>
        <v>0.4461234256497339</v>
      </c>
      <c r="H53" s="11">
        <f>+'Moving window std'!H53/'Moving window av'!H53</f>
        <v>0.29758303394936436</v>
      </c>
      <c r="I53" s="11">
        <f>+'Moving window std'!I53/'Moving window av'!I53</f>
        <v>0.45682605089309597</v>
      </c>
      <c r="J53" s="11">
        <f>+'Moving window std'!J53/'Moving window av'!J53</f>
        <v>0.45781818915113565</v>
      </c>
      <c r="K53" s="11">
        <f>+'Moving window std'!K53/'Moving window av'!K53</f>
        <v>0.20500846805283632</v>
      </c>
      <c r="L53" s="11"/>
      <c r="M53" s="10">
        <f>+A53</f>
        <v>2011</v>
      </c>
      <c r="N53" s="11">
        <f>+AVERAGE(B53:L53)</f>
        <v>0.45814957009454493</v>
      </c>
      <c r="O53" s="13">
        <f>+AVERAGE(B53:E53,J53)</f>
        <v>0.56882867092308675</v>
      </c>
      <c r="P53" s="13">
        <f>+AVERAGE(F53:I53,K53:L53)</f>
        <v>0.34747046926600328</v>
      </c>
    </row>
    <row r="54" spans="1:16" x14ac:dyDescent="0.3">
      <c r="A54" s="12">
        <v>2012</v>
      </c>
      <c r="B54" s="11">
        <f>+'Moving window std'!B54/'Moving window av'!B54</f>
        <v>0.35473164236666305</v>
      </c>
      <c r="C54" s="11">
        <f>+'Moving window std'!C54/'Moving window av'!C54</f>
        <v>0.5370319002350542</v>
      </c>
      <c r="D54" s="11">
        <f>+'Moving window std'!D54/'Moving window av'!D54</f>
        <v>0.48172244289317639</v>
      </c>
      <c r="E54" s="11">
        <f>+'Moving window std'!E54/'Moving window av'!E54</f>
        <v>0.63623499786108806</v>
      </c>
      <c r="F54" s="11">
        <f>+'Moving window std'!F54/'Moving window av'!F54</f>
        <v>0.3750462193675676</v>
      </c>
      <c r="G54" s="11">
        <f>+'Moving window std'!G54/'Moving window av'!G54</f>
        <v>0.44571827049235707</v>
      </c>
      <c r="H54" s="11">
        <f>+'Moving window std'!H54/'Moving window av'!H54</f>
        <v>0.26865781540655626</v>
      </c>
      <c r="I54" s="11">
        <f>+'Moving window std'!I54/'Moving window av'!I54</f>
        <v>0.49610495026103457</v>
      </c>
      <c r="J54" s="11">
        <f>+'Moving window std'!J54/'Moving window av'!J54</f>
        <v>0.43845980966854203</v>
      </c>
      <c r="K54" s="11">
        <f>+'Moving window std'!K54/'Moving window av'!K54</f>
        <v>0.17519141430959809</v>
      </c>
      <c r="L54" s="11"/>
      <c r="M54" s="10">
        <f>+A54</f>
        <v>2012</v>
      </c>
      <c r="N54" s="11">
        <f>+AVERAGE(B54:L54)</f>
        <v>0.42088994628616377</v>
      </c>
      <c r="O54" s="13">
        <f>+AVERAGE(B54:E54,J54)</f>
        <v>0.48963615860490473</v>
      </c>
      <c r="P54" s="13">
        <f>+AVERAGE(F54:I54,K54:L54)</f>
        <v>0.35214373396742271</v>
      </c>
    </row>
    <row r="55" spans="1:16" x14ac:dyDescent="0.3">
      <c r="A55" s="12">
        <v>2013</v>
      </c>
      <c r="B55" s="11">
        <f>+'Moving window std'!B55/'Moving window av'!B55</f>
        <v>0.26726132259151847</v>
      </c>
      <c r="C55" s="11">
        <f>+'Moving window std'!C55/'Moving window av'!C55</f>
        <v>0.51722600332519819</v>
      </c>
      <c r="D55" s="11">
        <f>+'Moving window std'!D55/'Moving window av'!D55</f>
        <v>0.47329345867471706</v>
      </c>
      <c r="E55" s="11">
        <f>+'Moving window std'!E55/'Moving window av'!E55</f>
        <v>0.59851889982518069</v>
      </c>
      <c r="F55" s="11">
        <f>+'Moving window std'!F55/'Moving window av'!F55</f>
        <v>0.43882417435022592</v>
      </c>
      <c r="G55" s="11">
        <f>+'Moving window std'!G55/'Moving window av'!G55</f>
        <v>0.41665637235091318</v>
      </c>
      <c r="H55" s="11">
        <f>+'Moving window std'!H55/'Moving window av'!H55</f>
        <v>0.30044196444146315</v>
      </c>
      <c r="I55" s="11">
        <f>+'Moving window std'!I55/'Moving window av'!I55</f>
        <v>0.47246083810622946</v>
      </c>
      <c r="J55" s="11">
        <f>+'Moving window std'!J55/'Moving window av'!J55</f>
        <v>0.44368195949512412</v>
      </c>
      <c r="K55" s="11">
        <f>+'Moving window std'!K55/'Moving window av'!K55</f>
        <v>0.18022855277921265</v>
      </c>
      <c r="L55" s="11"/>
      <c r="M55" s="10">
        <f>+A55</f>
        <v>2013</v>
      </c>
      <c r="N55" s="11">
        <f>+AVERAGE(B55:L55)</f>
        <v>0.41085935459397832</v>
      </c>
      <c r="O55" s="13">
        <f>+AVERAGE(B55:E55,J55)</f>
        <v>0.4599963287823477</v>
      </c>
      <c r="P55" s="13">
        <f>+AVERAGE(F55:I55,K55:L55)</f>
        <v>0.36172238040560883</v>
      </c>
    </row>
    <row r="56" spans="1:16" x14ac:dyDescent="0.3">
      <c r="A56" s="12">
        <v>2014</v>
      </c>
      <c r="B56" s="11">
        <f>+'Moving window std'!B56/'Moving window av'!B56</f>
        <v>0.2846919249055711</v>
      </c>
      <c r="C56" s="11">
        <f>+'Moving window std'!C56/'Moving window av'!C56</f>
        <v>0.51216578063293605</v>
      </c>
      <c r="D56" s="11">
        <f>+'Moving window std'!D56/'Moving window av'!D56</f>
        <v>0.4789348508593288</v>
      </c>
      <c r="E56" s="11">
        <f>+'Moving window std'!E56/'Moving window av'!E56</f>
        <v>0.57882716791577993</v>
      </c>
      <c r="F56" s="11">
        <f>+'Moving window std'!F56/'Moving window av'!F56</f>
        <v>0.44720481764651682</v>
      </c>
      <c r="G56" s="11">
        <f>+'Moving window std'!G56/'Moving window av'!G56</f>
        <v>0.40440760114846019</v>
      </c>
      <c r="H56" s="11">
        <f>+'Moving window std'!H56/'Moving window av'!H56</f>
        <v>0.28994928731526826</v>
      </c>
      <c r="I56" s="11">
        <f>+'Moving window std'!I56/'Moving window av'!I56</f>
        <v>0.48894303488435809</v>
      </c>
      <c r="J56" s="11">
        <f>+'Moving window std'!J56/'Moving window av'!J56</f>
        <v>0.39376982319699955</v>
      </c>
      <c r="K56" s="11">
        <f>+'Moving window std'!K56/'Moving window av'!K56</f>
        <v>0.13349103847648028</v>
      </c>
      <c r="L56" s="11"/>
      <c r="M56" s="10">
        <f>+A56</f>
        <v>2014</v>
      </c>
      <c r="N56" s="11">
        <f>+AVERAGE(B56:L56)</f>
        <v>0.40123853269816989</v>
      </c>
      <c r="O56" s="13">
        <f>+AVERAGE(B56:E56,J56)</f>
        <v>0.44967790950212311</v>
      </c>
      <c r="P56" s="13">
        <f>+AVERAGE(F56:I56,K56:L56)</f>
        <v>0.35279915589421668</v>
      </c>
    </row>
    <row r="57" spans="1:16" x14ac:dyDescent="0.3">
      <c r="A57" s="12">
        <v>2015</v>
      </c>
      <c r="B57" s="11">
        <f>+'Moving window std'!B57/'Moving window av'!B57</f>
        <v>0.19314653619708133</v>
      </c>
      <c r="C57" s="11">
        <f>+'Moving window std'!C57/'Moving window av'!C57</f>
        <v>0.51672279006419874</v>
      </c>
      <c r="D57" s="11">
        <f>+'Moving window std'!D57/'Moving window av'!D57</f>
        <v>0.37623383213917932</v>
      </c>
      <c r="E57" s="11">
        <f>+'Moving window std'!E57/'Moving window av'!E57</f>
        <v>0.56632105001743982</v>
      </c>
      <c r="F57" s="11">
        <f>+'Moving window std'!F57/'Moving window av'!F57</f>
        <v>0.4729168572624376</v>
      </c>
      <c r="G57" s="11">
        <f>+'Moving window std'!G57/'Moving window av'!G57</f>
        <v>0.39032577205788482</v>
      </c>
      <c r="H57" s="11">
        <f>+'Moving window std'!H57/'Moving window av'!H57</f>
        <v>0.30854612612050075</v>
      </c>
      <c r="I57" s="11">
        <f>+'Moving window std'!I57/'Moving window av'!I57</f>
        <v>0.36643854625250255</v>
      </c>
      <c r="J57" s="11">
        <f>+'Moving window std'!J57/'Moving window av'!J57</f>
        <v>0.35814526792900087</v>
      </c>
      <c r="K57" s="11">
        <f>+'Moving window std'!K57/'Moving window av'!K57</f>
        <v>0.12736146069448398</v>
      </c>
      <c r="L57" s="11"/>
      <c r="M57" s="10">
        <f>+A57</f>
        <v>2015</v>
      </c>
      <c r="N57" s="11">
        <f>+AVERAGE(B57:L57)</f>
        <v>0.36761582387347097</v>
      </c>
      <c r="O57" s="13">
        <f>+AVERAGE(B57:E57,J57)</f>
        <v>0.40211389526938002</v>
      </c>
      <c r="P57" s="13">
        <f>+AVERAGE(F57:I57,K57:L57)</f>
        <v>0.33311775247756192</v>
      </c>
    </row>
    <row r="58" spans="1:16" x14ac:dyDescent="0.3">
      <c r="A58" s="12">
        <v>2016</v>
      </c>
      <c r="B58" s="11">
        <f>+'Moving window std'!B58/'Moving window av'!B58</f>
        <v>0.22218425257778154</v>
      </c>
      <c r="C58" s="11">
        <f>+'Moving window std'!C58/'Moving window av'!C58</f>
        <v>0.56572334083585452</v>
      </c>
      <c r="D58" s="11">
        <f>+'Moving window std'!D58/'Moving window av'!D58</f>
        <v>0.37970920060853253</v>
      </c>
      <c r="E58" s="11">
        <f>+'Moving window std'!E58/'Moving window av'!E58</f>
        <v>0.57246540538828761</v>
      </c>
      <c r="F58" s="11">
        <f>+'Moving window std'!F58/'Moving window av'!F58</f>
        <v>0.47338974479387158</v>
      </c>
      <c r="G58" s="11"/>
      <c r="H58" s="11">
        <f>+'Moving window std'!H58/'Moving window av'!H58</f>
        <v>0.29438590941758297</v>
      </c>
      <c r="I58" s="11">
        <f>+'Moving window std'!I58/'Moving window av'!I58</f>
        <v>0.37514709730439322</v>
      </c>
      <c r="J58" s="11">
        <f>+'Moving window std'!J58/'Moving window av'!J58</f>
        <v>0.30482507368497586</v>
      </c>
      <c r="K58" s="11">
        <f>+'Moving window std'!K58/'Moving window av'!K58</f>
        <v>0.12684728629801981</v>
      </c>
      <c r="L58" s="11"/>
      <c r="M58" s="10">
        <f>+A58</f>
        <v>2016</v>
      </c>
      <c r="N58" s="11">
        <f>+AVERAGE(B58:L58)</f>
        <v>0.36829747898992221</v>
      </c>
      <c r="O58" s="13">
        <f>+AVERAGE(B58:E58,J58)</f>
        <v>0.40898145461908647</v>
      </c>
      <c r="P58" s="13">
        <f>+AVERAGE(F58:I58,K58:L58)</f>
        <v>0.31744250945346691</v>
      </c>
    </row>
    <row r="59" spans="1:16" x14ac:dyDescent="0.3">
      <c r="A59" s="12">
        <v>2017</v>
      </c>
      <c r="B59" s="11">
        <f>+'Moving window std'!B59/'Moving window av'!B59</f>
        <v>0.20625686925321543</v>
      </c>
      <c r="C59" s="11"/>
      <c r="D59" s="11"/>
      <c r="E59" s="11">
        <f>+'Moving window std'!E59/'Moving window av'!E59</f>
        <v>0.37953573729568779</v>
      </c>
      <c r="F59" s="11">
        <f>+'Moving window std'!F59/'Moving window av'!F59</f>
        <v>0.40839101498613556</v>
      </c>
      <c r="G59" s="11"/>
      <c r="H59" s="11"/>
      <c r="I59" s="11">
        <f>+'Moving window std'!I59/'Moving window av'!I59</f>
        <v>0.32062162266157679</v>
      </c>
      <c r="J59" s="11">
        <f>+'Moving window std'!J59/'Moving window av'!J59</f>
        <v>0.20211415433351285</v>
      </c>
      <c r="K59" s="11">
        <f>+'Moving window std'!K59/'Moving window av'!K59</f>
        <v>0.13255293344968136</v>
      </c>
      <c r="L59" s="11"/>
      <c r="M59" s="10">
        <f>+A59</f>
        <v>2017</v>
      </c>
      <c r="N59" s="11">
        <f>+AVERAGE(B59:L59)</f>
        <v>0.27491205532996826</v>
      </c>
      <c r="O59" s="13">
        <f>+AVERAGE(B59:E59,J59)</f>
        <v>0.26263558696080536</v>
      </c>
      <c r="P59" s="13">
        <f>+AVERAGE(F59:I59,K59:L59)</f>
        <v>0.28718852369913123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5C4E-7488-4235-BF42-B59FC5916413}">
  <dimension ref="A1:R59"/>
  <sheetViews>
    <sheetView workbookViewId="0">
      <pane ySplit="1" topLeftCell="A2" activePane="bottomLeft" state="frozen"/>
      <selection pane="bottomLeft" activeCell="R1" sqref="R1"/>
    </sheetView>
  </sheetViews>
  <sheetFormatPr defaultColWidth="9.109375" defaultRowHeight="14.4" x14ac:dyDescent="0.3"/>
  <sheetData>
    <row r="1" spans="1:18" x14ac:dyDescent="0.3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38</v>
      </c>
      <c r="O1" t="s">
        <v>37</v>
      </c>
      <c r="Q1" t="s">
        <v>40</v>
      </c>
      <c r="R1" t="s">
        <v>41</v>
      </c>
    </row>
    <row r="2" spans="1:18" x14ac:dyDescent="0.3">
      <c r="A2" s="12">
        <v>1960</v>
      </c>
      <c r="B2" s="11">
        <f>+(((1+('Annual Inflation rates'!B2/100))^(1/12))-1)*100</f>
        <v>1.4250017265092563</v>
      </c>
      <c r="C2" s="11">
        <f>+(((1+('Annual Inflation rates'!C2/100))^(1/12))-1)*100</f>
        <v>0.91374469246174872</v>
      </c>
      <c r="D2" s="11">
        <f>+(((1+('Annual Inflation rates'!D2/100))^(1/12))-1)*100</f>
        <v>2.1514003270006299</v>
      </c>
      <c r="E2" s="11">
        <f>+(((1+('Annual Inflation rates'!E2/100))^(1/12))-1)*100</f>
        <v>0.97140800713171327</v>
      </c>
      <c r="F2" s="11">
        <f>+(((1+('Annual Inflation rates'!F2/100))^(1/12))-1)*100</f>
        <v>0.59361249973068908</v>
      </c>
      <c r="G2" s="11">
        <f>+(((1+('Annual Inflation rates'!G2/100))^(1/12))-1)*100</f>
        <v>0.22996561015520278</v>
      </c>
      <c r="H2" s="11"/>
      <c r="I2" s="11"/>
      <c r="J2" s="11">
        <f>+(((1+('Annual Inflation rates'!J2/100))^(1/12))-1)*100</f>
        <v>0.69973452425668992</v>
      </c>
      <c r="K2" s="11">
        <f>+(((1+('Annual Inflation rates'!K2/100))^(1/12))-1)*100</f>
        <v>2.6139532660668152</v>
      </c>
      <c r="L2" s="11"/>
      <c r="M2" s="10">
        <f>+A2</f>
        <v>1960</v>
      </c>
      <c r="N2" s="11">
        <f>+AVERAGE(B2:L2)</f>
        <v>1.1998525816640933</v>
      </c>
      <c r="O2" s="10">
        <f>+_xlfn.STDEV.P(B2:L2)</f>
        <v>0.7622488511302562</v>
      </c>
    </row>
    <row r="3" spans="1:18" x14ac:dyDescent="0.3">
      <c r="A3" s="12">
        <v>1961</v>
      </c>
      <c r="B3" s="11">
        <f>+(((1+('Annual Inflation rates'!B3/100))^(1/12))-1)*100</f>
        <v>1.2756226715579633</v>
      </c>
      <c r="C3" s="11">
        <f>+(((1+('Annual Inflation rates'!C3/100))^(1/12))-1)*100</f>
        <v>0.60928636589485663</v>
      </c>
      <c r="D3" s="11">
        <f>+(((1+('Annual Inflation rates'!D3/100))^(1/12))-1)*100</f>
        <v>2.6716648892584072</v>
      </c>
      <c r="E3" s="11">
        <f>+(((1+('Annual Inflation rates'!E3/100))^(1/12))-1)*100</f>
        <v>0.61813080524852904</v>
      </c>
      <c r="F3" s="11">
        <f>+(((1+('Annual Inflation rates'!F3/100))^(1/12))-1)*100</f>
        <v>0.46514145294205278</v>
      </c>
      <c r="G3" s="11">
        <f>+(((1+('Annual Inflation rates'!G3/100))^(1/12))-1)*100</f>
        <v>0.34729615919331103</v>
      </c>
      <c r="H3" s="11">
        <f>+(((1+('Annual Inflation rates'!H3/100))^(1/12))-1)*100</f>
        <v>0.32597186641070142</v>
      </c>
      <c r="I3" s="11">
        <f>+(((1+('Annual Inflation rates'!I3/100))^(1/12))-1)*100</f>
        <v>1.0504667146307378</v>
      </c>
      <c r="J3" s="11">
        <f>+(((1+('Annual Inflation rates'!J3/100))^(1/12))-1)*100</f>
        <v>0.48830729855466881</v>
      </c>
      <c r="K3" s="11">
        <f>+(((1+('Annual Inflation rates'!K3/100))^(1/12))-1)*100</f>
        <v>0.81953150328213376</v>
      </c>
      <c r="L3" s="11">
        <f>+(((1+('Annual Inflation rates'!L3/100))^(1/12))-1)*100</f>
        <v>0.1596064140359621</v>
      </c>
      <c r="M3" s="10">
        <f>+A3</f>
        <v>1961</v>
      </c>
      <c r="N3" s="11">
        <f>+AVERAGE(B3:L3)</f>
        <v>0.80282055827357501</v>
      </c>
      <c r="O3" s="10">
        <f>+_xlfn.STDEV.P(B3:L3)</f>
        <v>0.66816247288342434</v>
      </c>
      <c r="Q3">
        <f>+(B2+C2+D2+E2+J2)/5</f>
        <v>1.2322578554720076</v>
      </c>
      <c r="R3">
        <f>+(F3+G3+H3+I3+K3+L3)/6</f>
        <v>0.52800235174914978</v>
      </c>
    </row>
    <row r="4" spans="1:18" x14ac:dyDescent="0.3">
      <c r="A4" s="12">
        <v>1962</v>
      </c>
      <c r="B4" s="11">
        <f>+(((1+('Annual Inflation rates'!B4/100))^(1/12))-1)*100</f>
        <v>2.2545662097717578</v>
      </c>
      <c r="C4" s="11">
        <f>+(((1+('Annual Inflation rates'!C4/100))^(1/12))-1)*100</f>
        <v>0.47721737960393362</v>
      </c>
      <c r="D4" s="11">
        <f>+(((1+('Annual Inflation rates'!D4/100))^(1/12))-1)*100</f>
        <v>3.5432636947254847</v>
      </c>
      <c r="E4" s="11">
        <f>+(((1+('Annual Inflation rates'!E4/100))^(1/12))-1)*100</f>
        <v>1.0811190426087469</v>
      </c>
      <c r="F4" s="11">
        <f>+(((1+('Annual Inflation rates'!F4/100))^(1/12))-1)*100</f>
        <v>0.51174403693445836</v>
      </c>
      <c r="G4" s="11">
        <f>+(((1+('Annual Inflation rates'!G4/100))^(1/12))-1)*100</f>
        <v>0.32029529338608587</v>
      </c>
      <c r="H4" s="11">
        <f>+(((1+('Annual Inflation rates'!H4/100))^(1/12))-1)*100</f>
        <v>0.26418308465963047</v>
      </c>
      <c r="I4" s="11">
        <f>+(((1+('Annual Inflation rates'!I4/100))^(1/12))-1)*100</f>
        <v>3.2753784546390996E-2</v>
      </c>
      <c r="J4" s="11">
        <f>+(((1+('Annual Inflation rates'!J4/100))^(1/12))-1)*100</f>
        <v>0.53548225755741807</v>
      </c>
      <c r="K4" s="11">
        <f>+(((1+('Annual Inflation rates'!K4/100))^(1/12))-1)*100</f>
        <v>0.88828523802355619</v>
      </c>
      <c r="L4" s="11">
        <f>+(((1+('Annual Inflation rates'!L4/100))^(1/12))-1)*100</f>
        <v>-6.3341906760416844E-2</v>
      </c>
      <c r="M4" s="10">
        <f>+A4</f>
        <v>1962</v>
      </c>
      <c r="N4" s="11">
        <f>+AVERAGE(B4:L4)</f>
        <v>0.89505164682336769</v>
      </c>
      <c r="O4" s="10">
        <f>+_xlfn.STDEV.P(B4:L4)</f>
        <v>1.0329652778343426</v>
      </c>
      <c r="Q4">
        <f>+(B3+C3+D3+E3+J3)/5</f>
        <v>1.132602406102885</v>
      </c>
      <c r="R4">
        <f>+(F4+G4+H4+I4+K4+L4)/6</f>
        <v>0.32565325513161753</v>
      </c>
    </row>
    <row r="5" spans="1:18" x14ac:dyDescent="0.3">
      <c r="A5" s="12">
        <v>1963</v>
      </c>
      <c r="B5" s="11">
        <f>+(((1+('Annual Inflation rates'!B5/100))^(1/12))-1)*100</f>
        <v>1.796869684267377</v>
      </c>
      <c r="C5" s="11">
        <f>+(((1+('Annual Inflation rates'!C5/100))^(1/12))-1)*100</f>
        <v>-5.9054533224911498E-2</v>
      </c>
      <c r="D5" s="11">
        <f>+(((1+('Annual Inflation rates'!D5/100))^(1/12))-1)*100</f>
        <v>4.7145127943416965</v>
      </c>
      <c r="E5" s="11">
        <f>+(((1+('Annual Inflation rates'!E5/100))^(1/12))-1)*100</f>
        <v>3.0897838197478045</v>
      </c>
      <c r="F5" s="11">
        <f>+(((1+('Annual Inflation rates'!F5/100))^(1/12))-1)*100</f>
        <v>2.4431460700482743</v>
      </c>
      <c r="G5" s="11">
        <f>+(((1+('Annual Inflation rates'!G5/100))^(1/12))-1)*100</f>
        <v>0.33997554737630331</v>
      </c>
      <c r="H5" s="11">
        <f>+(((1+('Annual Inflation rates'!H5/100))^(1/12))-1)*100</f>
        <v>0.28923540403222869</v>
      </c>
      <c r="I5" s="11">
        <f>+(((1+('Annual Inflation rates'!I5/100))^(1/12))-1)*100</f>
        <v>0.3096782999171932</v>
      </c>
      <c r="J5" s="11">
        <f>+(((1+('Annual Inflation rates'!J5/100))^(1/12))-1)*100</f>
        <v>0.48859540392343082</v>
      </c>
      <c r="K5" s="11">
        <f>+(((1+('Annual Inflation rates'!K5/100))^(1/12))-1)*100</f>
        <v>3.0632821864739146</v>
      </c>
      <c r="L5" s="11">
        <f>+(((1+('Annual Inflation rates'!L5/100))^(1/12))-1)*100</f>
        <v>0.12632554040441502</v>
      </c>
      <c r="M5" s="10">
        <f>+A5</f>
        <v>1963</v>
      </c>
      <c r="N5" s="11">
        <f>+AVERAGE(B5:L5)</f>
        <v>1.5093045652097936</v>
      </c>
      <c r="O5" s="10">
        <f>+_xlfn.STDEV.P(B5:L5)</f>
        <v>1.5329740936665173</v>
      </c>
      <c r="Q5">
        <f>+(B4+C4+D4+E4+J4)/5</f>
        <v>1.5783297168534682</v>
      </c>
      <c r="R5">
        <f>+(F5+G5+H5+I5+K5+L5)/6</f>
        <v>1.0952738413753882</v>
      </c>
    </row>
    <row r="6" spans="1:18" x14ac:dyDescent="0.3">
      <c r="A6" s="12">
        <v>1964</v>
      </c>
      <c r="B6" s="11">
        <f>+(((1+('Annual Inflation rates'!B6/100))^(1/12))-1)*100</f>
        <v>1.3963005949921392</v>
      </c>
      <c r="C6" s="11">
        <f>+(((1+('Annual Inflation rates'!C6/100))^(1/12))-1)*100</f>
        <v>0.81128747717515992</v>
      </c>
      <c r="D6" s="11">
        <f>+(((1+('Annual Inflation rates'!D6/100))^(1/12))-1)*100</f>
        <v>5.5245201877999417</v>
      </c>
      <c r="E6" s="11">
        <f>+(((1+('Annual Inflation rates'!E6/100))^(1/12))-1)*100</f>
        <v>3.215526659996093</v>
      </c>
      <c r="F6" s="11">
        <f>+(((1+('Annual Inflation rates'!F6/100))^(1/12))-1)*100</f>
        <v>0.70433090959882705</v>
      </c>
      <c r="G6" s="11">
        <f>+(((1+('Annual Inflation rates'!G6/100))^(1/12))-1)*100</f>
        <v>0.18633153254230539</v>
      </c>
      <c r="H6" s="11">
        <f>+(((1+('Annual Inflation rates'!H6/100))^(1/12))-1)*100</f>
        <v>0.51407606305688969</v>
      </c>
      <c r="I6" s="11">
        <f>+(((1+('Annual Inflation rates'!I6/100))^(1/12))-1)*100</f>
        <v>0.39021455633010405</v>
      </c>
      <c r="J6" s="11">
        <f>+(((1+('Annual Inflation rates'!J6/100))^(1/12))-1)*100</f>
        <v>0.78620332950767313</v>
      </c>
      <c r="K6" s="11">
        <f>+(((1+('Annual Inflation rates'!K6/100))^(1/12))-1)*100</f>
        <v>2.5590891283796546</v>
      </c>
      <c r="L6" s="11">
        <f>+(((1+('Annual Inflation rates'!L6/100))^(1/12))-1)*100</f>
        <v>0.12443912435540216</v>
      </c>
      <c r="M6" s="10">
        <f>+A6</f>
        <v>1964</v>
      </c>
      <c r="N6" s="11">
        <f>+AVERAGE(B6:L6)</f>
        <v>1.4738472330667447</v>
      </c>
      <c r="O6" s="10">
        <f>+_xlfn.STDEV.P(B6:L6)</f>
        <v>1.5869689922202457</v>
      </c>
      <c r="Q6">
        <f>+(B5+C5+D5+E5+J5)/5</f>
        <v>2.0061414338110795</v>
      </c>
      <c r="R6">
        <f>+(F6+G6+H6+I6+K6+L6)/6</f>
        <v>0.7464135523771972</v>
      </c>
    </row>
    <row r="7" spans="1:18" x14ac:dyDescent="0.3">
      <c r="A7" s="12">
        <v>1965</v>
      </c>
      <c r="B7" s="11">
        <f>+(((1+('Annual Inflation rates'!B7/100))^(1/12))-1)*100</f>
        <v>2.7329032928090857</v>
      </c>
      <c r="C7" s="11">
        <f>+(((1+('Annual Inflation rates'!C7/100))^(1/12))-1)*100</f>
        <v>0.23528832882315776</v>
      </c>
      <c r="D7" s="11">
        <f>+(((1+('Annual Inflation rates'!D7/100))^(1/12))-1)*100</f>
        <v>3.8356910160167734</v>
      </c>
      <c r="E7" s="11">
        <f>+(((1+('Annual Inflation rates'!E7/100))^(1/12))-1)*100</f>
        <v>2.1513633478763783</v>
      </c>
      <c r="F7" s="11">
        <f>+(((1+('Annual Inflation rates'!F7/100))^(1/12))-1)*100</f>
        <v>1.1308254760640679</v>
      </c>
      <c r="G7" s="11">
        <f>+(((1+('Annual Inflation rates'!G7/100))^(1/12))-1)*100</f>
        <v>0.50140291938980397</v>
      </c>
      <c r="H7" s="11">
        <f>+(((1+('Annual Inflation rates'!H7/100))^(1/12))-1)*100</f>
        <v>0.21563110994551327</v>
      </c>
      <c r="I7" s="11">
        <f>+(((1+('Annual Inflation rates'!I7/100))^(1/12))-1)*100</f>
        <v>0.32106665865219153</v>
      </c>
      <c r="J7" s="11">
        <f>+(((1+('Annual Inflation rates'!J7/100))^(1/12))-1)*100</f>
        <v>1.2708658306157083</v>
      </c>
      <c r="K7" s="11">
        <f>+(((1+('Annual Inflation rates'!K7/100))^(1/12))-1)*100</f>
        <v>5.4014262070162467</v>
      </c>
      <c r="L7" s="11">
        <f>+(((1+('Annual Inflation rates'!L7/100))^(1/12))-1)*100</f>
        <v>0.21364392379785713</v>
      </c>
      <c r="M7" s="10">
        <f>+A7</f>
        <v>1965</v>
      </c>
      <c r="N7" s="11">
        <f>+AVERAGE(B7:L7)</f>
        <v>1.6372825555460713</v>
      </c>
      <c r="O7" s="10">
        <f>+_xlfn.STDEV.P(B7:L7)</f>
        <v>1.6485055345543997</v>
      </c>
      <c r="Q7">
        <f>+(B6+C6+D6+E6+J6)/5</f>
        <v>2.3467676498942014</v>
      </c>
      <c r="R7">
        <f>+(F7+G7+H7+I7+K7+L7)/6</f>
        <v>1.2973327158109467</v>
      </c>
    </row>
    <row r="8" spans="1:18" x14ac:dyDescent="0.3">
      <c r="A8" s="12">
        <v>1966</v>
      </c>
      <c r="B8" s="11">
        <f>+(((1+('Annual Inflation rates'!B8/100))^(1/12))-1)*100</f>
        <v>2.2062614439175565</v>
      </c>
      <c r="C8" s="11">
        <f>+(((1+('Annual Inflation rates'!C8/100))^(1/12))-1)*100</f>
        <v>0.56164425463889334</v>
      </c>
      <c r="D8" s="11">
        <f>+(((1+('Annual Inflation rates'!D8/100))^(1/12))-1)*100</f>
        <v>2.7487084035897835</v>
      </c>
      <c r="E8" s="11">
        <f>+(((1+('Annual Inflation rates'!E8/100))^(1/12))-1)*100</f>
        <v>1.7433458394885415</v>
      </c>
      <c r="F8" s="11">
        <f>+(((1+('Annual Inflation rates'!F8/100))^(1/12))-1)*100</f>
        <v>1.0135868287687311</v>
      </c>
      <c r="G8" s="11">
        <f>+(((1+('Annual Inflation rates'!G8/100))^(1/12))-1)*100</f>
        <v>0.18873580664895417</v>
      </c>
      <c r="H8" s="11">
        <f>+(((1+('Annual Inflation rates'!H8/100))^(1/12))-1)*100</f>
        <v>0.38738110523695024</v>
      </c>
      <c r="I8" s="11">
        <f>+(((1+('Annual Inflation rates'!I8/100))^(1/12))-1)*100</f>
        <v>0.10940220020714264</v>
      </c>
      <c r="J8" s="11">
        <f>+(((1+('Annual Inflation rates'!J8/100))^(1/12))-1)*100</f>
        <v>0.71215371963939678</v>
      </c>
      <c r="K8" s="11">
        <f>+(((1+('Annual Inflation rates'!K8/100))^(1/12))-1)*100</f>
        <v>3.4009800154376935</v>
      </c>
      <c r="L8" s="11">
        <f>+(((1+('Annual Inflation rates'!L8/100))^(1/12))-1)*100</f>
        <v>5.9960514311518942E-2</v>
      </c>
      <c r="M8" s="10">
        <f>+A8</f>
        <v>1966</v>
      </c>
      <c r="N8" s="11">
        <f>+AVERAGE(B8:L8)</f>
        <v>1.1938327392622874</v>
      </c>
      <c r="O8" s="10">
        <f>+_xlfn.STDEV.P(B8:L8)</f>
        <v>1.103816495140328</v>
      </c>
      <c r="Q8">
        <f>+(B7+C7+D7+E7+J7)/5</f>
        <v>2.0452223632282207</v>
      </c>
      <c r="R8">
        <f>+(F8+G8+H8+I8+K8+L8)/6</f>
        <v>0.86000774510183176</v>
      </c>
    </row>
    <row r="9" spans="1:18" x14ac:dyDescent="0.3">
      <c r="A9" s="12">
        <v>1967</v>
      </c>
      <c r="B9" s="11">
        <f>+(((1+('Annual Inflation rates'!B9/100))^(1/12))-1)*100</f>
        <v>2.035296835325906</v>
      </c>
      <c r="C9" s="11">
        <f>+(((1+('Annual Inflation rates'!C9/100))^(1/12))-1)*100</f>
        <v>0.88859305363755414</v>
      </c>
      <c r="D9" s="11">
        <f>+(((1+('Annual Inflation rates'!D9/100))^(1/12))-1)*100</f>
        <v>2.1171056853568571</v>
      </c>
      <c r="E9" s="11">
        <f>+(((1+('Annual Inflation rates'!E9/100))^(1/12))-1)*100</f>
        <v>1.3968531489232605</v>
      </c>
      <c r="F9" s="11">
        <f>+(((1+('Annual Inflation rates'!F9/100))^(1/12))-1)*100</f>
        <v>0.57877477217376239</v>
      </c>
      <c r="G9" s="11">
        <f>+(((1+('Annual Inflation rates'!G9/100))^(1/12))-1)*100</f>
        <v>0.5348311409395734</v>
      </c>
      <c r="H9" s="11">
        <f>+(((1+('Annual Inflation rates'!H9/100))^(1/12))-1)*100</f>
        <v>0.2721271888630028</v>
      </c>
      <c r="I9" s="11">
        <f>+(((1+('Annual Inflation rates'!I9/100))^(1/12))-1)*100</f>
        <v>4.6436153735052166E-2</v>
      </c>
      <c r="J9" s="11">
        <f>+(((1+('Annual Inflation rates'!J9/100))^(1/12))-1)*100</f>
        <v>0.90788328490571946</v>
      </c>
      <c r="K9" s="11">
        <f>+(((1+('Annual Inflation rates'!K9/100))^(1/12))-1)*100</f>
        <v>7.4139867339989118</v>
      </c>
      <c r="L9" s="11">
        <f>+(((1+('Annual Inflation rates'!L9/100))^(1/12))-1)*100</f>
        <v>0</v>
      </c>
      <c r="M9" s="10">
        <f>+A9</f>
        <v>1967</v>
      </c>
      <c r="N9" s="11">
        <f>+AVERAGE(B9:L9)</f>
        <v>1.4719898179872362</v>
      </c>
      <c r="O9" s="10">
        <f>+_xlfn.STDEV.P(B9:L9)</f>
        <v>2.0004489773113754</v>
      </c>
      <c r="Q9">
        <f>+(B8+C8+D8+E8+J8)/5</f>
        <v>1.5944227322548343</v>
      </c>
      <c r="R9">
        <f>+(F9+G9+H9+I9+K9+L9)/6</f>
        <v>1.4743593316183838</v>
      </c>
    </row>
    <row r="10" spans="1:18" x14ac:dyDescent="0.3">
      <c r="A10" s="12">
        <v>1968</v>
      </c>
      <c r="B10" s="11">
        <f>+(((1+('Annual Inflation rates'!B10/100))^(1/12))-1)*100</f>
        <v>0.76399529324233661</v>
      </c>
      <c r="C10" s="11">
        <f>+(((1+('Annual Inflation rates'!C10/100))^(1/12))-1)*100</f>
        <v>0.44483879946215499</v>
      </c>
      <c r="D10" s="11">
        <f>+(((1+('Annual Inflation rates'!D10/100))^(1/12))-1)*100</f>
        <v>1.8249289719667994</v>
      </c>
      <c r="E10" s="11">
        <f>+(((1+('Annual Inflation rates'!E10/100))^(1/12))-1)*100</f>
        <v>1.9831672183149296</v>
      </c>
      <c r="F10" s="11">
        <f>+(((1+('Annual Inflation rates'!F10/100))^(1/12))-1)*100</f>
        <v>0.5271596949524282</v>
      </c>
      <c r="G10" s="11">
        <f>+(((1+('Annual Inflation rates'!G10/100))^(1/12))-1)*100</f>
        <v>0.28946445820863254</v>
      </c>
      <c r="H10" s="11">
        <f>+(((1+('Annual Inflation rates'!H10/100))^(1/12))-1)*100</f>
        <v>9.799601359841148E-2</v>
      </c>
      <c r="I10" s="11">
        <f>+(((1+('Annual Inflation rates'!I10/100))^(1/12))-1)*100</f>
        <v>0.22105786694626151</v>
      </c>
      <c r="J10" s="11">
        <f>+(((1+('Annual Inflation rates'!J10/100))^(1/12))-1)*100</f>
        <v>1.4684547479298038</v>
      </c>
      <c r="K10" s="11">
        <f>+(((1+('Annual Inflation rates'!K10/100))^(1/12))-1)*100</f>
        <v>4.3308207611507221</v>
      </c>
      <c r="L10" s="11">
        <f>+(((1+('Annual Inflation rates'!L10/100))^(1/12))-1)*100</f>
        <v>0.20653377433297315</v>
      </c>
      <c r="M10" s="10">
        <f>+A10</f>
        <v>1968</v>
      </c>
      <c r="N10" s="11">
        <f>+AVERAGE(B10:L10)</f>
        <v>1.1053106909186776</v>
      </c>
      <c r="O10" s="10">
        <f>+_xlfn.STDEV.P(B10:L10)</f>
        <v>1.2053381345164695</v>
      </c>
      <c r="Q10">
        <f>+(B9+C9+D9+E9+J9)/5</f>
        <v>1.4691464016298594</v>
      </c>
      <c r="R10">
        <f>+(F10+G10+H10+I10+K10+L10)/6</f>
        <v>0.94550542819823813</v>
      </c>
    </row>
    <row r="11" spans="1:18" x14ac:dyDescent="0.3">
      <c r="A11" s="12">
        <v>1969</v>
      </c>
      <c r="B11" s="11">
        <f>+(((1+('Annual Inflation rates'!B11/100))^(1/12))-1)*100</f>
        <v>0.53892560646831011</v>
      </c>
      <c r="C11" s="11">
        <f>+(((1+('Annual Inflation rates'!C11/100))^(1/12))-1)*100</f>
        <v>0.18230658894016205</v>
      </c>
      <c r="D11" s="11">
        <f>+(((1+('Annual Inflation rates'!D11/100))^(1/12))-1)*100</f>
        <v>1.5408893143417535</v>
      </c>
      <c r="E11" s="11">
        <f>+(((1+('Annual Inflation rates'!E11/100))^(1/12))-1)*100</f>
        <v>2.2545423713671298</v>
      </c>
      <c r="F11" s="11">
        <f>+(((1+('Annual Inflation rates'!F11/100))^(1/12))-1)*100</f>
        <v>0.69186983369671218</v>
      </c>
      <c r="G11" s="11">
        <f>+(((1+('Annual Inflation rates'!G11/100))^(1/12))-1)*100</f>
        <v>0.81282682462473499</v>
      </c>
      <c r="H11" s="11">
        <f>+(((1+('Annual Inflation rates'!H11/100))^(1/12))-1)*100</f>
        <v>0.55668326892948095</v>
      </c>
      <c r="I11" s="11">
        <f>+(((1+('Annual Inflation rates'!I11/100))^(1/12))-1)*100</f>
        <v>-2.2570829639168011E-2</v>
      </c>
      <c r="J11" s="11">
        <f>+(((1+('Annual Inflation rates'!J11/100))^(1/12))-1)*100</f>
        <v>0.50496025568340652</v>
      </c>
      <c r="K11" s="11">
        <f>+(((1+('Annual Inflation rates'!K11/100))^(1/12))-1)*100</f>
        <v>1.1364533496383888</v>
      </c>
      <c r="L11" s="11">
        <f>+(((1+('Annual Inflation rates'!L11/100))^(1/12))-1)*100</f>
        <v>0.17314224815065948</v>
      </c>
      <c r="M11" s="10">
        <f>+A11</f>
        <v>1969</v>
      </c>
      <c r="N11" s="11">
        <f>+AVERAGE(B11:L11)</f>
        <v>0.76091171201832464</v>
      </c>
      <c r="O11" s="10">
        <f>+_xlfn.STDEV.P(B11:L11)</f>
        <v>0.63520870216387104</v>
      </c>
      <c r="Q11">
        <f>+(B10+C10+D10+E10+J10)/5</f>
        <v>1.2970770061832049</v>
      </c>
      <c r="R11">
        <f>+(F11+G11+H11+I11+K11+L11)/6</f>
        <v>0.55806744923346807</v>
      </c>
    </row>
    <row r="12" spans="1:18" x14ac:dyDescent="0.3">
      <c r="A12" s="12">
        <v>1970</v>
      </c>
      <c r="B12" s="11">
        <f>+(((1+('Annual Inflation rates'!B12/100))^(1/12))-1)*100</f>
        <v>1.6529832142944567</v>
      </c>
      <c r="C12" s="11">
        <f>+(((1+('Annual Inflation rates'!C12/100))^(1/12))-1)*100</f>
        <v>0.32379663890336197</v>
      </c>
      <c r="D12" s="11">
        <f>+(((1+('Annual Inflation rates'!D12/100))^(1/12))-1)*100</f>
        <v>1.4914899381928581</v>
      </c>
      <c r="E12" s="11">
        <f>+(((1+('Annual Inflation rates'!E12/100))^(1/12))-1)*100</f>
        <v>2.3690707619895779</v>
      </c>
      <c r="F12" s="11">
        <f>+(((1+('Annual Inflation rates'!F12/100))^(1/12))-1)*100</f>
        <v>0.53232622495253956</v>
      </c>
      <c r="G12" s="11">
        <f>+(((1+('Annual Inflation rates'!G12/100))^(1/12))-1)*100</f>
        <v>0.83995793078572856</v>
      </c>
      <c r="H12" s="11">
        <f>+(((1+('Annual Inflation rates'!H12/100))^(1/12))-1)*100</f>
        <v>0.39659458098755263</v>
      </c>
      <c r="I12" s="11">
        <f>+(((1+('Annual Inflation rates'!I12/100))^(1/12))-1)*100</f>
        <v>0.18644270563394905</v>
      </c>
      <c r="J12" s="11">
        <f>+(((1+('Annual Inflation rates'!J12/100))^(1/12))-1)*100</f>
        <v>0.4087989734246289</v>
      </c>
      <c r="K12" s="11">
        <f>+(((1+('Annual Inflation rates'!K12/100))^(1/12))-1)*100</f>
        <v>1.5960708813429481</v>
      </c>
      <c r="L12" s="11">
        <f>+(((1+('Annual Inflation rates'!L12/100))^(1/12))-1)*100</f>
        <v>0.3087304944865199</v>
      </c>
      <c r="M12" s="10">
        <f>+A12</f>
        <v>1970</v>
      </c>
      <c r="N12" s="11">
        <f>+AVERAGE(B12:L12)</f>
        <v>0.9187511222721928</v>
      </c>
      <c r="O12" s="10">
        <f>+_xlfn.STDEV.P(B12:L12)</f>
        <v>0.69934504855308266</v>
      </c>
      <c r="Q12">
        <f>+(B11+C11+D11+E11+J11)/5</f>
        <v>1.0043248273601524</v>
      </c>
      <c r="R12">
        <f>+(F12+G12+H12+I12+K12+L12)/6</f>
        <v>0.64335380303153966</v>
      </c>
    </row>
    <row r="13" spans="1:18" x14ac:dyDescent="0.3">
      <c r="A13" s="12">
        <v>1971</v>
      </c>
      <c r="B13" s="11">
        <f>+(((1+('Annual Inflation rates'!B13/100))^(1/12))-1)*100</f>
        <v>2.7896970896633677</v>
      </c>
      <c r="C13" s="11">
        <f>+(((1+('Annual Inflation rates'!C13/100))^(1/12))-1)*100</f>
        <v>0.301178466356955</v>
      </c>
      <c r="D13" s="11">
        <f>+(((1+('Annual Inflation rates'!D13/100))^(1/12))-1)*100</f>
        <v>1.5532285088375453</v>
      </c>
      <c r="E13" s="11">
        <f>+(((1+('Annual Inflation rates'!E13/100))^(1/12))-1)*100</f>
        <v>1.5473109482910807</v>
      </c>
      <c r="F13" s="11">
        <f>+(((1+('Annual Inflation rates'!F13/100))^(1/12))-1)*100</f>
        <v>1.1003729095810266</v>
      </c>
      <c r="G13" s="11">
        <f>+(((1+('Annual Inflation rates'!G13/100))^(1/12))-1)*100</f>
        <v>0.51020575026781145</v>
      </c>
      <c r="H13" s="11">
        <f>+(((1+('Annual Inflation rates'!H13/100))^(1/12))-1)*100</f>
        <v>0.33788567472126108</v>
      </c>
      <c r="I13" s="11">
        <f>+(((1+('Annual Inflation rates'!I13/100))^(1/12))-1)*100</f>
        <v>0.50866130286728595</v>
      </c>
      <c r="J13" s="11">
        <f>+(((1+('Annual Inflation rates'!J13/100))^(1/12))-1)*100</f>
        <v>0.55025229962228916</v>
      </c>
      <c r="K13" s="11">
        <f>+(((1+('Annual Inflation rates'!K13/100))^(1/12))-1)*100</f>
        <v>2.5737194156677967</v>
      </c>
      <c r="L13" s="11">
        <f>+(((1+('Annual Inflation rates'!L13/100))^(1/12))-1)*100</f>
        <v>0.21737147431877268</v>
      </c>
      <c r="M13" s="10">
        <f>+A13</f>
        <v>1971</v>
      </c>
      <c r="N13" s="11">
        <f>+AVERAGE(B13:L13)</f>
        <v>1.0899894400177448</v>
      </c>
      <c r="O13" s="10">
        <f>+_xlfn.STDEV.P(B13:L13)</f>
        <v>0.87537288671864832</v>
      </c>
      <c r="Q13">
        <f>+(B12+C12+D12+E12+J12)/5</f>
        <v>1.2492279053609767</v>
      </c>
      <c r="R13">
        <f>+(F13+G13+H13+I13+K13+L13)/6</f>
        <v>0.87470275457065905</v>
      </c>
    </row>
    <row r="14" spans="1:18" x14ac:dyDescent="0.3">
      <c r="A14" s="12">
        <v>1972</v>
      </c>
      <c r="B14" s="11">
        <f>+(((1+('Annual Inflation rates'!B14/100))^(1/12))-1)*100</f>
        <v>4.2164893881641907</v>
      </c>
      <c r="C14" s="11">
        <f>+(((1+('Annual Inflation rates'!C14/100))^(1/12))-1)*100</f>
        <v>0.52707742268556235</v>
      </c>
      <c r="D14" s="11">
        <f>+(((1+('Annual Inflation rates'!D14/100))^(1/12))-1)*100</f>
        <v>1.3400021604536239</v>
      </c>
      <c r="E14" s="11">
        <f>+(((1+('Annual Inflation rates'!E14/100))^(1/12))-1)*100</f>
        <v>4.7850724860427851</v>
      </c>
      <c r="F14" s="11">
        <f>+(((1+('Annual Inflation rates'!F14/100))^(1/12))-1)*100</f>
        <v>1.0972028708392978</v>
      </c>
      <c r="G14" s="11">
        <f>+(((1+('Annual Inflation rates'!G14/100))^(1/12))-1)*100</f>
        <v>0.46201097840563587</v>
      </c>
      <c r="H14" s="11">
        <f>+(((1+('Annual Inflation rates'!H14/100))^(1/12))-1)*100</f>
        <v>0.37793120236853106</v>
      </c>
      <c r="I14" s="11">
        <f>+(((1+('Annual Inflation rates'!I14/100))^(1/12))-1)*100</f>
        <v>0.75794124927417439</v>
      </c>
      <c r="J14" s="11">
        <f>+(((1+('Annual Inflation rates'!J14/100))^(1/12))-1)*100</f>
        <v>0.58042466070828969</v>
      </c>
      <c r="K14" s="11">
        <f>+(((1+('Annual Inflation rates'!K14/100))^(1/12))-1)*100</f>
        <v>5.709770469635167</v>
      </c>
      <c r="L14" s="11">
        <f>+(((1+('Annual Inflation rates'!L14/100))^(1/12))-1)*100</f>
        <v>0.2381138367142599</v>
      </c>
      <c r="M14" s="10">
        <f>+A14</f>
        <v>1972</v>
      </c>
      <c r="N14" s="11">
        <f>+AVERAGE(B14:L14)</f>
        <v>1.8265487932083195</v>
      </c>
      <c r="O14" s="10">
        <f>+_xlfn.STDEV.P(B14:L14)</f>
        <v>1.9348412535296713</v>
      </c>
      <c r="Q14">
        <f>+(B13+C13+D13+E13+J13)/5</f>
        <v>1.3483334625542476</v>
      </c>
      <c r="R14">
        <f>+(F14+G14+H14+I14+K14+L14)/6</f>
        <v>1.4404951012061773</v>
      </c>
    </row>
    <row r="15" spans="1:18" x14ac:dyDescent="0.3">
      <c r="A15" s="12">
        <v>1973</v>
      </c>
      <c r="B15" s="11">
        <f>+(((1+('Annual Inflation rates'!B15/100))^(1/12))-1)*100</f>
        <v>3.0714424287310527</v>
      </c>
      <c r="C15" s="11">
        <f>+(((1+('Annual Inflation rates'!C15/100))^(1/12))-1)*100</f>
        <v>2.3073025318308016</v>
      </c>
      <c r="D15" s="11">
        <f>+(((1+('Annual Inflation rates'!D15/100))^(1/12))-1)*100</f>
        <v>1.1647124460261615</v>
      </c>
      <c r="E15" s="11">
        <f>+(((1+('Annual Inflation rates'!E15/100))^(1/12))-1)*100</f>
        <v>12.503158025095583</v>
      </c>
      <c r="F15" s="11">
        <f>+(((1+('Annual Inflation rates'!F15/100))^(1/12))-1)*100</f>
        <v>1.8145294033183657</v>
      </c>
      <c r="G15" s="11">
        <f>+(((1+('Annual Inflation rates'!G15/100))^(1/12))-1)*100</f>
        <v>1.3682705572282572</v>
      </c>
      <c r="H15" s="11">
        <f>+(((1+('Annual Inflation rates'!H15/100))^(1/12))-1)*100</f>
        <v>0.9586444320780485</v>
      </c>
      <c r="I15" s="11">
        <f>+(((1+('Annual Inflation rates'!I15/100))^(1/12))-1)*100</f>
        <v>1.1077634299455852</v>
      </c>
      <c r="J15" s="11">
        <f>+(((1+('Annual Inflation rates'!J15/100))^(1/12))-1)*100</f>
        <v>0.76018644214552733</v>
      </c>
      <c r="K15" s="11">
        <f>+(((1+('Annual Inflation rates'!K15/100))^(1/12))-1)*100</f>
        <v>4.9000528880138505</v>
      </c>
      <c r="L15" s="11">
        <f>+(((1+('Annual Inflation rates'!L15/100))^(1/12))-1)*100</f>
        <v>0.45701228149788165</v>
      </c>
      <c r="M15" s="10">
        <f>+A15</f>
        <v>1973</v>
      </c>
      <c r="N15" s="11">
        <f>+AVERAGE(B15:L15)</f>
        <v>2.7648249878101017</v>
      </c>
      <c r="O15" s="10">
        <f>+_xlfn.STDEV.P(B15:L15)</f>
        <v>3.3092730882420032</v>
      </c>
      <c r="Q15">
        <f>+(B14+C14+D14+E14+J14)/5</f>
        <v>2.2898132236108899</v>
      </c>
      <c r="R15">
        <f>+(F15+G15+H15+I15+K15+L15)/6</f>
        <v>1.767712165346998</v>
      </c>
    </row>
    <row r="16" spans="1:18" x14ac:dyDescent="0.3">
      <c r="A16" s="12">
        <v>1974</v>
      </c>
      <c r="B16" s="11">
        <f>+(((1+('Annual Inflation rates'!B16/100))^(1/12))-1)*100</f>
        <v>2.8498313215895799</v>
      </c>
      <c r="C16" s="11">
        <f>+(((1+('Annual Inflation rates'!C16/100))^(1/12))-1)*100</f>
        <v>4.1467892526916961</v>
      </c>
      <c r="D16" s="11">
        <f>+(((1+('Annual Inflation rates'!D16/100))^(1/12))-1)*100</f>
        <v>2.1240537507345003</v>
      </c>
      <c r="E16" s="11">
        <f>+(((1+('Annual Inflation rates'!E16/100))^(1/12))-1)*100</f>
        <v>17.407650482522683</v>
      </c>
      <c r="F16" s="11">
        <f>+(((1+('Annual Inflation rates'!F16/100))^(1/12))-1)*100</f>
        <v>1.9683650607321024</v>
      </c>
      <c r="G16" s="11">
        <f>+(((1+('Annual Inflation rates'!G16/100))^(1/12))-1)*100</f>
        <v>1.6907172148113991</v>
      </c>
      <c r="H16" s="11">
        <f>+(((1+('Annual Inflation rates'!H16/100))^(1/12))-1)*100</f>
        <v>1.8193212375513745</v>
      </c>
      <c r="I16" s="11">
        <f>+(((1+('Annual Inflation rates'!I16/100))^(1/12))-1)*100</f>
        <v>1.6688617541444684</v>
      </c>
      <c r="J16" s="11">
        <f>+(((1+('Annual Inflation rates'!J16/100))^(1/12))-1)*100</f>
        <v>1.3080883464660298</v>
      </c>
      <c r="K16" s="11">
        <f>+(((1+('Annual Inflation rates'!K16/100))^(1/12))-1)*100</f>
        <v>6.2587322303526927</v>
      </c>
      <c r="L16" s="11">
        <f>+(((1+('Annual Inflation rates'!L16/100))^(1/12))-1)*100</f>
        <v>0.93651775470728893</v>
      </c>
      <c r="M16" s="10">
        <f>+A16</f>
        <v>1974</v>
      </c>
      <c r="N16" s="11">
        <f>+AVERAGE(B16:L16)</f>
        <v>3.8344480369367107</v>
      </c>
      <c r="O16" s="10">
        <f>+_xlfn.STDEV.P(B16:L16)</f>
        <v>4.5298032757676436</v>
      </c>
      <c r="Q16">
        <f>+(B15+C15+D15+E15+J15)/5</f>
        <v>3.9613603747658255</v>
      </c>
      <c r="R16">
        <f>+(F16+G16+H16+I16+K16+L16)/6</f>
        <v>2.3904192087165543</v>
      </c>
    </row>
    <row r="17" spans="1:18" x14ac:dyDescent="0.3">
      <c r="A17" s="12">
        <v>1975</v>
      </c>
      <c r="B17" s="11">
        <f>+(((1+('Annual Inflation rates'!B17/100))^(1/12))-1)*100</f>
        <v>13.032696174809066</v>
      </c>
      <c r="C17" s="11">
        <f>+(((1+('Annual Inflation rates'!C17/100))^(1/12))-1)*100</f>
        <v>0.64159700010335552</v>
      </c>
      <c r="D17" s="11">
        <f>+(((1+('Annual Inflation rates'!D17/100))^(1/12))-1)*100</f>
        <v>2.0702291200179301</v>
      </c>
      <c r="E17" s="11">
        <f>+(((1+('Annual Inflation rates'!E17/100))^(1/12))-1)*100</f>
        <v>13.969340855851954</v>
      </c>
      <c r="F17" s="11">
        <f>+(((1+('Annual Inflation rates'!F17/100))^(1/12))-1)*100</f>
        <v>1.3724516617909632</v>
      </c>
      <c r="G17" s="11">
        <f>+(((1+('Annual Inflation rates'!G17/100))^(1/12))-1)*100</f>
        <v>0.8661428971429519</v>
      </c>
      <c r="H17" s="11">
        <f>+(((1+('Annual Inflation rates'!H17/100))^(1/12))-1)*100</f>
        <v>1.2680359760750548</v>
      </c>
      <c r="I17" s="11">
        <f>+(((1+('Annual Inflation rates'!I17/100))^(1/12))-1)*100</f>
        <v>0.69598377797426281</v>
      </c>
      <c r="J17" s="11">
        <f>+(((1+('Annual Inflation rates'!J17/100))^(1/12))-1)*100</f>
        <v>1.783660783877794</v>
      </c>
      <c r="K17" s="11">
        <f>+(((1+('Annual Inflation rates'!K17/100))^(1/12))-1)*100</f>
        <v>4.3582512540362384</v>
      </c>
      <c r="L17" s="11">
        <f>+(((1+('Annual Inflation rates'!L17/100))^(1/12))-1)*100</f>
        <v>0.63837272334090756</v>
      </c>
      <c r="M17" s="10">
        <f>+A17</f>
        <v>1975</v>
      </c>
      <c r="N17" s="11">
        <f>+AVERAGE(B17:L17)</f>
        <v>3.6997056568200435</v>
      </c>
      <c r="O17" s="10">
        <f>+_xlfn.STDEV.P(B17:L17)</f>
        <v>4.7331957558081807</v>
      </c>
      <c r="Q17">
        <f>+(B16+C16+D16+E16+J16)/5</f>
        <v>5.5672826308008982</v>
      </c>
      <c r="R17">
        <f>+(F17+G17+H17+I17+K17+L17)/6</f>
        <v>1.5332063817267299</v>
      </c>
    </row>
    <row r="18" spans="1:18" x14ac:dyDescent="0.3">
      <c r="A18" s="12">
        <v>1976</v>
      </c>
      <c r="B18" s="11">
        <f>+(((1+('Annual Inflation rates'!B18/100))^(1/12))-1)*100</f>
        <v>13.301788435271167</v>
      </c>
      <c r="C18" s="11">
        <f>+(((1+('Annual Inflation rates'!C18/100))^(1/12))-1)*100</f>
        <v>0.36700163247986861</v>
      </c>
      <c r="D18" s="11">
        <f>+(((1+('Annual Inflation rates'!D18/100))^(1/12))-1)*100</f>
        <v>2.919000545228867</v>
      </c>
      <c r="E18" s="11">
        <f>+(((1+('Annual Inflation rates'!E18/100))^(1/12))-1)*100</f>
        <v>10.446431890227315</v>
      </c>
      <c r="F18" s="11">
        <f>+(((1+('Annual Inflation rates'!F18/100))^(1/12))-1)*100</f>
        <v>1.9285084359212501</v>
      </c>
      <c r="G18" s="11">
        <f>+(((1+('Annual Inflation rates'!G18/100))^(1/12))-1)*100</f>
        <v>1.0282872901776541</v>
      </c>
      <c r="H18" s="11">
        <f>+(((1+('Annual Inflation rates'!H18/100))^(1/12))-1)*100</f>
        <v>1.3032544683050595</v>
      </c>
      <c r="I18" s="11">
        <f>+(((1+('Annual Inflation rates'!I18/100))^(1/12))-1)*100</f>
        <v>0.2761941512813948</v>
      </c>
      <c r="J18" s="11">
        <f>+(((1+('Annual Inflation rates'!J18/100))^(1/12))-1)*100</f>
        <v>2.4366374483572262</v>
      </c>
      <c r="K18" s="11">
        <f>+(((1+('Annual Inflation rates'!K18/100))^(1/12))-1)*100</f>
        <v>2.8413674527546506</v>
      </c>
      <c r="L18" s="11">
        <f>+(((1+('Annual Inflation rates'!L18/100))^(1/12))-1)*100</f>
        <v>0.5547717429218002</v>
      </c>
      <c r="M18" s="10">
        <f>+A18</f>
        <v>1976</v>
      </c>
      <c r="N18" s="11">
        <f>+AVERAGE(B18:L18)</f>
        <v>3.4002948629932961</v>
      </c>
      <c r="O18" s="10">
        <f>+_xlfn.STDEV.P(B18:L18)</f>
        <v>4.1386024231600764</v>
      </c>
      <c r="Q18">
        <f>+(B17+C17+D17+E17+J17)/5</f>
        <v>6.2995047869320207</v>
      </c>
      <c r="R18">
        <f>+(F18+G18+H18+I18+K18+L18)/6</f>
        <v>1.3220639235603016</v>
      </c>
    </row>
    <row r="19" spans="1:18" x14ac:dyDescent="0.3">
      <c r="A19" s="12">
        <v>1977</v>
      </c>
      <c r="B19" s="11">
        <f>+(((1+('Annual Inflation rates'!B19/100))^(1/12))-1)*100</f>
        <v>8.3032868410087612</v>
      </c>
      <c r="C19" s="11">
        <f>+(((1+('Annual Inflation rates'!C19/100))^(1/12))-1)*100</f>
        <v>0.6517283584451361</v>
      </c>
      <c r="D19" s="11">
        <f>+(((1+('Annual Inflation rates'!D19/100))^(1/12))-1)*100</f>
        <v>3.0046178876989682</v>
      </c>
      <c r="E19" s="11">
        <f>+(((1+('Annual Inflation rates'!E19/100))^(1/12))-1)*100</f>
        <v>5.9867312096263614</v>
      </c>
      <c r="F19" s="11">
        <f>+(((1+('Annual Inflation rates'!F19/100))^(1/12))-1)*100</f>
        <v>2.1256438184298565</v>
      </c>
      <c r="G19" s="11">
        <f>+(((1+('Annual Inflation rates'!G19/100))^(1/12))-1)*100</f>
        <v>0.98054839911827507</v>
      </c>
      <c r="H19" s="11">
        <f>+(((1+('Annual Inflation rates'!H19/100))^(1/12))-1)*100</f>
        <v>2.2407824627529438</v>
      </c>
      <c r="I19" s="11">
        <f>+(((1+('Annual Inflation rates'!I19/100))^(1/12))-1)*100</f>
        <v>0.74979637143173239</v>
      </c>
      <c r="J19" s="11">
        <f>+(((1+('Annual Inflation rates'!J19/100))^(1/12))-1)*100</f>
        <v>2.722979576660145</v>
      </c>
      <c r="K19" s="11">
        <f>+(((1+('Annual Inflation rates'!K19/100))^(1/12))-1)*100</f>
        <v>3.845940216477528</v>
      </c>
      <c r="L19" s="11">
        <f>+(((1+('Annual Inflation rates'!L19/100))^(1/12))-1)*100</f>
        <v>0.64552902760786068</v>
      </c>
      <c r="M19" s="10">
        <f>+A19</f>
        <v>1977</v>
      </c>
      <c r="N19" s="11">
        <f>+AVERAGE(B19:L19)</f>
        <v>2.841598560841597</v>
      </c>
      <c r="O19" s="10">
        <f>+_xlfn.STDEV.P(B19:L19)</f>
        <v>2.3179578463667698</v>
      </c>
      <c r="Q19">
        <f>+(B18+C18+D18+E18+J18)/5</f>
        <v>5.8941719903128886</v>
      </c>
      <c r="R19">
        <f>+(F19+G19+H19+I19+K19+L19)/6</f>
        <v>1.7647067159696992</v>
      </c>
    </row>
    <row r="20" spans="1:18" x14ac:dyDescent="0.3">
      <c r="A20" s="12">
        <v>1978</v>
      </c>
      <c r="B20" s="11">
        <f>+(((1+('Annual Inflation rates'!B20/100))^(1/12))-1)*100</f>
        <v>8.6240832785885235</v>
      </c>
      <c r="C20" s="11">
        <f>+(((1+('Annual Inflation rates'!C20/100))^(1/12))-1)*100</f>
        <v>0.8245336075387355</v>
      </c>
      <c r="D20" s="11">
        <f>+(((1+('Annual Inflation rates'!D20/100))^(1/12))-1)*100</f>
        <v>2.7659066312891945</v>
      </c>
      <c r="E20" s="11">
        <f>+(((1+('Annual Inflation rates'!E20/100))^(1/12))-1)*100</f>
        <v>2.9098229044264512</v>
      </c>
      <c r="F20" s="11">
        <f>+(((1+('Annual Inflation rates'!F20/100))^(1/12))-1)*100</f>
        <v>1.4191407141799006</v>
      </c>
      <c r="G20" s="11">
        <f>+(((1+('Annual Inflation rates'!G20/100))^(1/12))-1)*100</f>
        <v>0.85209599599356256</v>
      </c>
      <c r="H20" s="11">
        <f>+(((1+('Annual Inflation rates'!H20/100))^(1/12))-1)*100</f>
        <v>1.2449245433013845</v>
      </c>
      <c r="I20" s="11">
        <f>+(((1+('Annual Inflation rates'!I20/100))^(1/12))-1)*100</f>
        <v>1.3051882213971799</v>
      </c>
      <c r="J20" s="11">
        <f>+(((1+('Annual Inflation rates'!J20/100))^(1/12))-1)*100</f>
        <v>3.8772505471218244</v>
      </c>
      <c r="K20" s="11">
        <f>+(((1+('Annual Inflation rates'!K20/100))^(1/12))-1)*100</f>
        <v>3.2045132670125875</v>
      </c>
      <c r="L20" s="11">
        <f>+(((1+('Annual Inflation rates'!L20/100))^(1/12))-1)*100</f>
        <v>0.58243595275981885</v>
      </c>
      <c r="M20" s="10">
        <f>+A20</f>
        <v>1978</v>
      </c>
      <c r="N20" s="11">
        <f>+AVERAGE(B20:L20)</f>
        <v>2.5099905148735604</v>
      </c>
      <c r="O20" s="10">
        <f>+_xlfn.STDEV.P(B20:L20)</f>
        <v>2.205488829536653</v>
      </c>
      <c r="Q20">
        <f>+(B19+C19+D19+E19+J19)/5</f>
        <v>4.1338687746878744</v>
      </c>
      <c r="R20">
        <f>+(F20+G20+H20+I20+K20+L20)/6</f>
        <v>1.434716449107406</v>
      </c>
    </row>
    <row r="21" spans="1:18" x14ac:dyDescent="0.3">
      <c r="A21" s="12">
        <v>1979</v>
      </c>
      <c r="B21" s="11">
        <f>+(((1+('Annual Inflation rates'!B21/100))^(1/12))-1)*100</f>
        <v>7.5584062695402299</v>
      </c>
      <c r="C21" s="11">
        <f>+(((1+('Annual Inflation rates'!C21/100))^(1/12))-1)*100</f>
        <v>1.5111637646653353</v>
      </c>
      <c r="D21" s="11">
        <f>+(((1+('Annual Inflation rates'!D21/100))^(1/12))-1)*100</f>
        <v>3.6591760877588753</v>
      </c>
      <c r="E21" s="11">
        <f>+(((1+('Annual Inflation rates'!E21/100))^(1/12))-1)*100</f>
        <v>2.414025944468956</v>
      </c>
      <c r="F21" s="11">
        <f>+(((1+('Annual Inflation rates'!F21/100))^(1/12))-1)*100</f>
        <v>2.1314325272885348</v>
      </c>
      <c r="G21" s="11">
        <f>+(((1+('Annual Inflation rates'!G21/100))^(1/12))-1)*100</f>
        <v>0.80350875541235212</v>
      </c>
      <c r="H21" s="11">
        <f>+(((1+('Annual Inflation rates'!H21/100))^(1/12))-1)*100</f>
        <v>1.5051373102568766</v>
      </c>
      <c r="I21" s="11">
        <f>+(((1+('Annual Inflation rates'!I21/100))^(1/12))-1)*100</f>
        <v>2.5768204679640583</v>
      </c>
      <c r="J21" s="11">
        <f>+(((1+('Annual Inflation rates'!J21/100))^(1/12))-1)*100</f>
        <v>4.4024173616908024</v>
      </c>
      <c r="K21" s="11">
        <f>+(((1+('Annual Inflation rates'!K21/100))^(1/12))-1)*100</f>
        <v>5.1714654886755307</v>
      </c>
      <c r="L21" s="11">
        <f>+(((1+('Annual Inflation rates'!L21/100))^(1/12))-1)*100</f>
        <v>1.558824547915072</v>
      </c>
      <c r="M21" s="10">
        <f>+A21</f>
        <v>1979</v>
      </c>
      <c r="N21" s="11">
        <f>+AVERAGE(B21:L21)</f>
        <v>3.0265798659669656</v>
      </c>
      <c r="O21" s="10">
        <f>+_xlfn.STDEV.P(B21:L21)</f>
        <v>1.9192212082587132</v>
      </c>
      <c r="Q21">
        <f>+(B20+C20+D20+E20+J20)/5</f>
        <v>3.8003193937929458</v>
      </c>
      <c r="R21">
        <f>+(F21+G21+H21+I21+K21+L21)/6</f>
        <v>2.2911981829187376</v>
      </c>
    </row>
    <row r="22" spans="1:18" x14ac:dyDescent="0.3">
      <c r="A22" s="12">
        <v>1980</v>
      </c>
      <c r="B22" s="11">
        <f>+(((1+('Annual Inflation rates'!B22/100))^(1/12))-1)*100</f>
        <v>5.3843396348138395</v>
      </c>
      <c r="C22" s="11">
        <f>+(((1+('Annual Inflation rates'!C22/100))^(1/12))-1)*100</f>
        <v>3.2767484761174082</v>
      </c>
      <c r="D22" s="11">
        <f>+(((1+('Annual Inflation rates'!D22/100))^(1/12))-1)*100</f>
        <v>5.9555863191367964</v>
      </c>
      <c r="E22" s="11">
        <f>+(((1+('Annual Inflation rates'!E22/100))^(1/12))-1)*100</f>
        <v>2.5634755060450098</v>
      </c>
      <c r="F22" s="11">
        <f>+(((1+('Annual Inflation rates'!F22/100))^(1/12))-1)*100</f>
        <v>1.9347730910389105</v>
      </c>
      <c r="G22" s="11">
        <f>+(((1+('Annual Inflation rates'!G22/100))^(1/12))-1)*100</f>
        <v>0.86432319251825707</v>
      </c>
      <c r="H22" s="11">
        <f>+(((1+('Annual Inflation rates'!H22/100))^(1/12))-1)*100</f>
        <v>2.053685719280085</v>
      </c>
      <c r="I22" s="11">
        <f>+(((1+('Annual Inflation rates'!I22/100))^(1/12))-1)*100</f>
        <v>0.70948449411210035</v>
      </c>
      <c r="J22" s="11">
        <f>+(((1+('Annual Inflation rates'!J22/100))^(1/12))-1)*100</f>
        <v>3.9488340972598346</v>
      </c>
      <c r="K22" s="11">
        <f>+(((1+('Annual Inflation rates'!K22/100))^(1/12))-1)*100</f>
        <v>3.0147325937720737</v>
      </c>
      <c r="L22" s="11">
        <f>+(((1+('Annual Inflation rates'!L22/100))^(1/12))-1)*100</f>
        <v>1.5123998609001266</v>
      </c>
      <c r="M22" s="10">
        <f>+A22</f>
        <v>1980</v>
      </c>
      <c r="N22" s="11">
        <f>+AVERAGE(B22:L22)</f>
        <v>2.8380348168176766</v>
      </c>
      <c r="O22" s="10">
        <f>+_xlfn.STDEV.P(B22:L22)</f>
        <v>1.6334682169087709</v>
      </c>
      <c r="Q22">
        <f>+(B21+C21+D21+E21+J21)/5</f>
        <v>3.9090378856248398</v>
      </c>
      <c r="R22">
        <f>+(F22+G22+H22+I22+K22+L22)/6</f>
        <v>1.6815664919369253</v>
      </c>
    </row>
    <row r="23" spans="1:18" x14ac:dyDescent="0.3">
      <c r="A23" s="12">
        <v>1981</v>
      </c>
      <c r="B23" s="11">
        <f>+(((1+('Annual Inflation rates'!B23/100))^(1/12))-1)*100</f>
        <v>7.2368213030991058</v>
      </c>
      <c r="C23" s="11">
        <f>+(((1+('Annual Inflation rates'!C23/100))^(1/12))-1)*100</f>
        <v>2.3491969049753259</v>
      </c>
      <c r="D23" s="11">
        <f>+(((1+('Annual Inflation rates'!D23/100))^(1/12))-1)*100</f>
        <v>6.3728612579833754</v>
      </c>
      <c r="E23" s="11">
        <f>+(((1+('Annual Inflation rates'!E23/100))^(1/12))-1)*100</f>
        <v>1.5443945249159707</v>
      </c>
      <c r="F23" s="11">
        <f>+(((1+('Annual Inflation rates'!F23/100))^(1/12))-1)*100</f>
        <v>1.9755278398179366</v>
      </c>
      <c r="G23" s="11">
        <f>+(((1+('Annual Inflation rates'!G23/100))^(1/12))-1)*100</f>
        <v>1.335175627160079</v>
      </c>
      <c r="H23" s="11">
        <f>+(((1+('Annual Inflation rates'!H23/100))^(1/12))-1)*100</f>
        <v>1.9646315915430312</v>
      </c>
      <c r="I23" s="11">
        <f>+(((1+('Annual Inflation rates'!I23/100))^(1/12))-1)*100</f>
        <v>1.1719634474038454</v>
      </c>
      <c r="J23" s="11">
        <f>+(((1+('Annual Inflation rates'!J23/100))^(1/12))-1)*100</f>
        <v>4.7947310324929049</v>
      </c>
      <c r="K23" s="11">
        <f>+(((1+('Annual Inflation rates'!K23/100))^(1/12))-1)*100</f>
        <v>2.1684895849830355</v>
      </c>
      <c r="L23" s="11">
        <f>+(((1+('Annual Inflation rates'!L23/100))^(1/12))-1)*100</f>
        <v>0.83090271667796145</v>
      </c>
      <c r="M23" s="10">
        <f>+A23</f>
        <v>1981</v>
      </c>
      <c r="N23" s="11">
        <f>+AVERAGE(B23:L23)</f>
        <v>2.8858814391865977</v>
      </c>
      <c r="O23" s="10">
        <f>+_xlfn.STDEV.P(B23:L23)</f>
        <v>2.1014771241045627</v>
      </c>
      <c r="Q23">
        <f>+(B22+C22+D22+E22+J22)/5</f>
        <v>4.2257968066745777</v>
      </c>
      <c r="R23">
        <f>+(F23+G23+H23+I23+K23+L23)/6</f>
        <v>1.5744484679309814</v>
      </c>
    </row>
    <row r="24" spans="1:18" x14ac:dyDescent="0.3">
      <c r="A24" s="12">
        <v>1982</v>
      </c>
      <c r="B24" s="11">
        <f>+(((1+('Annual Inflation rates'!B24/100))^(1/12))-1)*100</f>
        <v>9.8791631453339903</v>
      </c>
      <c r="C24" s="11">
        <f>+(((1+('Annual Inflation rates'!C24/100))^(1/12))-1)*100</f>
        <v>6.9331213727193086</v>
      </c>
      <c r="D24" s="11">
        <f>+(((1+('Annual Inflation rates'!D24/100))^(1/12))-1)*100</f>
        <v>5.743188889948847</v>
      </c>
      <c r="E24" s="11">
        <f>+(((1+('Annual Inflation rates'!E24/100))^(1/12))-1)*100</f>
        <v>0.78527020606975473</v>
      </c>
      <c r="F24" s="11">
        <f>+(((1+('Annual Inflation rates'!F24/100))^(1/12))-1)*100</f>
        <v>1.810800845387095</v>
      </c>
      <c r="G24" s="11">
        <f>+(((1+('Annual Inflation rates'!G24/100))^(1/12))-1)*100</f>
        <v>1.8365805492166931</v>
      </c>
      <c r="H24" s="11">
        <f>+(((1+('Annual Inflation rates'!H24/100))^(1/12))-1)*100</f>
        <v>4.0937720429290669</v>
      </c>
      <c r="I24" s="11">
        <f>+(((1+('Annual Inflation rates'!I24/100))^(1/12))-1)*100</f>
        <v>0.45071996060734865</v>
      </c>
      <c r="J24" s="11">
        <f>+(((1+('Annual Inflation rates'!J24/100))^(1/12))-1)*100</f>
        <v>4.232930778374322</v>
      </c>
      <c r="K24" s="11">
        <f>+(((1+('Annual Inflation rates'!K24/100))^(1/12))-1)*100</f>
        <v>1.5684055229112648</v>
      </c>
      <c r="L24" s="11">
        <f>+(((1+('Annual Inflation rates'!L24/100))^(1/12))-1)*100</f>
        <v>0.63069887084270526</v>
      </c>
      <c r="M24" s="10">
        <f>+A24</f>
        <v>1982</v>
      </c>
      <c r="N24" s="11">
        <f>+AVERAGE(B24:L24)</f>
        <v>3.4513320167582178</v>
      </c>
      <c r="O24" s="10">
        <f>+_xlfn.STDEV.P(B24:L24)</f>
        <v>2.9018459723003631</v>
      </c>
      <c r="Q24">
        <f>+(B23+C23+D23+E23+J23)/5</f>
        <v>4.4596010046933365</v>
      </c>
      <c r="R24">
        <f>+(F24+G24+H24+I24+K24+L24)/6</f>
        <v>1.7318296319823621</v>
      </c>
    </row>
    <row r="25" spans="1:18" x14ac:dyDescent="0.3">
      <c r="A25" s="12">
        <v>1983</v>
      </c>
      <c r="B25" s="11">
        <f>+(((1+('Annual Inflation rates'!B25/100))^(1/12))-1)*100</f>
        <v>14.976126121445322</v>
      </c>
      <c r="C25" s="11">
        <f>+(((1+('Annual Inflation rates'!C25/100))^(1/12))-1)*100</f>
        <v>11.658676792244528</v>
      </c>
      <c r="D25" s="11">
        <f>+(((1+('Annual Inflation rates'!D25/100))^(1/12))-1)*100</f>
        <v>8.0948246760879083</v>
      </c>
      <c r="E25" s="11">
        <f>+(((1+('Annual Inflation rates'!E25/100))^(1/12))-1)*100</f>
        <v>2.0355674937653889</v>
      </c>
      <c r="F25" s="11">
        <f>+(((1+('Annual Inflation rates'!F25/100))^(1/12))-1)*100</f>
        <v>1.2907760403935375</v>
      </c>
      <c r="G25" s="11">
        <f>+(((1+('Annual Inflation rates'!G25/100))^(1/12))-1)*100</f>
        <v>3.5772805954426445</v>
      </c>
      <c r="H25" s="11">
        <f>+(((1+('Annual Inflation rates'!H25/100))^(1/12))-1)*100</f>
        <v>5.3373735513420728</v>
      </c>
      <c r="I25" s="11">
        <f>+(((1+('Annual Inflation rates'!I25/100))^(1/12))-1)*100</f>
        <v>1.1057585199941489</v>
      </c>
      <c r="J25" s="11">
        <f>+(((1+('Annual Inflation rates'!J25/100))^(1/12))-1)*100</f>
        <v>6.4263417029625902</v>
      </c>
      <c r="K25" s="11">
        <f>+(((1+('Annual Inflation rates'!K25/100))^(1/12))-1)*100</f>
        <v>3.5230017678412828</v>
      </c>
      <c r="L25" s="11">
        <f>+(((1+('Annual Inflation rates'!L25/100))^(1/12))-1)*100</f>
        <v>0.56817372827784318</v>
      </c>
      <c r="M25" s="10">
        <f>+A25</f>
        <v>1983</v>
      </c>
      <c r="N25" s="11">
        <f>+AVERAGE(B25:L25)</f>
        <v>5.3267182717997512</v>
      </c>
      <c r="O25" s="10">
        <f>+_xlfn.STDEV.P(B25:L25)</f>
        <v>4.4309976794930384</v>
      </c>
      <c r="Q25">
        <f>+(B24+C24+D24+E24+J24)/5</f>
        <v>5.5147348784892447</v>
      </c>
      <c r="R25">
        <f>+(F25+G25+H25+I25+K25+L25)/6</f>
        <v>2.5670607005485881</v>
      </c>
    </row>
    <row r="26" spans="1:18" x14ac:dyDescent="0.3">
      <c r="A26" s="12">
        <v>1984</v>
      </c>
      <c r="B26" s="11">
        <f>+(((1+('Annual Inflation rates'!B26/100))^(1/12))-1)*100</f>
        <v>18.770778181704539</v>
      </c>
      <c r="C26" s="11">
        <f>+(((1+('Annual Inflation rates'!C26/100))^(1/12))-1)*100</f>
        <v>24.458714073881783</v>
      </c>
      <c r="D26" s="11">
        <f>+(((1+('Annual Inflation rates'!D26/100))^(1/12))-1)*100</f>
        <v>10.197595409952198</v>
      </c>
      <c r="E26" s="11">
        <f>+(((1+('Annual Inflation rates'!E26/100))^(1/12))-1)*100</f>
        <v>1.5205060264630754</v>
      </c>
      <c r="F26" s="11">
        <f>+(((1+('Annual Inflation rates'!F26/100))^(1/12))-1)*100</f>
        <v>1.4090974614596075</v>
      </c>
      <c r="G26" s="11">
        <f>+(((1+('Annual Inflation rates'!G26/100))^(1/12))-1)*100</f>
        <v>1.8819191331375551</v>
      </c>
      <c r="H26" s="11">
        <f>+(((1+('Annual Inflation rates'!H26/100))^(1/12))-1)*100</f>
        <v>3.9630873337211492</v>
      </c>
      <c r="I26" s="11">
        <f>+(((1+('Annual Inflation rates'!I26/100))^(1/12))-1)*100</f>
        <v>2.1978366015073858</v>
      </c>
      <c r="J26" s="11">
        <f>+(((1+('Annual Inflation rates'!J26/100))^(1/12))-1)*100</f>
        <v>6.3867673913270195</v>
      </c>
      <c r="K26" s="11">
        <f>+(((1+('Annual Inflation rates'!K26/100))^(1/12))-1)*100</f>
        <v>4.3205000235621238</v>
      </c>
      <c r="L26" s="11">
        <f>+(((1+('Annual Inflation rates'!L26/100))^(1/12))-1)*100</f>
        <v>1.2250399471912532</v>
      </c>
      <c r="M26" s="10">
        <f>+A26</f>
        <v>1984</v>
      </c>
      <c r="N26" s="11">
        <f>+AVERAGE(B26:L26)</f>
        <v>6.9392583258097886</v>
      </c>
      <c r="O26" s="10">
        <f>+_xlfn.STDEV.P(B26:L26)</f>
        <v>7.4724298983216384</v>
      </c>
      <c r="Q26">
        <f>+(B25+C25+D25+E25+J25)/5</f>
        <v>8.638307357301148</v>
      </c>
      <c r="R26">
        <f>+(F26+G26+H26+I26+K26+L26)/6</f>
        <v>2.4995800834298461</v>
      </c>
    </row>
    <row r="27" spans="1:18" x14ac:dyDescent="0.3">
      <c r="A27" s="12">
        <v>1985</v>
      </c>
      <c r="B27" s="11">
        <f>+(((1+('Annual Inflation rates'!B27/100))^(1/12))-1)*100</f>
        <v>14.071280007580533</v>
      </c>
      <c r="C27" s="11">
        <f>+(((1+('Annual Inflation rates'!C27/100))^(1/12))-1)*100</f>
        <v>48.870539388159614</v>
      </c>
      <c r="D27" s="11">
        <f>+(((1+('Annual Inflation rates'!D27/100))^(1/12))-1)*100</f>
        <v>10.335388012766899</v>
      </c>
      <c r="E27" s="11">
        <f>+(((1+('Annual Inflation rates'!E27/100))^(1/12))-1)*100</f>
        <v>2.2633007113857628</v>
      </c>
      <c r="F27" s="11">
        <f>+(((1+('Annual Inflation rates'!F27/100))^(1/12))-1)*100</f>
        <v>1.7021575084652296</v>
      </c>
      <c r="G27" s="11">
        <f>+(((1+('Annual Inflation rates'!G27/100))^(1/12))-1)*100</f>
        <v>1.8339038586472345</v>
      </c>
      <c r="H27" s="11">
        <f>+(((1+('Annual Inflation rates'!H27/100))^(1/12))-1)*100</f>
        <v>3.9254466758450235</v>
      </c>
      <c r="I27" s="11">
        <f>+(((1+('Annual Inflation rates'!I27/100))^(1/12))-1)*100</f>
        <v>1.744824151624691</v>
      </c>
      <c r="J27" s="11">
        <f>+(((1+('Annual Inflation rates'!J27/100))^(1/12))-1)*100</f>
        <v>8.4054331077169309</v>
      </c>
      <c r="K27" s="11">
        <f>+(((1+('Annual Inflation rates'!K27/100))^(1/12))-1)*100</f>
        <v>5.166306892038941</v>
      </c>
      <c r="L27" s="11">
        <f>+(((1+('Annual Inflation rates'!L27/100))^(1/12))-1)*100</f>
        <v>0.73037369008446262</v>
      </c>
      <c r="M27" s="10">
        <f>+A27</f>
        <v>1985</v>
      </c>
      <c r="N27" s="11">
        <f>+AVERAGE(B27:L27)</f>
        <v>9.0044503640286688</v>
      </c>
      <c r="O27" s="10">
        <f>+_xlfn.STDEV.P(B27:L27)</f>
        <v>13.242430055472058</v>
      </c>
      <c r="Q27">
        <f>+(B26+C26+D26+E26+J26)/5</f>
        <v>12.266872216665723</v>
      </c>
      <c r="R27">
        <f>+(F27+G27+H27+I27+K27+L27)/6</f>
        <v>2.517168796117597</v>
      </c>
    </row>
    <row r="28" spans="1:18" x14ac:dyDescent="0.3">
      <c r="A28" s="12">
        <v>1986</v>
      </c>
      <c r="B28" s="11">
        <f>+(((1+('Annual Inflation rates'!B28/100))^(1/12))-1)*100</f>
        <v>5.1125171588631391</v>
      </c>
      <c r="C28" s="11">
        <f>+(((1+('Annual Inflation rates'!C28/100))^(1/12))-1)*100</f>
        <v>11.677232723777253</v>
      </c>
      <c r="D28" s="11">
        <f>+(((1+('Annual Inflation rates'!D28/100))^(1/12))-1)*100</f>
        <v>7.6520427382947842</v>
      </c>
      <c r="E28" s="11">
        <f>+(((1+('Annual Inflation rates'!E28/100))^(1/12))-1)*100</f>
        <v>1.5074335408556072</v>
      </c>
      <c r="F28" s="11">
        <f>+(((1+('Annual Inflation rates'!F28/100))^(1/12))-1)*100</f>
        <v>1.5974445067703069</v>
      </c>
      <c r="G28" s="11">
        <f>+(((1+('Annual Inflation rates'!G28/100))^(1/12))-1)*100</f>
        <v>2.0348930206676386</v>
      </c>
      <c r="H28" s="11">
        <f>+(((1+('Annual Inflation rates'!H28/100))^(1/12))-1)*100</f>
        <v>4.4878086732866862</v>
      </c>
      <c r="I28" s="11">
        <f>+(((1+('Annual Inflation rates'!I28/100))^(1/12))-1)*100</f>
        <v>1.816873297942001</v>
      </c>
      <c r="J28" s="11">
        <f>+(((1+('Annual Inflation rates'!J28/100))^(1/12))-1)*100</f>
        <v>4.9185633880493906</v>
      </c>
      <c r="K28" s="11">
        <f>+(((1+('Annual Inflation rates'!K28/100))^(1/12))-1)*100</f>
        <v>4.5543703747925157</v>
      </c>
      <c r="L28" s="11">
        <f>+(((1+('Annual Inflation rates'!L28/100))^(1/12))-1)*100</f>
        <v>1.0023143892900821</v>
      </c>
      <c r="M28" s="10">
        <f>+A28</f>
        <v>1986</v>
      </c>
      <c r="N28" s="11">
        <f>+AVERAGE(B28:L28)</f>
        <v>4.2146812556899462</v>
      </c>
      <c r="O28" s="10">
        <f>+_xlfn.STDEV.P(B28:L28)</f>
        <v>3.0747661263701271</v>
      </c>
      <c r="Q28">
        <f>+(B27+C27+D27+E27+J27)/5</f>
        <v>16.789188245521949</v>
      </c>
      <c r="R28">
        <f>+(F28+G28+H28+I28+K28+L28)/6</f>
        <v>2.5822840437915384</v>
      </c>
    </row>
    <row r="29" spans="1:18" x14ac:dyDescent="0.3">
      <c r="A29" s="12">
        <v>1987</v>
      </c>
      <c r="B29" s="11">
        <f>+(((1+('Annual Inflation rates'!B29/100))^(1/12))-1)*100</f>
        <v>8.7885864715950834</v>
      </c>
      <c r="C29" s="11">
        <f>+(((1+('Annual Inflation rates'!C29/100))^(1/12))-1)*100</f>
        <v>1.1405529645805768</v>
      </c>
      <c r="D29" s="11">
        <f>+(((1+('Annual Inflation rates'!D29/100))^(1/12))-1)*100</f>
        <v>10.315903048494036</v>
      </c>
      <c r="E29" s="11">
        <f>+(((1+('Annual Inflation rates'!E29/100))^(1/12))-1)*100</f>
        <v>1.5173772976827316</v>
      </c>
      <c r="F29" s="11">
        <f>+(((1+('Annual Inflation rates'!F29/100))^(1/12))-1)*100</f>
        <v>1.8102378508528805</v>
      </c>
      <c r="G29" s="11">
        <f>+(((1+('Annual Inflation rates'!G29/100))^(1/12))-1)*100</f>
        <v>2.3715030346351362</v>
      </c>
      <c r="H29" s="11">
        <f>+(((1+('Annual Inflation rates'!H29/100))^(1/12))-1)*100</f>
        <v>7.6736649240779942</v>
      </c>
      <c r="I29" s="11">
        <f>+(((1+('Annual Inflation rates'!I29/100))^(1/12))-1)*100</f>
        <v>2.3431647125452981</v>
      </c>
      <c r="J29" s="11">
        <f>+(((1+('Annual Inflation rates'!J29/100))^(1/12))-1)*100</f>
        <v>5.3002734315310773</v>
      </c>
      <c r="K29" s="11">
        <f>+(((1+('Annual Inflation rates'!K29/100))^(1/12))-1)*100</f>
        <v>3.8463014036881127</v>
      </c>
      <c r="L29" s="11">
        <f>+(((1+('Annual Inflation rates'!L29/100))^(1/12))-1)*100</f>
        <v>2.8602715671396828</v>
      </c>
      <c r="M29" s="10">
        <f>+A29</f>
        <v>1987</v>
      </c>
      <c r="N29" s="11">
        <f>+AVERAGE(B29:L29)</f>
        <v>4.3607124278929641</v>
      </c>
      <c r="O29" s="10">
        <f>+_xlfn.STDEV.P(B29:L29)</f>
        <v>3.0515434167657332</v>
      </c>
      <c r="Q29">
        <f>+(B28+C28+D28+E28+J28)/5</f>
        <v>6.1735579099680349</v>
      </c>
      <c r="R29">
        <f>+(F29+G29+H29+I29+K29+L29)/6</f>
        <v>3.484190582156518</v>
      </c>
    </row>
    <row r="30" spans="1:18" x14ac:dyDescent="0.3">
      <c r="A30" s="12">
        <v>1988</v>
      </c>
      <c r="B30" s="11">
        <f>+(((1+('Annual Inflation rates'!B30/100))^(1/12))-1)*100</f>
        <v>14.116627966881889</v>
      </c>
      <c r="C30" s="11">
        <f>+(((1+('Annual Inflation rates'!C30/100))^(1/12))-1)*100</f>
        <v>1.2446658796808174</v>
      </c>
      <c r="D30" s="11">
        <f>+(((1+('Annual Inflation rates'!D30/100))^(1/12))-1)*100</f>
        <v>18.728592922885756</v>
      </c>
      <c r="E30" s="11">
        <f>+(((1+('Annual Inflation rates'!E30/100))^(1/12))-1)*100</f>
        <v>1.1599399251013942</v>
      </c>
      <c r="F30" s="11">
        <f>+(((1+('Annual Inflation rates'!F30/100))^(1/12))-1)*100</f>
        <v>2.0867406680572298</v>
      </c>
      <c r="G30" s="11">
        <f>+(((1+('Annual Inflation rates'!G30/100))^(1/12))-1)*100</f>
        <v>5.2938476518741284</v>
      </c>
      <c r="H30" s="11">
        <f>+(((1+('Annual Inflation rates'!H30/100))^(1/12))-1)*100</f>
        <v>5.9660333865623638</v>
      </c>
      <c r="I30" s="11">
        <f>+(((1+('Annual Inflation rates'!I30/100))^(1/12))-1)*100</f>
        <v>1.3130984806924983</v>
      </c>
      <c r="J30" s="11">
        <f>+(((1+('Annual Inflation rates'!J30/100))^(1/12))-1)*100</f>
        <v>18.503408052545957</v>
      </c>
      <c r="K30" s="11">
        <f>+(((1+('Annual Inflation rates'!K30/100))^(1/12))-1)*100</f>
        <v>4.4700789726391355</v>
      </c>
      <c r="L30" s="11">
        <f>+(((1+('Annual Inflation rates'!L30/100))^(1/12))-1)*100</f>
        <v>2.5646235522114758</v>
      </c>
      <c r="M30" s="10">
        <f>+A30</f>
        <v>1988</v>
      </c>
      <c r="N30" s="11">
        <f>+AVERAGE(B30:L30)</f>
        <v>6.8588779508302391</v>
      </c>
      <c r="O30" s="10">
        <f>+_xlfn.STDEV.P(B30:L30)</f>
        <v>6.5649195711470716</v>
      </c>
      <c r="Q30">
        <f>+(B29+C29+D29+E29+J29)/5</f>
        <v>5.4125386427767008</v>
      </c>
      <c r="R30">
        <f>+(F30+G30+H30+I30+K30+L30)/6</f>
        <v>3.6157371186728056</v>
      </c>
    </row>
    <row r="31" spans="1:18" x14ac:dyDescent="0.3">
      <c r="A31" s="12">
        <v>1989</v>
      </c>
      <c r="B31" s="11">
        <f>+(((1+('Annual Inflation rates'!B31/100))^(1/12))-1)*100</f>
        <v>38.596104455664417</v>
      </c>
      <c r="C31" s="11">
        <f>+(((1+('Annual Inflation rates'!C31/100))^(1/12))-1)*100</f>
        <v>1.1842003195438489</v>
      </c>
      <c r="D31" s="11">
        <f>+(((1+('Annual Inflation rates'!D31/100))^(1/12))-1)*100</f>
        <v>24.744310783957513</v>
      </c>
      <c r="E31" s="11">
        <f>+(((1+('Annual Inflation rates'!E31/100))^(1/12))-1)*100</f>
        <v>1.3117603762459851</v>
      </c>
      <c r="F31" s="11">
        <f>+(((1+('Annual Inflation rates'!F31/100))^(1/12))-1)*100</f>
        <v>1.9528816878371158</v>
      </c>
      <c r="G31" s="11">
        <f>+(((1+('Annual Inflation rates'!G31/100))^(1/12))-1)*100</f>
        <v>3.6775577854520902</v>
      </c>
      <c r="H31" s="11">
        <f>+(((1+('Annual Inflation rates'!H31/100))^(1/12))-1)*100</f>
        <v>1.9988450362066867</v>
      </c>
      <c r="I31" s="11">
        <f>+(((1+('Annual Inflation rates'!I31/100))^(1/12))-1)*100</f>
        <v>2.1138254935600065</v>
      </c>
      <c r="J31" s="11">
        <f>+(((1+('Annual Inflation rates'!J31/100))^(1/12))-1)*100</f>
        <v>34.478997372896771</v>
      </c>
      <c r="K31" s="11">
        <f>+(((1+('Annual Inflation rates'!K31/100))^(1/12))-1)*100</f>
        <v>5.4562219379150623</v>
      </c>
      <c r="L31" s="11">
        <f>+(((1+('Annual Inflation rates'!L31/100))^(1/12))-1)*100</f>
        <v>5.0688348749749146</v>
      </c>
      <c r="M31" s="10">
        <f>+A31</f>
        <v>1989</v>
      </c>
      <c r="N31" s="11">
        <f>+AVERAGE(B31:L31)</f>
        <v>10.962140011295856</v>
      </c>
      <c r="O31" s="10">
        <f>+_xlfn.STDEV.P(B31:L31)</f>
        <v>13.662410653857853</v>
      </c>
      <c r="Q31">
        <f>+(B30+C30+D30+E30+J30)/5</f>
        <v>10.750646949419162</v>
      </c>
      <c r="R31">
        <f>+(F31+G31+H31+I31+K31+L31)/6</f>
        <v>3.378027802657646</v>
      </c>
    </row>
    <row r="32" spans="1:18" x14ac:dyDescent="0.3">
      <c r="A32" s="12">
        <v>1990</v>
      </c>
      <c r="B32" s="11">
        <f>+(((1+('Annual Inflation rates'!B32/100))^(1/12))-1)*100</f>
        <v>24.919090976105096</v>
      </c>
      <c r="C32" s="11">
        <f>+(((1+('Annual Inflation rates'!C32/100))^(1/12))-1)*100</f>
        <v>1.3255282687449688</v>
      </c>
      <c r="D32" s="11">
        <f>+(((1+('Annual Inflation rates'!D32/100))^(1/12))-1)*100</f>
        <v>32.16388164199131</v>
      </c>
      <c r="E32" s="11">
        <f>+(((1+('Annual Inflation rates'!E32/100))^(1/12))-1)*100</f>
        <v>1.9385382820756414</v>
      </c>
      <c r="F32" s="11">
        <f>+(((1+('Annual Inflation rates'!F32/100))^(1/12))-1)*100</f>
        <v>2.3642915573283574</v>
      </c>
      <c r="G32" s="11">
        <f>+(((1+('Annual Inflation rates'!G32/100))^(1/12))-1)*100</f>
        <v>3.4091666527404696</v>
      </c>
      <c r="H32" s="11">
        <f>+(((1+('Annual Inflation rates'!H32/100))^(1/12))-1)*100</f>
        <v>2.0915146090712211</v>
      </c>
      <c r="I32" s="11">
        <f>+(((1+('Annual Inflation rates'!I32/100))^(1/12))-1)*100</f>
        <v>3.0318748189111178</v>
      </c>
      <c r="J32" s="11">
        <f>+(((1+('Annual Inflation rates'!J32/100))^(1/12))-1)*100</f>
        <v>43.432369603295065</v>
      </c>
      <c r="K32" s="11">
        <f>+(((1+('Annual Inflation rates'!K32/100))^(1/12))-1)*100</f>
        <v>7.146837639865522</v>
      </c>
      <c r="L32" s="11">
        <f>+(((1+('Annual Inflation rates'!L32/100))^(1/12))-1)*100</f>
        <v>2.6255968045551636</v>
      </c>
      <c r="M32" s="10">
        <f>+A32</f>
        <v>1990</v>
      </c>
      <c r="N32" s="11">
        <f>+AVERAGE(B32:L32)</f>
        <v>11.313517350425812</v>
      </c>
      <c r="O32" s="10">
        <f>+_xlfn.STDEV.P(B32:L32)</f>
        <v>14.232356465894355</v>
      </c>
      <c r="Q32">
        <f>+(B31+C31+D31+E31+J31)/5</f>
        <v>20.063074661661709</v>
      </c>
      <c r="R32">
        <f>+(F32+G32+H32+I32+K32+L32)/6</f>
        <v>3.4448803470786422</v>
      </c>
    </row>
    <row r="33" spans="1:18" x14ac:dyDescent="0.3">
      <c r="A33" s="12">
        <v>1991</v>
      </c>
      <c r="B33" s="11">
        <f>+(((1+('Annual Inflation rates'!B33/100))^(1/12))-1)*100</f>
        <v>5.2120736828753733</v>
      </c>
      <c r="C33" s="11">
        <f>+(((1+('Annual Inflation rates'!C33/100))^(1/12))-1)*100</f>
        <v>1.6324168627162461</v>
      </c>
      <c r="D33" s="11">
        <f>+(((1+('Annual Inflation rates'!D33/100))^(1/12))-1)*100</f>
        <v>14.630404532910536</v>
      </c>
      <c r="E33" s="11">
        <f>+(((1+('Annual Inflation rates'!E33/100))^(1/12))-1)*100</f>
        <v>1.669261853154369</v>
      </c>
      <c r="F33" s="11">
        <f>+(((1+('Annual Inflation rates'!F33/100))^(1/12))-1)*100</f>
        <v>1.999973294556745</v>
      </c>
      <c r="G33" s="11">
        <f>+(((1+('Annual Inflation rates'!G33/100))^(1/12))-1)*100</f>
        <v>3.3780650692610603</v>
      </c>
      <c r="H33" s="11">
        <f>+(((1+('Annual Inflation rates'!H33/100))^(1/12))-1)*100</f>
        <v>1.7696572180647019</v>
      </c>
      <c r="I33" s="11">
        <f>+(((1+('Annual Inflation rates'!I33/100))^(1/12))-1)*100</f>
        <v>0.93604653445054087</v>
      </c>
      <c r="J33" s="11">
        <f>+(((1+('Annual Inflation rates'!J33/100))^(1/12))-1)*100</f>
        <v>14.533008285670723</v>
      </c>
      <c r="K33" s="11">
        <f>+(((1+('Annual Inflation rates'!K33/100))^(1/12))-1)*100</f>
        <v>5.0905370644056536</v>
      </c>
      <c r="L33" s="11">
        <f>+(((1+('Annual Inflation rates'!L33/100))^(1/12))-1)*100</f>
        <v>2.2768503711403598</v>
      </c>
      <c r="M33" s="10">
        <f>+A33</f>
        <v>1991</v>
      </c>
      <c r="N33" s="11">
        <f>+AVERAGE(B33:L33)</f>
        <v>4.8298449790187554</v>
      </c>
      <c r="O33" s="10">
        <f>+_xlfn.STDEV.P(B33:L33)</f>
        <v>4.7843425758001983</v>
      </c>
      <c r="Q33">
        <f>+(B32+C32+D32+E32+J32)/5</f>
        <v>20.755881754442417</v>
      </c>
      <c r="R33">
        <f>+(F33+G33+H33+I33+K33+L33)/6</f>
        <v>2.5751882586465107</v>
      </c>
    </row>
    <row r="34" spans="1:18" x14ac:dyDescent="0.3">
      <c r="A34" s="12">
        <v>1992</v>
      </c>
      <c r="B34" s="11">
        <f>+(((1+('Annual Inflation rates'!B34/100))^(1/12))-1)*100</f>
        <v>1.356269548703315</v>
      </c>
      <c r="C34" s="11">
        <f>+(((1+('Annual Inflation rates'!C34/100))^(1/12))-1)*100</f>
        <v>0.95340912771288977</v>
      </c>
      <c r="D34" s="11">
        <f>+(((1+('Annual Inflation rates'!D34/100))^(1/12))-1)*100</f>
        <v>22.03855947709128</v>
      </c>
      <c r="E34" s="11">
        <f>+(((1+('Annual Inflation rates'!E34/100))^(1/12))-1)*100</f>
        <v>1.2110293020026086</v>
      </c>
      <c r="F34" s="11">
        <f>+(((1+('Annual Inflation rates'!F34/100))^(1/12))-1)*100</f>
        <v>1.8860071462104111</v>
      </c>
      <c r="G34" s="11">
        <f>+(((1+('Annual Inflation rates'!G34/100))^(1/12))-1)*100</f>
        <v>4.0064846333657034</v>
      </c>
      <c r="H34" s="11">
        <f>+(((1+('Annual Inflation rates'!H34/100))^(1/12))-1)*100</f>
        <v>1.1600765594735662</v>
      </c>
      <c r="I34" s="11">
        <f>+(((1+('Annual Inflation rates'!I34/100))^(1/12))-1)*100</f>
        <v>1.3727438441583306</v>
      </c>
      <c r="J34" s="11">
        <f>+(((1+('Annual Inflation rates'!J34/100))^(1/12))-1)*100</f>
        <v>4.700219878406231</v>
      </c>
      <c r="K34" s="11">
        <f>+(((1+('Annual Inflation rates'!K34/100))^(1/12))-1)*100</f>
        <v>3.935050575543908</v>
      </c>
      <c r="L34" s="11">
        <f>+(((1+('Annual Inflation rates'!L34/100))^(1/12))-1)*100</f>
        <v>2.3313174790735136</v>
      </c>
      <c r="M34" s="10">
        <f>+A34</f>
        <v>1992</v>
      </c>
      <c r="N34" s="11">
        <f>+AVERAGE(B34:L34)</f>
        <v>4.0864697792492501</v>
      </c>
      <c r="O34" s="10">
        <f>+_xlfn.STDEV.P(B34:L34)</f>
        <v>5.8159064056290521</v>
      </c>
      <c r="Q34">
        <f>+(B33+C33+D33+E33+J33)/5</f>
        <v>7.5354330434654502</v>
      </c>
      <c r="R34">
        <f>+(F34+G34+H34+I34+K34+L34)/6</f>
        <v>2.4486133729709052</v>
      </c>
    </row>
    <row r="35" spans="1:18" x14ac:dyDescent="0.3">
      <c r="A35" s="12">
        <v>1993</v>
      </c>
      <c r="B35" s="11">
        <f>+(((1+('Annual Inflation rates'!B35/100))^(1/12))-1)*100</f>
        <v>0.59395524258283316</v>
      </c>
      <c r="C35" s="11">
        <f>+(((1+('Annual Inflation rates'!C35/100))^(1/12))-1)*100</f>
        <v>0.68430477551484348</v>
      </c>
      <c r="D35" s="11">
        <f>+(((1+('Annual Inflation rates'!D35/100))^(1/12))-1)*100</f>
        <v>29.397052453444616</v>
      </c>
      <c r="E35" s="11">
        <f>+(((1+('Annual Inflation rates'!E35/100))^(1/12))-1)*100</f>
        <v>1.0033957761679924</v>
      </c>
      <c r="F35" s="11">
        <f>+(((1+('Annual Inflation rates'!F35/100))^(1/12))-1)*100</f>
        <v>1.7130212749953966</v>
      </c>
      <c r="G35" s="11">
        <f>+(((1+('Annual Inflation rates'!G35/100))^(1/12))-1)*100</f>
        <v>2.2731668618704681</v>
      </c>
      <c r="H35" s="11">
        <f>+(((1+('Annual Inflation rates'!H35/100))^(1/12))-1)*100</f>
        <v>0.76982565758143551</v>
      </c>
      <c r="I35" s="11">
        <f>+(((1+('Annual Inflation rates'!I35/100))^(1/12))-1)*100</f>
        <v>1.557024108366023</v>
      </c>
      <c r="J35" s="11">
        <f>+(((1+('Annual Inflation rates'!J35/100))^(1/12))-1)*100</f>
        <v>3.354641017543547</v>
      </c>
      <c r="K35" s="11">
        <f>+(((1+('Annual Inflation rates'!K35/100))^(1/12))-1)*100</f>
        <v>3.5997234591221172</v>
      </c>
      <c r="L35" s="11">
        <f>+(((1+('Annual Inflation rates'!L35/100))^(1/12))-1)*100</f>
        <v>3.2003925388529586</v>
      </c>
      <c r="M35" s="10">
        <f>+A35</f>
        <v>1993</v>
      </c>
      <c r="N35" s="11">
        <f>+AVERAGE(B35:L35)</f>
        <v>4.3769548332765673</v>
      </c>
      <c r="O35" s="10">
        <f>+_xlfn.STDEV.P(B35:L35)</f>
        <v>7.9820953331434668</v>
      </c>
      <c r="Q35">
        <f>+(B34+C34+D34+E34+J34)/5</f>
        <v>6.0518974667832648</v>
      </c>
      <c r="R35">
        <f>+(F35+G35+H35+I35+K35+L35)/6</f>
        <v>2.1855256501314</v>
      </c>
    </row>
    <row r="36" spans="1:18" x14ac:dyDescent="0.3">
      <c r="A36" s="12">
        <v>1994</v>
      </c>
      <c r="B36" s="11">
        <f>+(((1+('Annual Inflation rates'!B36/100))^(1/12))-1)*100</f>
        <v>0.31566018675801555</v>
      </c>
      <c r="C36" s="11">
        <f>+(((1+('Annual Inflation rates'!C36/100))^(1/12))-1)*100</f>
        <v>0.63361643691970393</v>
      </c>
      <c r="D36" s="11">
        <f>+(((1+('Annual Inflation rates'!D36/100))^(1/12))-1)*100</f>
        <v>30.795940143189714</v>
      </c>
      <c r="E36" s="11">
        <f>+(((1+('Annual Inflation rates'!E36/100))^(1/12))-1)*100</f>
        <v>0.91246878052393399</v>
      </c>
      <c r="F36" s="11">
        <f>+(((1+('Annual Inflation rates'!F36/100))^(1/12))-1)*100</f>
        <v>1.7121828975077857</v>
      </c>
      <c r="G36" s="11">
        <f>+(((1+('Annual Inflation rates'!G36/100))^(1/12))-1)*100</f>
        <v>1.9029166416436372</v>
      </c>
      <c r="H36" s="11">
        <f>+(((1+('Annual Inflation rates'!H36/100))^(1/12))-1)*100</f>
        <v>0.67994921265643882</v>
      </c>
      <c r="I36" s="11">
        <f>+(((1+('Annual Inflation rates'!I36/100))^(1/12))-1)*100</f>
        <v>1.4108482220232199</v>
      </c>
      <c r="J36" s="11">
        <f>+(((1+('Annual Inflation rates'!J36/100))^(1/12))-1)*100</f>
        <v>1.7905767707758091</v>
      </c>
      <c r="K36" s="11">
        <f>+(((1+('Annual Inflation rates'!K36/100))^(1/12))-1)*100</f>
        <v>3.0919847990527272</v>
      </c>
      <c r="L36" s="11">
        <f>+(((1+('Annual Inflation rates'!L36/100))^(1/12))-1)*100</f>
        <v>4.5638473311521821</v>
      </c>
      <c r="M36" s="10">
        <f>+A36</f>
        <v>1994</v>
      </c>
      <c r="N36" s="11">
        <f>+AVERAGE(B36:L36)</f>
        <v>4.3463628565639238</v>
      </c>
      <c r="O36" s="10">
        <f>+_xlfn.STDEV.P(B36:L36)</f>
        <v>8.4451427250951916</v>
      </c>
      <c r="Q36">
        <f>+(B35+C35+D35+E35+J35)/5</f>
        <v>7.0066698530507665</v>
      </c>
      <c r="R36">
        <f>+(F36+G36+H36+I36+K36+L36)/6</f>
        <v>2.2269548506726653</v>
      </c>
    </row>
    <row r="37" spans="1:18" x14ac:dyDescent="0.3">
      <c r="A37" s="12">
        <v>1995</v>
      </c>
      <c r="B37" s="11">
        <f>+(((1+('Annual Inflation rates'!B37/100))^(1/12))-1)*100</f>
        <v>0.13300266008233752</v>
      </c>
      <c r="C37" s="11">
        <f>+(((1+('Annual Inflation rates'!C37/100))^(1/12))-1)*100</f>
        <v>0.81215577163866737</v>
      </c>
      <c r="D37" s="11">
        <f>+(((1+('Annual Inflation rates'!D37/100))^(1/12))-1)*100</f>
        <v>4.3899593506735002</v>
      </c>
      <c r="E37" s="11">
        <f>+(((1+('Annual Inflation rates'!E37/100))^(1/12))-1)*100</f>
        <v>0.66145477031194222</v>
      </c>
      <c r="F37" s="11">
        <f>+(((1+('Annual Inflation rates'!F37/100))^(1/12))-1)*100</f>
        <v>1.493330141180782</v>
      </c>
      <c r="G37" s="11">
        <f>+(((1+('Annual Inflation rates'!G37/100))^(1/12))-1)*100</f>
        <v>1.7244801111437447</v>
      </c>
      <c r="H37" s="11">
        <f>+(((1+('Annual Inflation rates'!H37/100))^(1/12))-1)*100</f>
        <v>2.7125850863146228</v>
      </c>
      <c r="I37" s="11">
        <f>+(((1+('Annual Inflation rates'!I37/100))^(1/12))-1)*100</f>
        <v>0.83803686598236116</v>
      </c>
      <c r="J37" s="11">
        <f>+(((1+('Annual Inflation rates'!J37/100))^(1/12))-1)*100</f>
        <v>0.88333723916771412</v>
      </c>
      <c r="K37" s="11">
        <f>+(((1+('Annual Inflation rates'!K37/100))^(1/12))-1)*100</f>
        <v>2.5599185084310694</v>
      </c>
      <c r="L37" s="11">
        <f>+(((1+('Annual Inflation rates'!L37/100))^(1/12))-1)*100</f>
        <v>3.8092986239258053</v>
      </c>
      <c r="M37" s="10">
        <f>+A37</f>
        <v>1995</v>
      </c>
      <c r="N37" s="11">
        <f>+AVERAGE(B37:L37)</f>
        <v>1.8197781026229587</v>
      </c>
      <c r="O37" s="10">
        <f>+_xlfn.STDEV.P(B37:L37)</f>
        <v>1.3165916777720819</v>
      </c>
      <c r="Q37">
        <f>+(B36+C36+D36+E36+J36)/5</f>
        <v>6.8896524636334346</v>
      </c>
      <c r="R37">
        <f>+(F37+G37+H37+I37+K37+L37)/6</f>
        <v>2.1896082228297309</v>
      </c>
    </row>
    <row r="38" spans="1:18" x14ac:dyDescent="0.3">
      <c r="A38" s="12">
        <v>1996</v>
      </c>
      <c r="B38" s="11">
        <f>+(((1+('Annual Inflation rates'!B38/100))^(1/12))-1)*100</f>
        <v>8.295381143461622E-2</v>
      </c>
      <c r="C38" s="11">
        <f>+(((1+('Annual Inflation rates'!C38/100))^(1/12))-1)*100</f>
        <v>0.98078241059653681</v>
      </c>
      <c r="D38" s="11">
        <f>+(((1+('Annual Inflation rates'!D38/100))^(1/12))-1)*100</f>
        <v>0.88065358833295804</v>
      </c>
      <c r="E38" s="11">
        <f>+(((1+('Annual Inflation rates'!E38/100))^(1/12))-1)*100</f>
        <v>0.59494888493176745</v>
      </c>
      <c r="F38" s="11">
        <f>+(((1+('Annual Inflation rates'!F38/100))^(1/12))-1)*100</f>
        <v>1.6457976517580963</v>
      </c>
      <c r="G38" s="11">
        <f>+(((1+('Annual Inflation rates'!G38/100))^(1/12))-1)*100</f>
        <v>1.9189693344543901</v>
      </c>
      <c r="H38" s="11">
        <f>+(((1+('Annual Inflation rates'!H38/100))^(1/12))-1)*100</f>
        <v>2.2589916486490891</v>
      </c>
      <c r="I38" s="11">
        <f>+(((1+('Annual Inflation rates'!I38/100))^(1/12))-1)*100</f>
        <v>0.65709692558135746</v>
      </c>
      <c r="J38" s="11">
        <f>+(((1+('Annual Inflation rates'!J38/100))^(1/12))-1)*100</f>
        <v>0.91494505256775049</v>
      </c>
      <c r="K38" s="11">
        <f>+(((1+('Annual Inflation rates'!K38/100))^(1/12))-1)*100</f>
        <v>1.8317997870393343</v>
      </c>
      <c r="L38" s="11">
        <f>+(((1+('Annual Inflation rates'!L38/100))^(1/12))-1)*100</f>
        <v>6.0884203015361127</v>
      </c>
      <c r="M38" s="10">
        <f>+A38</f>
        <v>1996</v>
      </c>
      <c r="N38" s="11">
        <f>+AVERAGE(B38:L38)</f>
        <v>1.6232144906256372</v>
      </c>
      <c r="O38" s="10">
        <f>+_xlfn.STDEV.P(B38:L38)</f>
        <v>1.5463341346053099</v>
      </c>
      <c r="Q38">
        <f>+(B37+C37+D37+E37+J37)/5</f>
        <v>1.3759819583748323</v>
      </c>
      <c r="R38">
        <f>+(F38+G38+H38+I38+K38+L38)/6</f>
        <v>2.4001792748363964</v>
      </c>
    </row>
    <row r="39" spans="1:18" x14ac:dyDescent="0.3">
      <c r="A39" s="12">
        <v>1997</v>
      </c>
      <c r="B39" s="11">
        <f>+(((1+('Annual Inflation rates'!B39/100))^(1/12))-1)*100</f>
        <v>8.295381143461622E-2</v>
      </c>
      <c r="C39" s="11">
        <f>+(((1+('Annual Inflation rates'!C39/100))^(1/12))-1)*100</f>
        <v>0.3841491482303061</v>
      </c>
      <c r="D39" s="11">
        <f>+(((1+('Annual Inflation rates'!D39/100))^(1/12))-1)*100</f>
        <v>0.63657146117617192</v>
      </c>
      <c r="E39" s="11">
        <f>+(((1+('Annual Inflation rates'!E39/100))^(1/12))-1)*100</f>
        <v>0.4977516620736866</v>
      </c>
      <c r="F39" s="11">
        <f>+(((1+('Annual Inflation rates'!F39/100))^(1/12))-1)*100</f>
        <v>1.3662034702638381</v>
      </c>
      <c r="G39" s="11">
        <f>+(((1+('Annual Inflation rates'!G39/100))^(1/12))-1)*100</f>
        <v>2.2543141822361168</v>
      </c>
      <c r="H39" s="11">
        <f>+(((1+('Annual Inflation rates'!H39/100))^(1/12))-1)*100</f>
        <v>1.3664399677113748</v>
      </c>
      <c r="I39" s="11">
        <f>+(((1+('Annual Inflation rates'!I39/100))^(1/12))-1)*100</f>
        <v>0.50246402337710272</v>
      </c>
      <c r="J39" s="11">
        <f>+(((1+('Annual Inflation rates'!J39/100))^(1/12))-1)*100</f>
        <v>0.68575996641000447</v>
      </c>
      <c r="K39" s="11">
        <f>+(((1+('Annual Inflation rates'!K39/100))^(1/12))-1)*100</f>
        <v>1.18346595961345</v>
      </c>
      <c r="L39" s="11">
        <f>+(((1+('Annual Inflation rates'!L39/100))^(1/12))-1)*100</f>
        <v>2.6961014436728492</v>
      </c>
      <c r="M39" s="10">
        <f>+A39</f>
        <v>1997</v>
      </c>
      <c r="N39" s="11">
        <f>+AVERAGE(B39:L39)</f>
        <v>1.0596522814726832</v>
      </c>
      <c r="O39" s="10">
        <f>+_xlfn.STDEV.P(B39:L39)</f>
        <v>0.77833349649773376</v>
      </c>
      <c r="Q39">
        <f>+(B38+C38+D38+E38+J38)/5</f>
        <v>0.6908567495727258</v>
      </c>
      <c r="R39">
        <f>+(F39+G39+H39+I39+K39+L39)/6</f>
        <v>1.5614981744791219</v>
      </c>
    </row>
    <row r="40" spans="1:18" x14ac:dyDescent="0.3">
      <c r="A40" s="12">
        <v>1998</v>
      </c>
      <c r="B40" s="11">
        <f>+(((1+('Annual Inflation rates'!B40/100))^(1/12))-1)*100</f>
        <v>8.295381143461622E-2</v>
      </c>
      <c r="C40" s="11">
        <f>+(((1+('Annual Inflation rates'!C40/100))^(1/12))-1)*100</f>
        <v>0.61799171083882776</v>
      </c>
      <c r="D40" s="11">
        <f>+(((1+('Annual Inflation rates'!D40/100))^(1/12))-1)*100</f>
        <v>0.31830261663017279</v>
      </c>
      <c r="E40" s="11">
        <f>+(((1+('Annual Inflation rates'!E40/100))^(1/12))-1)*100</f>
        <v>0.41685931576598279</v>
      </c>
      <c r="F40" s="11">
        <f>+(((1+('Annual Inflation rates'!F40/100))^(1/12))-1)*100</f>
        <v>1.2955077294187323</v>
      </c>
      <c r="G40" s="11">
        <f>+(((1+('Annual Inflation rates'!G40/100))^(1/12))-1)*100</f>
        <v>3.0494761838373297</v>
      </c>
      <c r="H40" s="11">
        <f>+(((1+('Annual Inflation rates'!H40/100))^(1/12))-1)*100</f>
        <v>1.1996907242856514</v>
      </c>
      <c r="I40" s="11">
        <f>+(((1+('Annual Inflation rates'!I40/100))^(1/12))-1)*100</f>
        <v>1.1453653644112771</v>
      </c>
      <c r="J40" s="11">
        <f>+(((1+('Annual Inflation rates'!J40/100))^(1/12))-1)*100</f>
        <v>0.58497409526456767</v>
      </c>
      <c r="K40" s="11">
        <f>+(((1+('Annual Inflation rates'!K40/100))^(1/12))-1)*100</f>
        <v>0.69233928424032865</v>
      </c>
      <c r="L40" s="11">
        <f>+(((1+('Annual Inflation rates'!L40/100))^(1/12))-1)*100</f>
        <v>2.2042791301601472</v>
      </c>
      <c r="M40" s="10">
        <f>+A40</f>
        <v>1998</v>
      </c>
      <c r="N40" s="11">
        <f>+AVERAGE(B40:L40)</f>
        <v>1.0552490878443304</v>
      </c>
      <c r="O40" s="10">
        <f>+_xlfn.STDEV.P(B40:L40)</f>
        <v>0.84336803720826214</v>
      </c>
      <c r="Q40">
        <f>+(B39+C39+D39+E39+J39)/5</f>
        <v>0.45743720986495706</v>
      </c>
      <c r="R40">
        <f>+(F40+G40+H40+I40+K40+L40)/6</f>
        <v>1.5977764027255776</v>
      </c>
    </row>
    <row r="41" spans="1:18" x14ac:dyDescent="0.3">
      <c r="A41" s="12">
        <v>1999</v>
      </c>
      <c r="B41" s="11">
        <f>+(((1+('Annual Inflation rates'!B41/100))^(1/12))-1)*100</f>
        <v>8.295381143461622E-2</v>
      </c>
      <c r="C41" s="11">
        <f>+(((1+('Annual Inflation rates'!C41/100))^(1/12))-1)*100</f>
        <v>0.17820268164079334</v>
      </c>
      <c r="D41" s="11">
        <f>+(((1+('Annual Inflation rates'!D41/100))^(1/12))-1)*100</f>
        <v>0.89760531640357133</v>
      </c>
      <c r="E41" s="11">
        <f>+(((1+('Annual Inflation rates'!E41/100))^(1/12))-1)*100</f>
        <v>0.27451569945844412</v>
      </c>
      <c r="F41" s="11">
        <f>+(((1+('Annual Inflation rates'!F41/100))^(1/12))-1)*100</f>
        <v>0.7385574316690402</v>
      </c>
      <c r="G41" s="11">
        <f>+(((1+('Annual Inflation rates'!G41/100))^(1/12))-1)*100</f>
        <v>4.0327442171853134</v>
      </c>
      <c r="H41" s="11">
        <f>+(((1+('Annual Inflation rates'!H41/100))^(1/12))-1)*100</f>
        <v>1.1781427035341796</v>
      </c>
      <c r="I41" s="11">
        <f>+(((1+('Annual Inflation rates'!I41/100))^(1/12))-1)*100</f>
        <v>0.43956561305040776</v>
      </c>
      <c r="J41" s="11">
        <f>+(((1+('Annual Inflation rates'!J41/100))^(1/12))-1)*100</f>
        <v>0.28466715655732777</v>
      </c>
      <c r="K41" s="11">
        <f>+(((1+('Annual Inflation rates'!K41/100))^(1/12))-1)*100</f>
        <v>0.3410432054440804</v>
      </c>
      <c r="L41" s="11">
        <f>+(((1+('Annual Inflation rates'!L41/100))^(1/12))-1)*100</f>
        <v>1.5329407751069501</v>
      </c>
      <c r="M41" s="10">
        <f>+A41</f>
        <v>1999</v>
      </c>
      <c r="N41" s="11">
        <f>+AVERAGE(B41:L41)</f>
        <v>0.90735805558952043</v>
      </c>
      <c r="O41" s="10">
        <f>+_xlfn.STDEV.P(B41:L41)</f>
        <v>1.0787362593480871</v>
      </c>
      <c r="Q41">
        <f>+(B40+C40+D40+E40+J40)/5</f>
        <v>0.40421630998683344</v>
      </c>
      <c r="R41">
        <f>+(F41+G41+H41+I41+K41+L41)/6</f>
        <v>1.3771656576649953</v>
      </c>
    </row>
    <row r="42" spans="1:18" x14ac:dyDescent="0.3">
      <c r="A42" s="12">
        <v>2000</v>
      </c>
      <c r="B42" s="11">
        <f>+(((1+('Annual Inflation rates'!B42/100))^(1/12))-1)*100</f>
        <v>8.295381143461622E-2</v>
      </c>
      <c r="C42" s="11">
        <f>+(((1+('Annual Inflation rates'!C42/100))^(1/12))-1)*100</f>
        <v>0.37613932781024317</v>
      </c>
      <c r="D42" s="11">
        <f>+(((1+('Annual Inflation rates'!D42/100))^(1/12))-1)*100</f>
        <v>1.0810021778763002</v>
      </c>
      <c r="E42" s="11">
        <f>+(((1+('Annual Inflation rates'!E42/100))^(1/12))-1)*100</f>
        <v>0.31443969437801034</v>
      </c>
      <c r="F42" s="11">
        <f>+(((1+('Annual Inflation rates'!F42/100))^(1/12))-1)*100</f>
        <v>0.70132084510452497</v>
      </c>
      <c r="G42" s="11">
        <f>+(((1+('Annual Inflation rates'!G42/100))^(1/12))-1)*100</f>
        <v>5.5403984295781195</v>
      </c>
      <c r="H42" s="11">
        <f>+(((1+('Annual Inflation rates'!H42/100))^(1/12))-1)*100</f>
        <v>0.95656289963697017</v>
      </c>
      <c r="I42" s="11">
        <f>+(((1+('Annual Inflation rates'!I42/100))^(1/12))-1)*100</f>
        <v>0.69328315793910633</v>
      </c>
      <c r="J42" s="11">
        <f>+(((1+('Annual Inflation rates'!J42/100))^(1/12))-1)*100</f>
        <v>0.30805981549180128</v>
      </c>
      <c r="K42" s="11">
        <f>+(((1+('Annual Inflation rates'!K42/100))^(1/12))-1)*100</f>
        <v>0.41142319776137359</v>
      </c>
      <c r="L42" s="11">
        <f>+(((1+('Annual Inflation rates'!L42/100))^(1/12))-1)*100</f>
        <v>1.0557424431390849</v>
      </c>
      <c r="M42" s="10">
        <f>+A42</f>
        <v>2000</v>
      </c>
      <c r="N42" s="11">
        <f>+AVERAGE(B42:L42)</f>
        <v>1.0473932545591047</v>
      </c>
      <c r="O42" s="10">
        <f>+_xlfn.STDEV.P(B42:L42)</f>
        <v>1.455732338040701</v>
      </c>
      <c r="Q42">
        <f>+(B41+C41+D41+E41+J41)/5</f>
        <v>0.34358893309895056</v>
      </c>
      <c r="R42">
        <f>+(F42+G42+H42+I42+K42+L42)/6</f>
        <v>1.55978849552653</v>
      </c>
    </row>
    <row r="43" spans="1:18" x14ac:dyDescent="0.3">
      <c r="A43" s="12">
        <v>2001</v>
      </c>
      <c r="B43" s="11">
        <f>+(((1+('Annual Inflation rates'!B43/100))^(1/12))-1)*100</f>
        <v>8.295381143461622E-2</v>
      </c>
      <c r="C43" s="11">
        <f>+(((1+('Annual Inflation rates'!C43/100))^(1/12))-1)*100</f>
        <v>0.13151566514331137</v>
      </c>
      <c r="D43" s="11">
        <f>+(((1+('Annual Inflation rates'!D43/100))^(1/12))-1)*100</f>
        <v>0.82494310169958229</v>
      </c>
      <c r="E43" s="11">
        <f>+(((1+('Annual Inflation rates'!E43/100))^(1/12))-1)*100</f>
        <v>0.2930413731491166</v>
      </c>
      <c r="F43" s="11">
        <f>+(((1+('Annual Inflation rates'!F43/100))^(1/12))-1)*100</f>
        <v>0.61589855424195594</v>
      </c>
      <c r="G43" s="11">
        <f>+(((1+('Annual Inflation rates'!G43/100))^(1/12))-1)*100</f>
        <v>1.7013155892766418</v>
      </c>
      <c r="H43" s="11">
        <f>+(((1+('Annual Inflation rates'!H43/100))^(1/12))-1)*100</f>
        <v>0.47714340440094816</v>
      </c>
      <c r="I43" s="11">
        <f>+(((1+('Annual Inflation rates'!I43/100))^(1/12))-1)*100</f>
        <v>0.67327815936704116</v>
      </c>
      <c r="J43" s="11">
        <f>+(((1+('Annual Inflation rates'!J43/100))^(1/12))-1)*100</f>
        <v>0.1635212974954614</v>
      </c>
      <c r="K43" s="11">
        <f>+(((1+('Annual Inflation rates'!K43/100))^(1/12))-1)*100</f>
        <v>0.29422560471963344</v>
      </c>
      <c r="L43" s="11">
        <f>+(((1+('Annual Inflation rates'!L43/100))^(1/12))-1)*100</f>
        <v>0.97001795967441851</v>
      </c>
      <c r="M43" s="10">
        <f>+A43</f>
        <v>2001</v>
      </c>
      <c r="N43" s="11">
        <f>+AVERAGE(B43:L43)</f>
        <v>0.5661685927820661</v>
      </c>
      <c r="O43" s="10">
        <f>+_xlfn.STDEV.P(B43:L43)</f>
        <v>0.45463114693748269</v>
      </c>
      <c r="Q43">
        <f>+(B42+C42+D42+E42+J42)/5</f>
        <v>0.43251896539819423</v>
      </c>
      <c r="R43">
        <f>+(F43+G43+H43+I43+K43+L43)/6</f>
        <v>0.78864654528010647</v>
      </c>
    </row>
    <row r="44" spans="1:18" x14ac:dyDescent="0.3">
      <c r="A44" s="12">
        <v>2002</v>
      </c>
      <c r="B44" s="11">
        <f>+(((1+('Annual Inflation rates'!B44/100))^(1/12))-1)*100</f>
        <v>2.9013796166268646</v>
      </c>
      <c r="C44" s="11">
        <f>+(((1+('Annual Inflation rates'!C44/100))^(1/12))-1)*100</f>
        <v>7.7027735007262343E-2</v>
      </c>
      <c r="D44" s="11">
        <f>+(((1+('Annual Inflation rates'!D44/100))^(1/12))-1)*100</f>
        <v>1.0611897180859975</v>
      </c>
      <c r="E44" s="11">
        <f>+(((1+('Annual Inflation rates'!E44/100))^(1/12))-1)*100</f>
        <v>0.20501126932424008</v>
      </c>
      <c r="F44" s="11">
        <f>+(((1+('Annual Inflation rates'!F44/100))^(1/12))-1)*100</f>
        <v>0.56484818309510132</v>
      </c>
      <c r="G44" s="11">
        <f>+(((1+('Annual Inflation rates'!G44/100))^(1/12))-1)*100</f>
        <v>0.74808631872158582</v>
      </c>
      <c r="H44" s="11">
        <f>+(((1+('Annual Inflation rates'!H44/100))^(1/12))-1)*100</f>
        <v>0.56202556719393559</v>
      </c>
      <c r="I44" s="11">
        <f>+(((1+('Annual Inflation rates'!I44/100))^(1/12))-1)*100</f>
        <v>1.1403978906113998</v>
      </c>
      <c r="J44" s="11">
        <f>+(((1+('Annual Inflation rates'!J44/100))^(1/12))-1)*100</f>
        <v>1.5819561853080977E-2</v>
      </c>
      <c r="K44" s="11">
        <f>+(((1+('Annual Inflation rates'!K44/100))^(1/12))-1)*100</f>
        <v>1.9408030261268472</v>
      </c>
      <c r="L44" s="11">
        <f>+(((1+('Annual Inflation rates'!L44/100))^(1/12))-1)*100</f>
        <v>2.2897440001168334</v>
      </c>
      <c r="M44" s="10">
        <f>+A44</f>
        <v>2002</v>
      </c>
      <c r="N44" s="11">
        <f>+AVERAGE(B44:L44)</f>
        <v>1.0460302624330136</v>
      </c>
      <c r="O44" s="10">
        <f>+_xlfn.STDEV.P(B44:L44)</f>
        <v>0.90759816443799213</v>
      </c>
      <c r="Q44">
        <f>+(B43+C43+D43+E43+J43)/5</f>
        <v>0.29919504978441758</v>
      </c>
      <c r="R44">
        <f>+(F44+G44+H44+I44+K44+L44)/6</f>
        <v>1.2076508309776173</v>
      </c>
    </row>
    <row r="45" spans="1:18" x14ac:dyDescent="0.3">
      <c r="A45" s="12">
        <v>2003</v>
      </c>
      <c r="B45" s="11">
        <f>+(((1+('Annual Inflation rates'!B45/100))^(1/12))-1)*100</f>
        <v>0.30008330558899399</v>
      </c>
      <c r="C45" s="11">
        <f>+(((1+('Annual Inflation rates'!C45/100))^(1/12))-1)*100</f>
        <v>0.27394092785539836</v>
      </c>
      <c r="D45" s="11">
        <f>+(((1+('Annual Inflation rates'!D45/100))^(1/12))-1)*100</f>
        <v>1.7261100397241602</v>
      </c>
      <c r="E45" s="11">
        <f>+(((1+('Annual Inflation rates'!E45/100))^(1/12))-1)*100</f>
        <v>0.2322045006825757</v>
      </c>
      <c r="F45" s="11">
        <f>+(((1+('Annual Inflation rates'!F45/100))^(1/12))-1)*100</f>
        <v>0.52543305462438017</v>
      </c>
      <c r="G45" s="11">
        <f>+(((1+('Annual Inflation rates'!G45/100))^(1/12))-1)*100</f>
        <v>0.49227348278342298</v>
      </c>
      <c r="H45" s="11">
        <f>+(((1+('Annual Inflation rates'!H45/100))^(1/12))-1)*100</f>
        <v>0.68609395357155378</v>
      </c>
      <c r="I45" s="11">
        <f>+(((1+('Annual Inflation rates'!I45/100))^(1/12))-1)*100</f>
        <v>0.75344855600087968</v>
      </c>
      <c r="J45" s="11">
        <f>+(((1+('Annual Inflation rates'!J45/100))^(1/12))-1)*100</f>
        <v>0.18641022544263475</v>
      </c>
      <c r="K45" s="11">
        <f>+(((1+('Annual Inflation rates'!K45/100))^(1/12))-1)*100</f>
        <v>0.81154004559496062</v>
      </c>
      <c r="L45" s="11">
        <f>+(((1+('Annual Inflation rates'!L45/100))^(1/12))-1)*100</f>
        <v>2.0174110412980006</v>
      </c>
      <c r="M45" s="10">
        <f>+A45</f>
        <v>2003</v>
      </c>
      <c r="N45" s="11">
        <f>+AVERAGE(B45:L45)</f>
        <v>0.72772264846972368</v>
      </c>
      <c r="O45" s="10">
        <f>+_xlfn.STDEV.P(B45:L45)</f>
        <v>0.57943559382333543</v>
      </c>
      <c r="Q45">
        <f>+(B44+C44+D44+E44+J44)/5</f>
        <v>0.8520855801794891</v>
      </c>
      <c r="R45">
        <f>+(F45+G45+H45+I45+K45+L45)/6</f>
        <v>0.88103335564553298</v>
      </c>
    </row>
    <row r="46" spans="1:18" x14ac:dyDescent="0.3">
      <c r="A46" s="12">
        <v>2004</v>
      </c>
      <c r="B46" s="11">
        <f>+(((1+('Annual Inflation rates'!B46/100))^(1/12))-1)*100</f>
        <v>0.49439655958465334</v>
      </c>
      <c r="C46" s="11">
        <f>+(((1+('Annual Inflation rates'!C46/100))^(1/12))-1)*100</f>
        <v>0.36246765611203102</v>
      </c>
      <c r="D46" s="11">
        <f>+(((1+('Annual Inflation rates'!D46/100))^(1/12))-1)*100</f>
        <v>0.75162587844472828</v>
      </c>
      <c r="E46" s="11">
        <f>+(((1+('Annual Inflation rates'!E46/100))^(1/12))-1)*100</f>
        <v>8.7543444016202621E-2</v>
      </c>
      <c r="F46" s="11">
        <f>+(((1+('Annual Inflation rates'!F46/100))^(1/12))-1)*100</f>
        <v>0.44697347298217061</v>
      </c>
      <c r="G46" s="11">
        <f>+(((1+('Annual Inflation rates'!G46/100))^(1/12))-1)*100</f>
        <v>0.16070332806754628</v>
      </c>
      <c r="H46" s="11">
        <f>+(((1+('Annual Inflation rates'!H46/100))^(1/12))-1)*100</f>
        <v>0.59540137004312488</v>
      </c>
      <c r="I46" s="11">
        <f>+(((1+('Annual Inflation rates'!I46/100))^(1/12))-1)*100</f>
        <v>0.23253448010245314</v>
      </c>
      <c r="J46" s="11">
        <f>+(((1+('Annual Inflation rates'!J46/100))^(1/12))-1)*100</f>
        <v>0.30000015894111609</v>
      </c>
      <c r="K46" s="11">
        <f>+(((1+('Annual Inflation rates'!K46/100))^(1/12))-1)*100</f>
        <v>0.61151926831810588</v>
      </c>
      <c r="L46" s="11">
        <f>+(((1+('Annual Inflation rates'!L46/100))^(1/12))-1)*100</f>
        <v>1.4732995272674243</v>
      </c>
      <c r="M46" s="10">
        <f>+A46</f>
        <v>2004</v>
      </c>
      <c r="N46" s="11">
        <f>+AVERAGE(B46:L46)</f>
        <v>0.50149683126177791</v>
      </c>
      <c r="O46" s="10">
        <f>+_xlfn.STDEV.P(B46:L46)</f>
        <v>0.36315281221243156</v>
      </c>
      <c r="Q46">
        <f>+(B45+C45+D45+E45+J45)/5</f>
        <v>0.5437497998587526</v>
      </c>
      <c r="R46">
        <f>+(F46+G46+H46+I46+K46+L46)/6</f>
        <v>0.58673857446347089</v>
      </c>
    </row>
    <row r="47" spans="1:18" x14ac:dyDescent="0.3">
      <c r="A47" s="12">
        <v>2005</v>
      </c>
      <c r="B47" s="11">
        <f>+(((1+('Annual Inflation rates'!B47/100))^(1/12))-1)*100</f>
        <v>0.9735565580612171</v>
      </c>
      <c r="C47" s="11">
        <f>+(((1+('Annual Inflation rates'!C47/100))^(1/12))-1)*100</f>
        <v>0.43869468257304867</v>
      </c>
      <c r="D47" s="11">
        <f>+(((1+('Annual Inflation rates'!D47/100))^(1/12))-1)*100</f>
        <v>0.4840283929356648</v>
      </c>
      <c r="E47" s="11">
        <f>+(((1+('Annual Inflation rates'!E47/100))^(1/12))-1)*100</f>
        <v>0.25043694784723236</v>
      </c>
      <c r="F47" s="11">
        <f>+(((1+('Annual Inflation rates'!F47/100))^(1/12))-1)*100</f>
        <v>0.39584231207716591</v>
      </c>
      <c r="G47" s="11">
        <f>+(((1+('Annual Inflation rates'!G47/100))^(1/12))-1)*100</f>
        <v>0.25750642705517635</v>
      </c>
      <c r="H47" s="11">
        <f>+(((1+('Annual Inflation rates'!H47/100))^(1/12))-1)*100</f>
        <v>0.44729195814874334</v>
      </c>
      <c r="I47" s="11">
        <f>+(((1+('Annual Inflation rates'!I47/100))^(1/12))-1)*100</f>
        <v>0.78341036999638458</v>
      </c>
      <c r="J47" s="11">
        <f>+(((1+('Annual Inflation rates'!J47/100))^(1/12))-1)*100</f>
        <v>0.13400787856630014</v>
      </c>
      <c r="K47" s="11">
        <f>+(((1+('Annual Inflation rates'!K47/100))^(1/12))-1)*100</f>
        <v>0.39968560154393096</v>
      </c>
      <c r="L47" s="11">
        <f>+(((1+('Annual Inflation rates'!L47/100))^(1/12))-1)*100</f>
        <v>1.1243289138436863</v>
      </c>
      <c r="M47" s="10">
        <f>+A47</f>
        <v>2005</v>
      </c>
      <c r="N47" s="11">
        <f>+AVERAGE(B47:L47)</f>
        <v>0.51716273114986822</v>
      </c>
      <c r="O47" s="10">
        <f>+_xlfn.STDEV.P(B47:L47)</f>
        <v>0.29754482452756265</v>
      </c>
      <c r="Q47">
        <f>+(B46+C46+D46+E46+J46)/5</f>
        <v>0.39920673941974627</v>
      </c>
      <c r="R47">
        <f>+(F47+G47+H47+I47+K47+L47)/6</f>
        <v>0.56801093044418127</v>
      </c>
    </row>
    <row r="48" spans="1:18" x14ac:dyDescent="0.3">
      <c r="A48" s="12">
        <v>2006</v>
      </c>
      <c r="B48" s="11">
        <f>+(((1+('Annual Inflation rates'!B48/100))^(1/12))-1)*100</f>
        <v>0.78511372969076731</v>
      </c>
      <c r="C48" s="11">
        <f>+(((1+('Annual Inflation rates'!C48/100))^(1/12))-1)*100</f>
        <v>0.35030059612048969</v>
      </c>
      <c r="D48" s="11">
        <f>+(((1+('Annual Inflation rates'!D48/100))^(1/12))-1)*100</f>
        <v>0.14263102230509528</v>
      </c>
      <c r="E48" s="11">
        <f>+(((1+('Annual Inflation rates'!E48/100))^(1/12))-1)*100</f>
        <v>0.27919170669401527</v>
      </c>
      <c r="F48" s="11">
        <f>+(((1+('Annual Inflation rates'!F48/100))^(1/12))-1)*100</f>
        <v>0.36571248319952065</v>
      </c>
      <c r="G48" s="11">
        <f>+(((1+('Annual Inflation rates'!G48/100))^(1/12))-1)*100</f>
        <v>0.23602798061415076</v>
      </c>
      <c r="H48" s="11">
        <f>+(((1+('Annual Inflation rates'!H48/100))^(1/12))-1)*100</f>
        <v>0.36240717817703771</v>
      </c>
      <c r="I48" s="11">
        <f>+(((1+('Annual Inflation rates'!I48/100))^(1/12))-1)*100</f>
        <v>0.98747247977781782</v>
      </c>
      <c r="J48" s="11">
        <f>+(((1+('Annual Inflation rates'!J48/100))^(1/12))-1)*100</f>
        <v>0.16527078321413313</v>
      </c>
      <c r="K48" s="11">
        <f>+(((1+('Annual Inflation rates'!K48/100))^(1/12))-1)*100</f>
        <v>0.51672249564083117</v>
      </c>
      <c r="L48" s="11"/>
      <c r="M48" s="10">
        <f>+A48</f>
        <v>2006</v>
      </c>
      <c r="N48" s="11">
        <f>+AVERAGE(B48:L48)</f>
        <v>0.41908504554338588</v>
      </c>
      <c r="O48" s="10">
        <f>+_xlfn.STDEV.P(B48:L48)</f>
        <v>0.2590936506786426</v>
      </c>
      <c r="Q48">
        <f>+(B47+C47+D47+E47+J47)/5</f>
        <v>0.45614489199669261</v>
      </c>
      <c r="R48">
        <f>+(F48+G48+H48+I48+K48+L48)/6</f>
        <v>0.41139043623489302</v>
      </c>
    </row>
    <row r="49" spans="1:18" x14ac:dyDescent="0.3">
      <c r="A49" s="12">
        <v>2007</v>
      </c>
      <c r="B49" s="11">
        <f>+(((1+('Annual Inflation rates'!B49/100))^(1/12))-1)*100</f>
        <v>1.6375416945968668</v>
      </c>
      <c r="C49" s="11">
        <f>+(((1+('Annual Inflation rates'!C49/100))^(1/12))-1)*100</f>
        <v>0.69808431715892016</v>
      </c>
      <c r="D49" s="11">
        <f>+(((1+('Annual Inflation rates'!D49/100))^(1/12))-1)*100</f>
        <v>0.41392074979722526</v>
      </c>
      <c r="E49" s="11">
        <f>+(((1+('Annual Inflation rates'!E49/100))^(1/12))-1)*100</f>
        <v>0.35897137950355873</v>
      </c>
      <c r="F49" s="11">
        <f>+(((1+('Annual Inflation rates'!F49/100))^(1/12))-1)*100</f>
        <v>0.46255484879851316</v>
      </c>
      <c r="G49" s="11">
        <f>+(((1+('Annual Inflation rates'!G49/100))^(1/12))-1)*100</f>
        <v>0.27252016986365479</v>
      </c>
      <c r="H49" s="11">
        <f>+(((1+('Annual Inflation rates'!H49/100))^(1/12))-1)*100</f>
        <v>0.26395381904238402</v>
      </c>
      <c r="I49" s="11">
        <f>+(((1+('Annual Inflation rates'!I49/100))^(1/12))-1)*100</f>
        <v>0.48139761999441699</v>
      </c>
      <c r="J49" s="11">
        <f>+(((1+('Annual Inflation rates'!J49/100))^(1/12))-1)*100</f>
        <v>0.14702924451048816</v>
      </c>
      <c r="K49" s="11">
        <f>+(((1+('Annual Inflation rates'!K49/100))^(1/12))-1)*100</f>
        <v>0.68237262905610496</v>
      </c>
      <c r="L49" s="11"/>
      <c r="M49" s="10">
        <f>+A49</f>
        <v>2007</v>
      </c>
      <c r="N49" s="11">
        <f>+AVERAGE(B49:L49)</f>
        <v>0.54183464723221331</v>
      </c>
      <c r="O49" s="10">
        <f>+_xlfn.STDEV.P(B49:L49)</f>
        <v>0.40126014333451743</v>
      </c>
      <c r="Q49">
        <f>+(B48+C48+D48+E48+J48)/5</f>
        <v>0.34450156760490014</v>
      </c>
      <c r="R49">
        <f>+(F49+G49+H49+I49+K49+L49)/6</f>
        <v>0.36046651445917899</v>
      </c>
    </row>
    <row r="50" spans="1:18" x14ac:dyDescent="0.3">
      <c r="A50" s="12">
        <v>2008</v>
      </c>
      <c r="B50" s="11">
        <f>+(((1+('Annual Inflation rates'!B50/100))^(1/12))-1)*100</f>
        <v>1.573049728577125</v>
      </c>
      <c r="C50" s="11">
        <f>+(((1+('Annual Inflation rates'!C50/100))^(1/12))-1)*100</f>
        <v>1.0979153160044497</v>
      </c>
      <c r="D50" s="11">
        <f>+(((1+('Annual Inflation rates'!D50/100))^(1/12))-1)*100</f>
        <v>0.89099561598551258</v>
      </c>
      <c r="E50" s="11">
        <f>+(((1+('Annual Inflation rates'!E50/100))^(1/12))-1)*100</f>
        <v>0.69844950281459095</v>
      </c>
      <c r="F50" s="11">
        <f>+(((1+('Annual Inflation rates'!F50/100))^(1/12))-1)*100</f>
        <v>0.61811055151406169</v>
      </c>
      <c r="G50" s="11">
        <f>+(((1+('Annual Inflation rates'!G50/100))^(1/12))-1)*100</f>
        <v>0.70767409626748545</v>
      </c>
      <c r="H50" s="11">
        <f>+(((1+('Annual Inflation rates'!H50/100))^(1/12))-1)*100</f>
        <v>0.48685402139803102</v>
      </c>
      <c r="I50" s="11">
        <f>+(((1+('Annual Inflation rates'!I50/100))^(1/12))-1)*100</f>
        <v>0.60449190242917172</v>
      </c>
      <c r="J50" s="11">
        <f>+(((1+('Annual Inflation rates'!J50/100))^(1/12))-1)*100</f>
        <v>0.46998247569052243</v>
      </c>
      <c r="K50" s="11">
        <f>+(((1+('Annual Inflation rates'!K50/100))^(1/12))-1)*100</f>
        <v>0.73548808062406934</v>
      </c>
      <c r="L50" s="11"/>
      <c r="M50" s="10">
        <f>+A50</f>
        <v>2008</v>
      </c>
      <c r="N50" s="11">
        <f>+AVERAGE(B50:L50)</f>
        <v>0.78830112913050199</v>
      </c>
      <c r="O50" s="10">
        <f>+_xlfn.STDEV.P(B50:L50)</f>
        <v>0.31536463123945729</v>
      </c>
      <c r="Q50">
        <f>+(B49+C49+D49+E49+J49)/5</f>
        <v>0.65110947711341183</v>
      </c>
      <c r="R50">
        <f>+(F50+G50+H50+I50+K50+L50)/6</f>
        <v>0.52543644203880324</v>
      </c>
    </row>
    <row r="51" spans="1:18" x14ac:dyDescent="0.3">
      <c r="A51" s="12">
        <v>2009</v>
      </c>
      <c r="B51" s="11">
        <f>+(((1+('Annual Inflation rates'!B51/100))^(1/12))-1)*100</f>
        <v>1.4226958548875457</v>
      </c>
      <c r="C51" s="11">
        <f>+(((1+('Annual Inflation rates'!C51/100))^(1/12))-1)*100</f>
        <v>0.27491889949704529</v>
      </c>
      <c r="D51" s="11">
        <f>+(((1+('Annual Inflation rates'!D51/100))^(1/12))-1)*100</f>
        <v>0.14806928613073644</v>
      </c>
      <c r="E51" s="11">
        <f>+(((1+('Annual Inflation rates'!E51/100))^(1/12))-1)*100</f>
        <v>0.13003436111354016</v>
      </c>
      <c r="F51" s="11">
        <f>+(((1+('Annual Inflation rates'!F51/100))^(1/12))-1)*100</f>
        <v>0.16530624903328128</v>
      </c>
      <c r="G51" s="11">
        <f>+(((1+('Annual Inflation rates'!G51/100))^(1/12))-1)*100</f>
        <v>0.35240084765488788</v>
      </c>
      <c r="H51" s="11">
        <f>+(((1+('Annual Inflation rates'!H51/100))^(1/12))-1)*100</f>
        <v>0.29007178743243323</v>
      </c>
      <c r="I51" s="11">
        <f>+(((1+('Annual Inflation rates'!I51/100))^(1/12))-1)*100</f>
        <v>0.15373222776084994</v>
      </c>
      <c r="J51" s="11">
        <f>+(((1+('Annual Inflation rates'!J51/100))^(1/12))-1)*100</f>
        <v>0.24138153299944065</v>
      </c>
      <c r="K51" s="11">
        <f>+(((1+('Annual Inflation rates'!K51/100))^(1/12))-1)*100</f>
        <v>0.47900857139369091</v>
      </c>
      <c r="L51" s="11"/>
      <c r="M51" s="10">
        <f>+A51</f>
        <v>2009</v>
      </c>
      <c r="N51" s="11">
        <f>+AVERAGE(B51:L51)</f>
        <v>0.36576196179034515</v>
      </c>
      <c r="O51" s="10">
        <f>+_xlfn.STDEV.P(B51:L51)</f>
        <v>0.36710505683098488</v>
      </c>
      <c r="Q51">
        <f>+(B50+C50+D50+E50+J50)/5</f>
        <v>0.94607852781444013</v>
      </c>
      <c r="R51">
        <f>+(F51+G51+H51+I51+K51+L51)/6</f>
        <v>0.24008661387919053</v>
      </c>
    </row>
    <row r="52" spans="1:18" x14ac:dyDescent="0.3">
      <c r="A52" s="12">
        <v>2010</v>
      </c>
      <c r="B52" s="11">
        <f>+(((1+('Annual Inflation rates'!B52/100))^(1/12))-1)*100</f>
        <v>2.0137080092802018</v>
      </c>
      <c r="C52" s="11">
        <f>+(((1+('Annual Inflation rates'!C52/100))^(1/12))-1)*100</f>
        <v>0.20612758249805019</v>
      </c>
      <c r="D52" s="11">
        <f>+(((1+('Annual Inflation rates'!D52/100))^(1/12))-1)*100</f>
        <v>0.45332132094311195</v>
      </c>
      <c r="E52" s="11">
        <f>+(((1+('Annual Inflation rates'!E52/100))^(1/12))-1)*100</f>
        <v>0.11731659218325863</v>
      </c>
      <c r="F52" s="11">
        <f>+(((1+('Annual Inflation rates'!F52/100))^(1/12))-1)*100</f>
        <v>0.26050318058996602</v>
      </c>
      <c r="G52" s="11">
        <f>+(((1+('Annual Inflation rates'!G52/100))^(1/12))-1)*100</f>
        <v>0.27319372942860021</v>
      </c>
      <c r="H52" s="11">
        <f>+(((1+('Annual Inflation rates'!H52/100))^(1/12))-1)*100</f>
        <v>0.36629295249959171</v>
      </c>
      <c r="I52" s="11">
        <f>+(((1+('Annual Inflation rates'!I52/100))^(1/12))-1)*100</f>
        <v>0.58220793182486297</v>
      </c>
      <c r="J52" s="11">
        <f>+(((1+('Annual Inflation rates'!J52/100))^(1/12))-1)*100</f>
        <v>0.12661454966749197</v>
      </c>
      <c r="K52" s="11">
        <f>+(((1+('Annual Inflation rates'!K52/100))^(1/12))-1)*100</f>
        <v>0.56014126688090915</v>
      </c>
      <c r="L52" s="11"/>
      <c r="M52" s="10">
        <f>+A52</f>
        <v>2010</v>
      </c>
      <c r="N52" s="11">
        <f>+AVERAGE(B52:L52)</f>
        <v>0.49594271157960446</v>
      </c>
      <c r="O52" s="10">
        <f>+_xlfn.STDEV.P(B52:L52)</f>
        <v>0.52939616592087413</v>
      </c>
      <c r="Q52">
        <f>+(B51+C51+D51+E51+J51)/5</f>
        <v>0.44341998692566165</v>
      </c>
      <c r="R52">
        <f>+(F52+G52+H52+I52+K52+L52)/6</f>
        <v>0.34038984353732166</v>
      </c>
    </row>
    <row r="53" spans="1:18" x14ac:dyDescent="0.3">
      <c r="A53" s="12">
        <v>2011</v>
      </c>
      <c r="B53" s="11">
        <f>+(((1+('Annual Inflation rates'!B53/100))^(1/12))-1)*100</f>
        <v>1.7280393242293801</v>
      </c>
      <c r="C53" s="11">
        <f>+(((1+('Annual Inflation rates'!C53/100))^(1/12))-1)*100</f>
        <v>0.78309954968889262</v>
      </c>
      <c r="D53" s="11">
        <f>+(((1+('Annual Inflation rates'!D53/100))^(1/12))-1)*100</f>
        <v>0.68383449208659908</v>
      </c>
      <c r="E53" s="11">
        <f>+(((1+('Annual Inflation rates'!E53/100))^(1/12))-1)*100</f>
        <v>0.27395845888515957</v>
      </c>
      <c r="F53" s="11">
        <f>+(((1+('Annual Inflation rates'!F53/100))^(1/12))-1)*100</f>
        <v>0.30530330397144922</v>
      </c>
      <c r="G53" s="11">
        <f>+(((1+('Annual Inflation rates'!G53/100))^(1/12))-1)*100</f>
        <v>0.43997725402196153</v>
      </c>
      <c r="H53" s="11">
        <f>+(((1+('Annual Inflation rates'!H53/100))^(1/12))-1)*100</f>
        <v>0.43032339940991537</v>
      </c>
      <c r="I53" s="11">
        <f>+(((1+('Annual Inflation rates'!I53/100))^(1/12))-1)*100</f>
        <v>0.40265970210229263</v>
      </c>
      <c r="J53" s="11">
        <f>+(((1+('Annual Inflation rates'!J53/100))^(1/12))-1)*100</f>
        <v>0.2765597425191002</v>
      </c>
      <c r="K53" s="11">
        <f>+(((1+('Annual Inflation rates'!K53/100))^(1/12))-1)*100</f>
        <v>0.68987895591279269</v>
      </c>
      <c r="L53" s="11"/>
      <c r="M53" s="10">
        <f>+A53</f>
        <v>2011</v>
      </c>
      <c r="N53" s="11">
        <f>+AVERAGE(B53:L53)</f>
        <v>0.6013634182827543</v>
      </c>
      <c r="O53" s="10">
        <f>+_xlfn.STDEV.P(B53:L53)</f>
        <v>0.41378611290422945</v>
      </c>
      <c r="Q53">
        <f>+(B52+C52+D52+E52+J52)/5</f>
        <v>0.5834176109144229</v>
      </c>
      <c r="R53">
        <f>+(F53+G53+H53+I53+K53+L53)/6</f>
        <v>0.37802376923640191</v>
      </c>
    </row>
    <row r="54" spans="1:18" x14ac:dyDescent="0.3">
      <c r="A54" s="12">
        <v>2012</v>
      </c>
      <c r="B54" s="11">
        <f>+(((1+('Annual Inflation rates'!B54/100))^(1/12))-1)*100</f>
        <v>1.8906366807387887</v>
      </c>
      <c r="C54" s="11">
        <f>+(((1+('Annual Inflation rates'!C54/100))^(1/12))-1)*100</f>
        <v>0.37439156856180489</v>
      </c>
      <c r="D54" s="11">
        <f>+(((1+('Annual Inflation rates'!D54/100))^(1/12))-1)*100</f>
        <v>0.48503311309786579</v>
      </c>
      <c r="E54" s="11">
        <f>+(((1+('Annual Inflation rates'!E54/100))^(1/12))-1)*100</f>
        <v>0.24796136824212223</v>
      </c>
      <c r="F54" s="11">
        <f>+(((1+('Annual Inflation rates'!F54/100))^(1/12))-1)*100</f>
        <v>0.20071482548242869</v>
      </c>
      <c r="G54" s="11">
        <f>+(((1+('Annual Inflation rates'!G54/100))^(1/12))-1)*100</f>
        <v>0.34054124888385218</v>
      </c>
      <c r="H54" s="11">
        <f>+(((1+('Annual Inflation rates'!H54/100))^(1/12))-1)*100</f>
        <v>0.26707949225306393</v>
      </c>
      <c r="I54" s="11">
        <f>+(((1+('Annual Inflation rates'!I54/100))^(1/12))-1)*100</f>
        <v>0.32554673783169452</v>
      </c>
      <c r="J54" s="11">
        <f>+(((1+('Annual Inflation rates'!J54/100))^(1/12))-1)*100</f>
        <v>0.29963036489226713</v>
      </c>
      <c r="K54" s="11">
        <f>+(((1+('Annual Inflation rates'!K54/100))^(1/12))-1)*100</f>
        <v>0.60269642283292679</v>
      </c>
      <c r="L54" s="11"/>
      <c r="M54" s="10">
        <f>+A54</f>
        <v>2012</v>
      </c>
      <c r="N54" s="11">
        <f>+AVERAGE(B54:L54)</f>
        <v>0.50342318228168148</v>
      </c>
      <c r="O54" s="10">
        <f>+_xlfn.STDEV.P(B54:L54)</f>
        <v>0.47577907816935583</v>
      </c>
      <c r="Q54">
        <f>+(B53+C53+D53+E53+J53)/5</f>
        <v>0.74909831348182632</v>
      </c>
      <c r="R54">
        <f>+(F54+G54+H54+I54+K54+L54)/6</f>
        <v>0.28942978788066104</v>
      </c>
    </row>
    <row r="55" spans="1:18" x14ac:dyDescent="0.3">
      <c r="A55" s="12">
        <v>2013</v>
      </c>
      <c r="B55" s="11">
        <f>+(((1+('Annual Inflation rates'!B55/100))^(1/12))-1)*100</f>
        <v>2.0750859171767555</v>
      </c>
      <c r="C55" s="11">
        <f>+(((1+('Annual Inflation rates'!C55/100))^(1/12))-1)*100</f>
        <v>0.46425848289568528</v>
      </c>
      <c r="D55" s="11">
        <f>+(((1+('Annual Inflation rates'!D55/100))^(1/12))-1)*100</f>
        <v>0.49323292077987357</v>
      </c>
      <c r="E55" s="11">
        <f>+(((1+('Annual Inflation rates'!E55/100))^(1/12))-1)*100</f>
        <v>0.14799677046857251</v>
      </c>
      <c r="F55" s="11">
        <f>+(((1+('Annual Inflation rates'!F55/100))^(1/12))-1)*100</f>
        <v>0.16006765483569385</v>
      </c>
      <c r="G55" s="11">
        <f>+(((1+('Annual Inflation rates'!G55/100))^(1/12))-1)*100</f>
        <v>0.22229054274185422</v>
      </c>
      <c r="H55" s="11">
        <f>+(((1+('Annual Inflation rates'!H55/100))^(1/12))-1)*100</f>
        <v>0.14539924218359701</v>
      </c>
      <c r="I55" s="11">
        <f>+(((1+('Annual Inflation rates'!I55/100))^(1/12))-1)*100</f>
        <v>0.30701831225297127</v>
      </c>
      <c r="J55" s="11">
        <f>+(((1+('Annual Inflation rates'!J55/100))^(1/12))-1)*100</f>
        <v>0.23086485619634445</v>
      </c>
      <c r="K55" s="11">
        <f>+(((1+('Annual Inflation rates'!K55/100))^(1/12))-1)*100</f>
        <v>0.68405718314117347</v>
      </c>
      <c r="L55" s="11"/>
      <c r="M55" s="10">
        <f>+A55</f>
        <v>2013</v>
      </c>
      <c r="N55" s="11">
        <f>+AVERAGE(B55:L55)</f>
        <v>0.49302718826725211</v>
      </c>
      <c r="O55" s="10">
        <f>+_xlfn.STDEV.P(B55:L55)</f>
        <v>0.55386008268748144</v>
      </c>
      <c r="Q55">
        <f>+(B54+C54+D54+E54+J54)/5</f>
        <v>0.65953061910656974</v>
      </c>
      <c r="R55">
        <f>+(F55+G55+H55+I55+K55+L55)/6</f>
        <v>0.25313882252588166</v>
      </c>
    </row>
    <row r="56" spans="1:18" x14ac:dyDescent="0.3">
      <c r="A56" s="12">
        <v>2014</v>
      </c>
      <c r="B56" s="11">
        <f>+(((1+('Annual Inflation rates'!B56/100))^(1/12))-1)*100</f>
        <v>2.7464112639395521</v>
      </c>
      <c r="C56" s="11">
        <f>+(((1+('Annual Inflation rates'!C56/100))^(1/12))-1)*100</f>
        <v>0.46964078014328781</v>
      </c>
      <c r="D56" s="11">
        <f>+(((1+('Annual Inflation rates'!D56/100))^(1/12))-1)*100</f>
        <v>0.43614278074026736</v>
      </c>
      <c r="E56" s="11">
        <f>+(((1+('Annual Inflation rates'!E56/100))^(1/12))-1)*100</f>
        <v>0.35747071784870688</v>
      </c>
      <c r="F56" s="11">
        <f>+(((1+('Annual Inflation rates'!F56/100))^(1/12))-1)*100</f>
        <v>0.29981319155660824</v>
      </c>
      <c r="G56" s="11">
        <f>+(((1+('Annual Inflation rates'!G56/100))^(1/12))-1)*100</f>
        <v>0.30059336779226786</v>
      </c>
      <c r="H56" s="11">
        <f>+(((1+('Annual Inflation rates'!H56/100))^(1/12))-1)*100</f>
        <v>0.38402379130617614</v>
      </c>
      <c r="I56" s="11">
        <f>+(((1+('Annual Inflation rates'!I56/100))^(1/12))-1)*100</f>
        <v>0.34453683428354864</v>
      </c>
      <c r="J56" s="11">
        <f>+(((1+('Annual Inflation rates'!J56/100))^(1/12))-1)*100</f>
        <v>0.26655401504953602</v>
      </c>
      <c r="K56" s="11">
        <f>+(((1+('Annual Inflation rates'!K56/100))^(1/12))-1)*100</f>
        <v>0.6633916045384769</v>
      </c>
      <c r="L56" s="11"/>
      <c r="M56" s="10">
        <f>+A56</f>
        <v>2014</v>
      </c>
      <c r="N56" s="11">
        <f>+AVERAGE(B56:L56)</f>
        <v>0.6268578347198428</v>
      </c>
      <c r="O56" s="10">
        <f>+_xlfn.STDEV.P(B56:L56)</f>
        <v>0.71480062757756369</v>
      </c>
      <c r="Q56">
        <f>+(B55+C55+D55+E55+J55)/5</f>
        <v>0.68228778950344626</v>
      </c>
      <c r="R56">
        <f>+(F56+G56+H56+I56+K56+L56)/6</f>
        <v>0.33205979824617965</v>
      </c>
    </row>
    <row r="57" spans="1:18" x14ac:dyDescent="0.3">
      <c r="A57" s="12">
        <v>2015</v>
      </c>
      <c r="B57" s="11">
        <f>+(((1+('Annual Inflation rates'!B57/100))^(1/12))-1)*100</f>
        <v>2.0608723575071597</v>
      </c>
      <c r="C57" s="11">
        <f>+(((1+('Annual Inflation rates'!C57/100))^(1/12))-1)*100</f>
        <v>0.33227356787608464</v>
      </c>
      <c r="D57" s="11">
        <f>+(((1+('Annual Inflation rates'!D57/100))^(1/12))-1)*100</f>
        <v>0.55766106223025247</v>
      </c>
      <c r="E57" s="11">
        <f>+(((1+('Annual Inflation rates'!E57/100))^(1/12))-1)*100</f>
        <v>0.35479946932088779</v>
      </c>
      <c r="F57" s="11">
        <f>+(((1+('Annual Inflation rates'!F57/100))^(1/12))-1)*100</f>
        <v>0.54731122799196452</v>
      </c>
      <c r="G57" s="11">
        <f>+(((1+('Annual Inflation rates'!G57/100))^(1/12))-1)*100</f>
        <v>0.27740525995931797</v>
      </c>
      <c r="H57" s="11">
        <f>+(((1+('Annual Inflation rates'!H57/100))^(1/12))-1)*100</f>
        <v>0.25247300850130827</v>
      </c>
      <c r="I57" s="11">
        <f>+(((1+('Annual Inflation rates'!I57/100))^(1/12))-1)*100</f>
        <v>0.25511423294453106</v>
      </c>
      <c r="J57" s="11">
        <f>+(((1+('Annual Inflation rates'!J57/100))^(1/12))-1)*100</f>
        <v>0.29095267129553015</v>
      </c>
      <c r="K57" s="11">
        <f>+(((1+('Annual Inflation rates'!K57/100))^(1/12))-1)*100</f>
        <v>0.75426763228265692</v>
      </c>
      <c r="L57" s="11"/>
      <c r="M57" s="10">
        <f>+A57</f>
        <v>2015</v>
      </c>
      <c r="N57" s="11">
        <f>+AVERAGE(B57:L57)</f>
        <v>0.56831304899096935</v>
      </c>
      <c r="O57" s="10">
        <f>+_xlfn.STDEV.P(B57:L57)</f>
        <v>0.52187873816867625</v>
      </c>
      <c r="Q57">
        <f>+(B56+C56+D56+E56+J56)/5</f>
        <v>0.85524391154427004</v>
      </c>
      <c r="R57">
        <f>+(F57+G57+H57+I57+K57+L57)/6</f>
        <v>0.34776189361329646</v>
      </c>
    </row>
    <row r="58" spans="1:18" x14ac:dyDescent="0.3">
      <c r="A58" s="12">
        <v>2016</v>
      </c>
      <c r="B58" s="11">
        <f>+(((1+('Annual Inflation rates'!B58/100))^(1/12))-1)*100</f>
        <v>2.8306316199562476</v>
      </c>
      <c r="C58" s="11">
        <f>+(((1+('Annual Inflation rates'!C58/100))^(1/12))-1)*100</f>
        <v>0.29719690199683235</v>
      </c>
      <c r="D58" s="11">
        <f>+(((1+('Annual Inflation rates'!D58/100))^(1/12))-1)*100</f>
        <v>0.8119419790209248</v>
      </c>
      <c r="E58" s="11">
        <f>+(((1+('Annual Inflation rates'!E58/100))^(1/12))-1)*100</f>
        <v>0.31061055571339757</v>
      </c>
      <c r="F58" s="11">
        <f>+(((1+('Annual Inflation rates'!F58/100))^(1/12))-1)*100</f>
        <v>0.4667787384272204</v>
      </c>
      <c r="G58" s="11"/>
      <c r="H58" s="11">
        <f>+(((1+('Annual Inflation rates'!H58/100))^(1/12))-1)*100</f>
        <v>0.37624748486262405</v>
      </c>
      <c r="I58" s="11">
        <f>+(((1+('Annual Inflation rates'!I58/100))^(1/12))-1)*100</f>
        <v>0.32106665865214712</v>
      </c>
      <c r="J58" s="11">
        <f>+(((1+('Annual Inflation rates'!J58/100))^(1/12))-1)*100</f>
        <v>0.29460296945280628</v>
      </c>
      <c r="K58" s="11">
        <f>+(((1+('Annual Inflation rates'!K58/100))^(1/12))-1)*100</f>
        <v>0.65138928440582333</v>
      </c>
      <c r="L58" s="11"/>
      <c r="M58" s="10">
        <f>+A58</f>
        <v>2016</v>
      </c>
      <c r="N58" s="11">
        <f>+AVERAGE(B58:L58)</f>
        <v>0.7067184658320026</v>
      </c>
      <c r="O58" s="10">
        <f>+_xlfn.STDEV.P(B58:L58)</f>
        <v>0.76992773259706682</v>
      </c>
      <c r="Q58">
        <f>+(B57+C57+D57+E57+J57)/5</f>
        <v>0.71931182564598295</v>
      </c>
      <c r="R58">
        <f>+(F58+G58+H58+I58+K58+L58)/6</f>
        <v>0.30258036105796915</v>
      </c>
    </row>
    <row r="59" spans="1:18" x14ac:dyDescent="0.3">
      <c r="A59" s="12">
        <v>2017</v>
      </c>
      <c r="B59" s="11">
        <f>+(((1+('Annual Inflation rates'!B59/100))^(1/12))-1)*100</f>
        <v>1.8795885132334877</v>
      </c>
      <c r="C59" s="11"/>
      <c r="D59" s="11"/>
      <c r="E59" s="11">
        <f>+(((1+('Annual Inflation rates'!E59/100))^(1/12))-1)*100</f>
        <v>0.18151029571964461</v>
      </c>
      <c r="F59" s="11">
        <f>+(((1+('Annual Inflation rates'!F59/100))^(1/12))-1)*100</f>
        <v>0.33449553813746924</v>
      </c>
      <c r="G59" s="11"/>
      <c r="H59" s="11"/>
      <c r="I59" s="11">
        <f>+(((1+('Annual Inflation rates'!I59/100))^(1/12))-1)*100</f>
        <v>0.36866740804779585</v>
      </c>
      <c r="J59" s="11">
        <f>+(((1+('Annual Inflation rates'!J59/100))^(1/12))-1)*100</f>
        <v>0.2307027175079579</v>
      </c>
      <c r="K59" s="11">
        <f>+(((1+('Annual Inflation rates'!K59/100))^(1/12))-1)*100</f>
        <v>0.53029223905158851</v>
      </c>
      <c r="L59" s="11"/>
      <c r="M59" s="10">
        <f>+A59</f>
        <v>2017</v>
      </c>
      <c r="N59" s="11">
        <f>+AVERAGE(B59:L59)</f>
        <v>0.58754278528299064</v>
      </c>
      <c r="O59" s="10">
        <f>+_xlfn.STDEV.P(B59:L59)</f>
        <v>0.58833045486888813</v>
      </c>
      <c r="Q59">
        <f>+(B58+C58+D58+E58+J58)/5</f>
        <v>0.90899680522804172</v>
      </c>
      <c r="R59">
        <f>+(F59+G59+H59+I59+K59+L59)/6</f>
        <v>0.20557586420614227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workbookViewId="0"/>
  </sheetViews>
  <sheetFormatPr defaultColWidth="9.109375" defaultRowHeight="14.4" x14ac:dyDescent="0.3"/>
  <sheetData>
    <row r="1" spans="1:13" x14ac:dyDescent="0.3">
      <c r="A1" s="5" t="s">
        <v>31</v>
      </c>
    </row>
    <row r="2" spans="1:13" x14ac:dyDescent="0.3">
      <c r="A2" s="4" t="s">
        <v>15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17</v>
      </c>
      <c r="J2" t="s">
        <v>27</v>
      </c>
      <c r="K2" t="s">
        <v>28</v>
      </c>
      <c r="L2" t="s">
        <v>29</v>
      </c>
      <c r="M2" t="s">
        <v>30</v>
      </c>
    </row>
    <row r="3" spans="1:13" x14ac:dyDescent="0.3">
      <c r="A3" t="s">
        <v>16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18</v>
      </c>
      <c r="J3" t="s">
        <v>8</v>
      </c>
      <c r="K3" t="s">
        <v>19</v>
      </c>
      <c r="L3" t="s">
        <v>10</v>
      </c>
      <c r="M3" t="s">
        <v>11</v>
      </c>
    </row>
    <row r="4" spans="1:13" x14ac:dyDescent="0.3">
      <c r="A4">
        <v>1935</v>
      </c>
      <c r="B4">
        <v>6766</v>
      </c>
      <c r="C4">
        <v>1174</v>
      </c>
      <c r="D4">
        <v>1026</v>
      </c>
      <c r="E4">
        <v>3374</v>
      </c>
      <c r="F4">
        <v>2324</v>
      </c>
      <c r="G4">
        <v>1553</v>
      </c>
      <c r="H4">
        <v>1735</v>
      </c>
      <c r="I4" s="6">
        <f t="shared" ref="I4:I6" si="0">+I5/1.02</f>
        <v>1442.1227100273886</v>
      </c>
      <c r="J4">
        <v>1663</v>
      </c>
      <c r="K4">
        <v>4281</v>
      </c>
      <c r="L4">
        <v>1733</v>
      </c>
      <c r="M4">
        <v>8850</v>
      </c>
    </row>
    <row r="5" spans="1:13" x14ac:dyDescent="0.3">
      <c r="A5">
        <v>1936</v>
      </c>
      <c r="B5">
        <v>6701</v>
      </c>
      <c r="C5">
        <v>1205</v>
      </c>
      <c r="D5">
        <v>1102</v>
      </c>
      <c r="E5">
        <v>3429</v>
      </c>
      <c r="F5">
        <v>2418</v>
      </c>
      <c r="G5">
        <v>1569</v>
      </c>
      <c r="H5">
        <v>1843</v>
      </c>
      <c r="I5" s="6">
        <f t="shared" si="0"/>
        <v>1470.9651642279364</v>
      </c>
      <c r="J5">
        <v>1715</v>
      </c>
      <c r="K5">
        <v>4281</v>
      </c>
      <c r="L5">
        <v>1871</v>
      </c>
      <c r="M5">
        <v>9718</v>
      </c>
    </row>
    <row r="6" spans="1:13" x14ac:dyDescent="0.3">
      <c r="A6">
        <v>1937</v>
      </c>
      <c r="B6">
        <v>7067</v>
      </c>
      <c r="C6">
        <v>1287</v>
      </c>
      <c r="D6">
        <v>1116</v>
      </c>
      <c r="E6">
        <v>3802</v>
      </c>
      <c r="F6">
        <v>2427</v>
      </c>
      <c r="G6">
        <v>1585</v>
      </c>
      <c r="H6">
        <v>1872</v>
      </c>
      <c r="I6" s="6">
        <f t="shared" si="0"/>
        <v>1500.3844675124951</v>
      </c>
      <c r="J6">
        <v>1710</v>
      </c>
      <c r="K6">
        <v>4410</v>
      </c>
      <c r="L6">
        <v>1862</v>
      </c>
      <c r="M6">
        <v>10450</v>
      </c>
    </row>
    <row r="7" spans="1:13" x14ac:dyDescent="0.3">
      <c r="A7">
        <v>1938</v>
      </c>
      <c r="B7">
        <v>6975</v>
      </c>
      <c r="C7">
        <v>1313</v>
      </c>
      <c r="D7">
        <v>1139</v>
      </c>
      <c r="E7">
        <v>3793</v>
      </c>
      <c r="F7">
        <v>2555</v>
      </c>
      <c r="G7">
        <v>1600</v>
      </c>
      <c r="H7">
        <v>1870</v>
      </c>
      <c r="I7" s="6">
        <f>+I8/1.02</f>
        <v>1530.392156862745</v>
      </c>
      <c r="J7">
        <v>1709</v>
      </c>
      <c r="K7">
        <v>4713</v>
      </c>
      <c r="L7">
        <v>2055</v>
      </c>
      <c r="M7">
        <v>9797</v>
      </c>
    </row>
    <row r="8" spans="1:13" x14ac:dyDescent="0.3">
      <c r="A8">
        <v>1939</v>
      </c>
      <c r="B8">
        <v>7105</v>
      </c>
      <c r="C8">
        <v>1344</v>
      </c>
      <c r="D8">
        <v>1127</v>
      </c>
      <c r="E8">
        <v>3819</v>
      </c>
      <c r="F8">
        <v>2640</v>
      </c>
      <c r="G8">
        <v>1616</v>
      </c>
      <c r="H8">
        <v>1938</v>
      </c>
      <c r="I8">
        <v>1561</v>
      </c>
      <c r="J8">
        <v>1691</v>
      </c>
      <c r="K8">
        <v>4756</v>
      </c>
      <c r="L8">
        <v>2175</v>
      </c>
      <c r="M8">
        <v>10459</v>
      </c>
    </row>
    <row r="9" spans="1:13" x14ac:dyDescent="0.3">
      <c r="A9">
        <v>1940</v>
      </c>
      <c r="B9">
        <v>7128</v>
      </c>
      <c r="C9">
        <v>1441</v>
      </c>
      <c r="D9">
        <v>1115</v>
      </c>
      <c r="E9">
        <v>3873</v>
      </c>
      <c r="F9">
        <v>2627</v>
      </c>
      <c r="G9">
        <v>1685</v>
      </c>
      <c r="H9">
        <v>1932</v>
      </c>
      <c r="I9">
        <v>1444</v>
      </c>
      <c r="J9">
        <v>1696</v>
      </c>
      <c r="K9">
        <v>4453</v>
      </c>
      <c r="L9">
        <v>2286</v>
      </c>
      <c r="M9">
        <v>11307</v>
      </c>
    </row>
    <row r="10" spans="1:13" x14ac:dyDescent="0.3">
      <c r="A10">
        <v>1941</v>
      </c>
      <c r="B10">
        <v>7373</v>
      </c>
      <c r="C10">
        <v>1525</v>
      </c>
      <c r="D10">
        <v>1167</v>
      </c>
      <c r="E10">
        <v>3808</v>
      </c>
      <c r="F10">
        <v>2602</v>
      </c>
      <c r="G10">
        <v>1657</v>
      </c>
      <c r="H10">
        <v>2067</v>
      </c>
      <c r="I10">
        <v>1434</v>
      </c>
      <c r="J10">
        <v>1669</v>
      </c>
      <c r="K10">
        <v>4670</v>
      </c>
      <c r="L10">
        <v>2221</v>
      </c>
      <c r="M10">
        <v>12844</v>
      </c>
    </row>
    <row r="11" spans="1:13" x14ac:dyDescent="0.3">
      <c r="A11">
        <v>1942</v>
      </c>
      <c r="B11">
        <v>7339</v>
      </c>
      <c r="C11">
        <v>1545</v>
      </c>
      <c r="D11">
        <v>1097</v>
      </c>
      <c r="E11">
        <v>3860</v>
      </c>
      <c r="F11">
        <v>2539</v>
      </c>
      <c r="G11">
        <v>1690</v>
      </c>
      <c r="H11">
        <v>2126</v>
      </c>
      <c r="I11">
        <v>1483</v>
      </c>
      <c r="J11">
        <v>1604</v>
      </c>
      <c r="K11">
        <v>4324</v>
      </c>
      <c r="L11">
        <v>1917</v>
      </c>
      <c r="M11">
        <v>14175</v>
      </c>
    </row>
    <row r="12" spans="1:13" x14ac:dyDescent="0.3">
      <c r="A12">
        <v>1943</v>
      </c>
      <c r="B12">
        <v>7164</v>
      </c>
      <c r="C12">
        <v>1579</v>
      </c>
      <c r="D12">
        <v>1221</v>
      </c>
      <c r="E12">
        <v>3897</v>
      </c>
      <c r="F12">
        <v>2483</v>
      </c>
      <c r="G12">
        <v>1856</v>
      </c>
      <c r="H12">
        <v>2146</v>
      </c>
      <c r="I12">
        <v>1480</v>
      </c>
      <c r="J12">
        <v>1602</v>
      </c>
      <c r="K12">
        <v>4194</v>
      </c>
      <c r="L12">
        <v>2120</v>
      </c>
      <c r="M12">
        <v>15392</v>
      </c>
    </row>
    <row r="13" spans="1:13" x14ac:dyDescent="0.3">
      <c r="A13">
        <v>1944</v>
      </c>
      <c r="B13">
        <v>7844</v>
      </c>
      <c r="C13">
        <v>1561</v>
      </c>
      <c r="D13">
        <v>1237</v>
      </c>
      <c r="E13">
        <v>3897</v>
      </c>
      <c r="F13">
        <v>2582</v>
      </c>
      <c r="G13">
        <v>1832</v>
      </c>
      <c r="H13">
        <v>2262</v>
      </c>
      <c r="I13">
        <v>1477</v>
      </c>
      <c r="J13">
        <v>1710</v>
      </c>
      <c r="K13">
        <v>4756</v>
      </c>
      <c r="L13">
        <v>2286</v>
      </c>
      <c r="M13">
        <v>16401</v>
      </c>
    </row>
    <row r="14" spans="1:13" x14ac:dyDescent="0.3">
      <c r="A14">
        <v>1945</v>
      </c>
      <c r="B14">
        <v>7462</v>
      </c>
      <c r="C14">
        <v>1603</v>
      </c>
      <c r="D14">
        <v>1241</v>
      </c>
      <c r="E14">
        <v>4155</v>
      </c>
      <c r="F14">
        <v>2633</v>
      </c>
      <c r="G14">
        <v>1793</v>
      </c>
      <c r="H14">
        <v>2271</v>
      </c>
      <c r="I14">
        <v>1393</v>
      </c>
      <c r="J14">
        <v>1743</v>
      </c>
      <c r="K14">
        <v>4843</v>
      </c>
      <c r="L14">
        <v>2783</v>
      </c>
      <c r="M14">
        <v>15992</v>
      </c>
    </row>
    <row r="15" spans="1:13" x14ac:dyDescent="0.3">
      <c r="A15">
        <v>1946</v>
      </c>
      <c r="B15">
        <v>7991</v>
      </c>
      <c r="C15">
        <v>1562</v>
      </c>
      <c r="D15">
        <v>1340</v>
      </c>
      <c r="E15">
        <v>4428</v>
      </c>
      <c r="F15">
        <v>2796</v>
      </c>
      <c r="G15">
        <v>1957</v>
      </c>
      <c r="H15">
        <v>2357</v>
      </c>
      <c r="I15">
        <v>1496</v>
      </c>
      <c r="J15">
        <v>1780</v>
      </c>
      <c r="K15">
        <v>5275</v>
      </c>
      <c r="L15">
        <v>3189</v>
      </c>
      <c r="M15">
        <v>14471</v>
      </c>
    </row>
    <row r="16" spans="1:13" x14ac:dyDescent="0.3">
      <c r="A16">
        <v>1947</v>
      </c>
      <c r="B16">
        <v>8718</v>
      </c>
      <c r="C16">
        <v>1511</v>
      </c>
      <c r="D16">
        <v>1355</v>
      </c>
      <c r="E16">
        <v>3880</v>
      </c>
      <c r="F16">
        <v>2830</v>
      </c>
      <c r="G16">
        <v>2113</v>
      </c>
      <c r="H16">
        <v>2374</v>
      </c>
      <c r="I16">
        <v>1271</v>
      </c>
      <c r="J16">
        <v>1799</v>
      </c>
      <c r="K16">
        <v>5145</v>
      </c>
      <c r="L16">
        <v>3115</v>
      </c>
      <c r="M16">
        <v>14057</v>
      </c>
    </row>
    <row r="17" spans="1:13" x14ac:dyDescent="0.3">
      <c r="A17">
        <v>1948</v>
      </c>
      <c r="B17">
        <v>8996</v>
      </c>
      <c r="C17">
        <v>1614</v>
      </c>
      <c r="D17">
        <v>1452</v>
      </c>
      <c r="E17">
        <v>4443</v>
      </c>
      <c r="F17">
        <v>2842</v>
      </c>
      <c r="G17">
        <v>2338</v>
      </c>
      <c r="H17">
        <v>2406</v>
      </c>
      <c r="I17">
        <v>1256</v>
      </c>
      <c r="J17">
        <v>1827</v>
      </c>
      <c r="K17">
        <v>5232</v>
      </c>
      <c r="L17">
        <v>3696</v>
      </c>
      <c r="M17">
        <v>14559</v>
      </c>
    </row>
    <row r="18" spans="1:13" x14ac:dyDescent="0.3">
      <c r="A18">
        <v>1949</v>
      </c>
      <c r="B18">
        <v>8646</v>
      </c>
      <c r="C18">
        <v>1666</v>
      </c>
      <c r="D18">
        <v>1527</v>
      </c>
      <c r="E18">
        <v>4271</v>
      </c>
      <c r="F18">
        <v>2921</v>
      </c>
      <c r="G18">
        <v>2314</v>
      </c>
      <c r="H18">
        <v>2472</v>
      </c>
      <c r="I18">
        <v>1434</v>
      </c>
      <c r="J18">
        <v>1932</v>
      </c>
      <c r="K18">
        <v>5837</v>
      </c>
      <c r="L18">
        <v>3751</v>
      </c>
      <c r="M18">
        <v>14112</v>
      </c>
    </row>
    <row r="19" spans="1:13" x14ac:dyDescent="0.3">
      <c r="A19">
        <v>1950</v>
      </c>
      <c r="B19">
        <v>8542</v>
      </c>
      <c r="C19">
        <v>1627</v>
      </c>
      <c r="D19">
        <v>1549</v>
      </c>
      <c r="E19">
        <v>4399</v>
      </c>
      <c r="F19">
        <v>2984</v>
      </c>
      <c r="G19">
        <v>2441</v>
      </c>
      <c r="H19">
        <v>2648</v>
      </c>
      <c r="I19">
        <v>1306</v>
      </c>
      <c r="J19">
        <v>2048</v>
      </c>
      <c r="K19">
        <v>6269</v>
      </c>
      <c r="L19">
        <v>4055</v>
      </c>
      <c r="M19">
        <v>15241</v>
      </c>
    </row>
    <row r="20" spans="1:13" x14ac:dyDescent="0.3">
      <c r="A20">
        <v>1951</v>
      </c>
      <c r="B20">
        <v>8425</v>
      </c>
      <c r="C20">
        <v>1751</v>
      </c>
      <c r="D20">
        <v>1544</v>
      </c>
      <c r="E20">
        <v>4489</v>
      </c>
      <c r="F20">
        <v>2958</v>
      </c>
      <c r="G20">
        <v>2397</v>
      </c>
      <c r="H20">
        <v>2723</v>
      </c>
      <c r="I20">
        <v>1296</v>
      </c>
      <c r="J20">
        <v>2141</v>
      </c>
      <c r="K20">
        <v>6820</v>
      </c>
      <c r="L20">
        <v>4384</v>
      </c>
      <c r="M20">
        <v>16126</v>
      </c>
    </row>
    <row r="21" spans="1:13" x14ac:dyDescent="0.3">
      <c r="A21">
        <v>1952</v>
      </c>
      <c r="B21">
        <v>7573</v>
      </c>
      <c r="C21">
        <v>1741</v>
      </c>
      <c r="D21">
        <v>1632</v>
      </c>
      <c r="E21">
        <v>4820</v>
      </c>
      <c r="F21">
        <v>3063</v>
      </c>
      <c r="G21">
        <v>2639</v>
      </c>
      <c r="H21">
        <v>2766</v>
      </c>
      <c r="I21">
        <v>1196</v>
      </c>
      <c r="J21">
        <v>2191</v>
      </c>
      <c r="K21">
        <v>6600</v>
      </c>
      <c r="L21">
        <v>4651</v>
      </c>
      <c r="M21">
        <v>16443</v>
      </c>
    </row>
    <row r="22" spans="1:13" x14ac:dyDescent="0.3">
      <c r="A22">
        <v>1953</v>
      </c>
      <c r="B22">
        <v>7985</v>
      </c>
      <c r="C22">
        <v>1507</v>
      </c>
      <c r="D22">
        <v>1660</v>
      </c>
      <c r="E22">
        <v>4798</v>
      </c>
      <c r="F22">
        <v>3179</v>
      </c>
      <c r="G22">
        <v>2642</v>
      </c>
      <c r="H22">
        <v>2679</v>
      </c>
      <c r="I22">
        <v>1168</v>
      </c>
      <c r="J22">
        <v>2280</v>
      </c>
      <c r="K22">
        <v>7223</v>
      </c>
      <c r="L22">
        <v>4753</v>
      </c>
      <c r="M22">
        <v>16917</v>
      </c>
    </row>
    <row r="23" spans="1:13" x14ac:dyDescent="0.3">
      <c r="A23">
        <v>1954</v>
      </c>
      <c r="B23">
        <v>8249</v>
      </c>
      <c r="C23">
        <v>1521</v>
      </c>
      <c r="D23">
        <v>1747</v>
      </c>
      <c r="E23">
        <v>5131</v>
      </c>
      <c r="F23">
        <v>3342</v>
      </c>
      <c r="G23">
        <v>2803</v>
      </c>
      <c r="H23">
        <v>2860</v>
      </c>
      <c r="I23">
        <v>1183</v>
      </c>
      <c r="J23">
        <v>2276</v>
      </c>
      <c r="K23">
        <v>7529</v>
      </c>
      <c r="L23">
        <v>5024</v>
      </c>
      <c r="M23">
        <v>16513</v>
      </c>
    </row>
    <row r="24" spans="1:13" x14ac:dyDescent="0.3">
      <c r="A24">
        <v>1955</v>
      </c>
      <c r="B24">
        <v>8681</v>
      </c>
      <c r="C24">
        <v>1520</v>
      </c>
      <c r="D24">
        <v>1856</v>
      </c>
      <c r="E24">
        <v>4846</v>
      </c>
      <c r="F24">
        <v>3326</v>
      </c>
      <c r="G24">
        <v>2736</v>
      </c>
      <c r="H24">
        <v>2986</v>
      </c>
      <c r="I24">
        <v>1220</v>
      </c>
      <c r="J24">
        <v>2382</v>
      </c>
      <c r="K24">
        <v>7495</v>
      </c>
      <c r="L24">
        <v>5086</v>
      </c>
      <c r="M24">
        <v>17370</v>
      </c>
    </row>
    <row r="25" spans="1:13" x14ac:dyDescent="0.3">
      <c r="A25">
        <v>1956</v>
      </c>
      <c r="B25">
        <v>8696</v>
      </c>
      <c r="C25">
        <v>1372</v>
      </c>
      <c r="D25">
        <v>1849</v>
      </c>
      <c r="E25">
        <v>4676</v>
      </c>
      <c r="F25">
        <v>3332</v>
      </c>
      <c r="G25">
        <v>2745</v>
      </c>
      <c r="H25">
        <v>3051</v>
      </c>
      <c r="I25">
        <v>1245</v>
      </c>
      <c r="J25">
        <v>2392</v>
      </c>
      <c r="K25">
        <v>7473</v>
      </c>
      <c r="L25">
        <v>5298</v>
      </c>
      <c r="M25">
        <v>17398</v>
      </c>
    </row>
    <row r="26" spans="1:13" x14ac:dyDescent="0.3">
      <c r="A26">
        <v>1957</v>
      </c>
      <c r="B26">
        <v>9069</v>
      </c>
      <c r="C26">
        <v>1266</v>
      </c>
      <c r="D26">
        <v>1913</v>
      </c>
      <c r="E26">
        <v>5137</v>
      </c>
      <c r="F26">
        <v>3317</v>
      </c>
      <c r="G26">
        <v>2781</v>
      </c>
      <c r="H26">
        <v>3164</v>
      </c>
      <c r="I26">
        <v>1214</v>
      </c>
      <c r="J26">
        <v>2469</v>
      </c>
      <c r="K26">
        <v>7416</v>
      </c>
      <c r="L26">
        <v>5649</v>
      </c>
      <c r="M26">
        <v>17407</v>
      </c>
    </row>
    <row r="27" spans="1:13" x14ac:dyDescent="0.3">
      <c r="A27">
        <v>1958</v>
      </c>
      <c r="B27">
        <v>9554</v>
      </c>
      <c r="C27">
        <v>1233</v>
      </c>
      <c r="D27">
        <v>2059</v>
      </c>
      <c r="E27">
        <v>5272</v>
      </c>
      <c r="F27">
        <v>3263</v>
      </c>
      <c r="G27">
        <v>2775</v>
      </c>
      <c r="H27">
        <v>3256</v>
      </c>
      <c r="I27">
        <v>1265</v>
      </c>
      <c r="J27">
        <v>2403</v>
      </c>
      <c r="K27">
        <v>7127</v>
      </c>
      <c r="L27">
        <v>5687</v>
      </c>
      <c r="M27">
        <v>16945</v>
      </c>
    </row>
    <row r="28" spans="1:13" x14ac:dyDescent="0.3">
      <c r="A28">
        <v>1959</v>
      </c>
      <c r="B28">
        <v>8665</v>
      </c>
      <c r="C28">
        <v>1245</v>
      </c>
      <c r="D28">
        <v>2124</v>
      </c>
      <c r="E28">
        <v>4863</v>
      </c>
      <c r="F28">
        <v>3349</v>
      </c>
      <c r="G28">
        <v>2839</v>
      </c>
      <c r="H28">
        <v>3259</v>
      </c>
      <c r="I28">
        <v>1232</v>
      </c>
      <c r="J28">
        <v>2299</v>
      </c>
      <c r="K28">
        <v>6732</v>
      </c>
      <c r="L28">
        <v>5881</v>
      </c>
      <c r="M28">
        <v>17901</v>
      </c>
    </row>
    <row r="29" spans="1:13" x14ac:dyDescent="0.3">
      <c r="A29">
        <v>1960</v>
      </c>
      <c r="B29">
        <v>8928</v>
      </c>
      <c r="C29">
        <v>1237</v>
      </c>
      <c r="D29">
        <v>2280</v>
      </c>
      <c r="E29">
        <v>4960</v>
      </c>
      <c r="F29">
        <v>3377</v>
      </c>
      <c r="G29">
        <v>2926</v>
      </c>
      <c r="H29">
        <v>3380</v>
      </c>
      <c r="I29">
        <v>1191</v>
      </c>
      <c r="J29">
        <v>2486</v>
      </c>
      <c r="K29">
        <v>6867</v>
      </c>
      <c r="L29">
        <v>5707</v>
      </c>
      <c r="M29">
        <v>18058</v>
      </c>
    </row>
    <row r="30" spans="1:13" x14ac:dyDescent="0.3">
      <c r="A30">
        <v>1961</v>
      </c>
      <c r="B30">
        <v>9455</v>
      </c>
      <c r="C30">
        <v>1250</v>
      </c>
      <c r="D30">
        <v>2442</v>
      </c>
      <c r="E30">
        <v>4729</v>
      </c>
      <c r="F30">
        <v>3447</v>
      </c>
      <c r="G30">
        <v>2908</v>
      </c>
      <c r="H30">
        <v>3525</v>
      </c>
      <c r="I30">
        <v>1239</v>
      </c>
      <c r="J30">
        <v>2641</v>
      </c>
      <c r="K30">
        <v>6993</v>
      </c>
      <c r="L30">
        <v>5727</v>
      </c>
      <c r="M30">
        <v>18175</v>
      </c>
    </row>
    <row r="31" spans="1:13" x14ac:dyDescent="0.3">
      <c r="A31">
        <v>1962</v>
      </c>
      <c r="B31">
        <v>9197</v>
      </c>
      <c r="C31">
        <v>1247</v>
      </c>
      <c r="D31">
        <v>2559</v>
      </c>
      <c r="E31">
        <v>5821</v>
      </c>
      <c r="F31">
        <v>3519</v>
      </c>
      <c r="G31">
        <v>2964</v>
      </c>
      <c r="H31">
        <v>3657</v>
      </c>
      <c r="I31">
        <v>1333</v>
      </c>
      <c r="J31">
        <v>2784</v>
      </c>
      <c r="K31">
        <v>6956</v>
      </c>
      <c r="L31">
        <v>5789</v>
      </c>
      <c r="M31">
        <v>18977</v>
      </c>
    </row>
    <row r="32" spans="1:13" x14ac:dyDescent="0.3">
      <c r="A32">
        <v>1963</v>
      </c>
      <c r="B32">
        <v>8877</v>
      </c>
      <c r="C32">
        <v>1309</v>
      </c>
      <c r="D32">
        <v>2519</v>
      </c>
      <c r="E32">
        <v>5889</v>
      </c>
      <c r="F32">
        <v>3518</v>
      </c>
      <c r="G32">
        <v>2956</v>
      </c>
      <c r="H32">
        <v>3906</v>
      </c>
      <c r="I32">
        <v>1368</v>
      </c>
      <c r="J32">
        <v>2886</v>
      </c>
      <c r="K32">
        <v>6864</v>
      </c>
      <c r="L32">
        <v>6166</v>
      </c>
      <c r="M32">
        <v>19515</v>
      </c>
    </row>
    <row r="33" spans="1:13" x14ac:dyDescent="0.3">
      <c r="A33">
        <v>1964</v>
      </c>
      <c r="B33">
        <v>9685</v>
      </c>
      <c r="C33">
        <v>1358</v>
      </c>
      <c r="D33">
        <v>2527</v>
      </c>
      <c r="E33">
        <v>5928</v>
      </c>
      <c r="F33">
        <v>3628</v>
      </c>
      <c r="G33">
        <v>3080</v>
      </c>
      <c r="H33">
        <v>4325</v>
      </c>
      <c r="I33">
        <v>1427</v>
      </c>
      <c r="J33">
        <v>2989</v>
      </c>
      <c r="K33">
        <v>6972</v>
      </c>
      <c r="L33">
        <v>6538</v>
      </c>
      <c r="M33">
        <v>20360</v>
      </c>
    </row>
    <row r="34" spans="1:13" x14ac:dyDescent="0.3">
      <c r="A34">
        <v>1965</v>
      </c>
      <c r="B34">
        <v>10458</v>
      </c>
      <c r="C34">
        <v>1397</v>
      </c>
      <c r="D34">
        <v>2509</v>
      </c>
      <c r="E34">
        <v>5595</v>
      </c>
      <c r="F34">
        <v>3614</v>
      </c>
      <c r="G34">
        <v>3267</v>
      </c>
      <c r="H34">
        <v>4558</v>
      </c>
      <c r="I34">
        <v>1480</v>
      </c>
      <c r="J34">
        <v>3148</v>
      </c>
      <c r="K34">
        <v>7024</v>
      </c>
      <c r="L34">
        <v>6549</v>
      </c>
      <c r="M34">
        <v>21390</v>
      </c>
    </row>
    <row r="35" spans="1:13" x14ac:dyDescent="0.3">
      <c r="A35">
        <v>1966</v>
      </c>
      <c r="B35">
        <v>10422</v>
      </c>
      <c r="C35">
        <v>1488</v>
      </c>
      <c r="D35">
        <v>2626</v>
      </c>
      <c r="E35">
        <v>6175</v>
      </c>
      <c r="F35">
        <v>3702</v>
      </c>
      <c r="G35">
        <v>3293</v>
      </c>
      <c r="H35">
        <v>4852</v>
      </c>
      <c r="I35">
        <v>1495</v>
      </c>
      <c r="J35">
        <v>3310</v>
      </c>
      <c r="K35">
        <v>7227</v>
      </c>
      <c r="L35">
        <v>6717</v>
      </c>
      <c r="M35">
        <v>22529</v>
      </c>
    </row>
    <row r="36" spans="1:13" x14ac:dyDescent="0.3">
      <c r="A36">
        <v>1967</v>
      </c>
      <c r="B36">
        <v>10598</v>
      </c>
      <c r="C36">
        <v>1546</v>
      </c>
      <c r="D36">
        <v>2738</v>
      </c>
      <c r="E36">
        <v>6435</v>
      </c>
      <c r="F36">
        <v>3747</v>
      </c>
      <c r="G36">
        <v>3396</v>
      </c>
      <c r="H36">
        <v>5124</v>
      </c>
      <c r="I36">
        <v>1573</v>
      </c>
      <c r="J36">
        <v>3409</v>
      </c>
      <c r="K36">
        <v>6890</v>
      </c>
      <c r="L36">
        <v>6778</v>
      </c>
      <c r="M36">
        <v>22842</v>
      </c>
    </row>
    <row r="37" spans="1:13" x14ac:dyDescent="0.3">
      <c r="A37">
        <v>1968</v>
      </c>
      <c r="B37">
        <v>10943</v>
      </c>
      <c r="C37">
        <v>1683</v>
      </c>
      <c r="D37">
        <v>2912</v>
      </c>
      <c r="E37">
        <v>6502</v>
      </c>
      <c r="F37">
        <v>3872</v>
      </c>
      <c r="G37">
        <v>3514</v>
      </c>
      <c r="H37">
        <v>5509</v>
      </c>
      <c r="I37">
        <v>1642</v>
      </c>
      <c r="J37">
        <v>3270</v>
      </c>
      <c r="K37">
        <v>6995</v>
      </c>
      <c r="L37">
        <v>7148</v>
      </c>
      <c r="M37">
        <v>23692</v>
      </c>
    </row>
    <row r="38" spans="1:13" x14ac:dyDescent="0.3">
      <c r="A38">
        <v>1969</v>
      </c>
      <c r="B38">
        <v>11761</v>
      </c>
      <c r="C38">
        <v>1713</v>
      </c>
      <c r="D38">
        <v>2966</v>
      </c>
      <c r="E38">
        <v>6811</v>
      </c>
      <c r="F38">
        <v>4007</v>
      </c>
      <c r="G38">
        <v>3598</v>
      </c>
      <c r="H38">
        <v>5841</v>
      </c>
      <c r="I38">
        <v>1699</v>
      </c>
      <c r="J38">
        <v>3283</v>
      </c>
      <c r="K38">
        <v>7343</v>
      </c>
      <c r="L38">
        <v>7277</v>
      </c>
      <c r="M38">
        <v>24196</v>
      </c>
    </row>
    <row r="39" spans="1:13" x14ac:dyDescent="0.3">
      <c r="A39">
        <v>1970</v>
      </c>
      <c r="B39">
        <v>12259</v>
      </c>
      <c r="C39">
        <v>1759</v>
      </c>
      <c r="D39">
        <v>3275</v>
      </c>
      <c r="E39">
        <v>6702</v>
      </c>
      <c r="F39">
        <v>4209</v>
      </c>
      <c r="G39">
        <v>3778</v>
      </c>
      <c r="H39">
        <v>6214</v>
      </c>
      <c r="I39">
        <v>1801</v>
      </c>
      <c r="J39">
        <v>3439</v>
      </c>
      <c r="K39">
        <v>7850</v>
      </c>
      <c r="L39">
        <v>7943</v>
      </c>
      <c r="M39">
        <v>23958</v>
      </c>
    </row>
    <row r="40" spans="1:13" x14ac:dyDescent="0.3">
      <c r="A40">
        <v>1971</v>
      </c>
      <c r="B40">
        <v>12699</v>
      </c>
      <c r="C40">
        <v>1809</v>
      </c>
      <c r="D40">
        <v>3576</v>
      </c>
      <c r="E40">
        <v>7443</v>
      </c>
      <c r="F40">
        <v>4524</v>
      </c>
      <c r="G40">
        <v>3884</v>
      </c>
      <c r="H40">
        <v>6442</v>
      </c>
      <c r="I40">
        <v>1874</v>
      </c>
      <c r="J40">
        <v>3543</v>
      </c>
      <c r="K40">
        <v>7776</v>
      </c>
      <c r="L40">
        <v>7670</v>
      </c>
      <c r="M40">
        <v>24395</v>
      </c>
    </row>
    <row r="41" spans="1:13" x14ac:dyDescent="0.3">
      <c r="A41">
        <v>1972</v>
      </c>
      <c r="B41">
        <v>12934</v>
      </c>
      <c r="C41">
        <v>1757</v>
      </c>
      <c r="D41">
        <v>3899</v>
      </c>
      <c r="E41">
        <v>7292</v>
      </c>
      <c r="F41">
        <v>4832</v>
      </c>
      <c r="G41">
        <v>3864</v>
      </c>
      <c r="H41">
        <v>6945</v>
      </c>
      <c r="I41">
        <v>1971</v>
      </c>
      <c r="J41">
        <v>3523</v>
      </c>
      <c r="K41">
        <v>7375</v>
      </c>
      <c r="L41">
        <v>7792</v>
      </c>
      <c r="M41">
        <v>25415</v>
      </c>
    </row>
    <row r="42" spans="1:13" x14ac:dyDescent="0.3">
      <c r="A42">
        <v>1973</v>
      </c>
      <c r="B42">
        <v>13551</v>
      </c>
      <c r="C42">
        <v>1897</v>
      </c>
      <c r="D42">
        <v>4291</v>
      </c>
      <c r="E42">
        <v>6910</v>
      </c>
      <c r="F42">
        <v>5208</v>
      </c>
      <c r="G42">
        <v>4104</v>
      </c>
      <c r="H42">
        <v>7472</v>
      </c>
      <c r="I42">
        <v>2041</v>
      </c>
      <c r="J42">
        <v>3661</v>
      </c>
      <c r="K42">
        <v>7682</v>
      </c>
      <c r="L42">
        <v>8677</v>
      </c>
      <c r="M42">
        <v>26603</v>
      </c>
    </row>
    <row r="43" spans="1:13" x14ac:dyDescent="0.3">
      <c r="A43">
        <v>1974</v>
      </c>
      <c r="B43">
        <v>14250</v>
      </c>
      <c r="C43">
        <v>2116</v>
      </c>
      <c r="D43">
        <v>4540</v>
      </c>
      <c r="E43">
        <v>6471</v>
      </c>
      <c r="F43">
        <v>5543</v>
      </c>
      <c r="G43">
        <v>4646</v>
      </c>
      <c r="H43">
        <v>7999</v>
      </c>
      <c r="I43">
        <v>2151</v>
      </c>
      <c r="J43">
        <v>3752</v>
      </c>
      <c r="K43">
        <v>7835</v>
      </c>
      <c r="L43">
        <v>11773</v>
      </c>
      <c r="M43">
        <v>26287</v>
      </c>
    </row>
    <row r="44" spans="1:13" x14ac:dyDescent="0.3">
      <c r="A44">
        <v>1975</v>
      </c>
      <c r="B44">
        <v>13953</v>
      </c>
      <c r="C44">
        <v>2162</v>
      </c>
      <c r="D44">
        <v>4639</v>
      </c>
      <c r="E44">
        <v>5384</v>
      </c>
      <c r="F44">
        <v>5747</v>
      </c>
      <c r="G44">
        <v>4716</v>
      </c>
      <c r="H44">
        <v>8504</v>
      </c>
      <c r="I44">
        <v>2285</v>
      </c>
      <c r="J44">
        <v>3979</v>
      </c>
      <c r="K44">
        <v>8076</v>
      </c>
      <c r="L44">
        <v>11126</v>
      </c>
      <c r="M44">
        <v>25956</v>
      </c>
    </row>
    <row r="45" spans="1:13" x14ac:dyDescent="0.3">
      <c r="A45">
        <v>1976</v>
      </c>
      <c r="B45">
        <v>13746</v>
      </c>
      <c r="C45">
        <v>2240</v>
      </c>
      <c r="D45">
        <v>4904</v>
      </c>
      <c r="E45">
        <v>5518</v>
      </c>
      <c r="F45">
        <v>5986</v>
      </c>
      <c r="G45">
        <v>4988</v>
      </c>
      <c r="H45">
        <v>8696</v>
      </c>
      <c r="I45">
        <v>2405</v>
      </c>
      <c r="J45">
        <v>3880</v>
      </c>
      <c r="K45">
        <v>8126</v>
      </c>
      <c r="L45">
        <v>11093</v>
      </c>
      <c r="M45">
        <v>27059</v>
      </c>
    </row>
    <row r="46" spans="1:13" x14ac:dyDescent="0.3">
      <c r="A46">
        <v>1977</v>
      </c>
      <c r="B46">
        <v>14399</v>
      </c>
      <c r="C46">
        <v>2267</v>
      </c>
      <c r="D46">
        <v>4903</v>
      </c>
      <c r="E46">
        <v>5932</v>
      </c>
      <c r="F46">
        <v>6165</v>
      </c>
      <c r="G46">
        <v>5251</v>
      </c>
      <c r="H46">
        <v>8791</v>
      </c>
      <c r="I46">
        <v>2681</v>
      </c>
      <c r="J46">
        <v>3710</v>
      </c>
      <c r="K46">
        <v>8066</v>
      </c>
      <c r="L46">
        <v>11089</v>
      </c>
      <c r="M46">
        <v>28001</v>
      </c>
    </row>
    <row r="47" spans="1:13" x14ac:dyDescent="0.3">
      <c r="A47">
        <v>1978</v>
      </c>
      <c r="B47">
        <v>13601</v>
      </c>
      <c r="C47">
        <v>2201</v>
      </c>
      <c r="D47">
        <v>4976</v>
      </c>
      <c r="E47">
        <v>6286</v>
      </c>
      <c r="F47">
        <v>6494</v>
      </c>
      <c r="G47">
        <v>5373</v>
      </c>
      <c r="H47">
        <v>9411</v>
      </c>
      <c r="I47">
        <v>2960</v>
      </c>
      <c r="J47">
        <v>3591</v>
      </c>
      <c r="K47">
        <v>8532</v>
      </c>
      <c r="L47">
        <v>10504</v>
      </c>
      <c r="M47">
        <v>29287</v>
      </c>
    </row>
    <row r="48" spans="1:13" x14ac:dyDescent="0.3">
      <c r="A48">
        <v>1979</v>
      </c>
      <c r="B48">
        <v>14400</v>
      </c>
      <c r="C48">
        <v>2230</v>
      </c>
      <c r="D48">
        <v>5184</v>
      </c>
      <c r="E48">
        <v>6712</v>
      </c>
      <c r="F48">
        <v>6607</v>
      </c>
      <c r="G48">
        <v>5639</v>
      </c>
      <c r="H48">
        <v>10244</v>
      </c>
      <c r="I48">
        <v>3200</v>
      </c>
      <c r="J48">
        <v>3659</v>
      </c>
      <c r="K48">
        <v>9217</v>
      </c>
      <c r="L48">
        <v>11257</v>
      </c>
      <c r="M48">
        <v>29951</v>
      </c>
    </row>
    <row r="49" spans="1:13" x14ac:dyDescent="0.3">
      <c r="A49">
        <v>1980</v>
      </c>
      <c r="B49">
        <v>14431</v>
      </c>
      <c r="C49">
        <v>2229</v>
      </c>
      <c r="D49">
        <v>5052</v>
      </c>
      <c r="E49">
        <v>7041</v>
      </c>
      <c r="F49">
        <v>6825</v>
      </c>
      <c r="G49">
        <v>5826</v>
      </c>
      <c r="H49">
        <v>11236</v>
      </c>
      <c r="I49">
        <v>3517</v>
      </c>
      <c r="J49">
        <v>3900</v>
      </c>
      <c r="K49">
        <v>9825</v>
      </c>
      <c r="L49">
        <v>11355</v>
      </c>
      <c r="M49">
        <v>29613</v>
      </c>
    </row>
    <row r="50" spans="1:13" x14ac:dyDescent="0.3">
      <c r="A50">
        <v>1981</v>
      </c>
      <c r="B50">
        <v>13441</v>
      </c>
      <c r="C50">
        <v>2238</v>
      </c>
      <c r="D50">
        <v>5133</v>
      </c>
      <c r="E50">
        <v>7282</v>
      </c>
      <c r="F50">
        <v>6708</v>
      </c>
      <c r="G50">
        <v>5831</v>
      </c>
      <c r="H50">
        <v>11812</v>
      </c>
      <c r="I50">
        <v>3754</v>
      </c>
      <c r="J50">
        <v>4076</v>
      </c>
      <c r="K50">
        <v>9834</v>
      </c>
      <c r="L50">
        <v>10925</v>
      </c>
      <c r="M50">
        <v>30056</v>
      </c>
    </row>
    <row r="51" spans="1:13" x14ac:dyDescent="0.3">
      <c r="A51">
        <v>1982</v>
      </c>
      <c r="B51">
        <v>12865</v>
      </c>
      <c r="C51">
        <v>2122</v>
      </c>
      <c r="D51">
        <v>5162</v>
      </c>
      <c r="E51">
        <v>6251</v>
      </c>
      <c r="F51">
        <v>6621</v>
      </c>
      <c r="G51">
        <v>5704</v>
      </c>
      <c r="H51">
        <v>11364</v>
      </c>
      <c r="I51">
        <v>3690</v>
      </c>
      <c r="J51">
        <v>4035</v>
      </c>
      <c r="K51">
        <v>8819</v>
      </c>
      <c r="L51">
        <v>9853</v>
      </c>
      <c r="M51">
        <v>29211</v>
      </c>
    </row>
    <row r="52" spans="1:13" x14ac:dyDescent="0.3">
      <c r="A52">
        <v>1983</v>
      </c>
      <c r="B52">
        <v>13179</v>
      </c>
      <c r="C52">
        <v>2060</v>
      </c>
      <c r="D52">
        <v>4987</v>
      </c>
      <c r="E52">
        <v>5957</v>
      </c>
      <c r="F52">
        <v>6447</v>
      </c>
      <c r="G52">
        <v>5351</v>
      </c>
      <c r="H52">
        <v>10412</v>
      </c>
      <c r="I52">
        <v>3545</v>
      </c>
      <c r="J52">
        <v>3521</v>
      </c>
      <c r="K52">
        <v>7808</v>
      </c>
      <c r="L52">
        <v>9421</v>
      </c>
      <c r="M52">
        <v>30159</v>
      </c>
    </row>
    <row r="53" spans="1:13" x14ac:dyDescent="0.3">
      <c r="A53">
        <v>1984</v>
      </c>
      <c r="B53">
        <v>13313</v>
      </c>
      <c r="C53">
        <v>2140</v>
      </c>
      <c r="D53">
        <v>5041</v>
      </c>
      <c r="E53">
        <v>6069</v>
      </c>
      <c r="F53">
        <v>6421</v>
      </c>
      <c r="G53">
        <v>5357</v>
      </c>
      <c r="H53">
        <v>10433</v>
      </c>
      <c r="I53">
        <v>3539</v>
      </c>
      <c r="J53">
        <v>3610</v>
      </c>
      <c r="K53">
        <v>7684</v>
      </c>
      <c r="L53">
        <v>9274</v>
      </c>
      <c r="M53">
        <v>32076</v>
      </c>
    </row>
    <row r="54" spans="1:13" x14ac:dyDescent="0.3">
      <c r="A54">
        <v>1985</v>
      </c>
      <c r="B54">
        <v>12313</v>
      </c>
      <c r="C54">
        <v>2251</v>
      </c>
      <c r="D54">
        <v>5207</v>
      </c>
      <c r="E54">
        <v>6006</v>
      </c>
      <c r="F54">
        <v>6331</v>
      </c>
      <c r="G54">
        <v>5358</v>
      </c>
      <c r="H54">
        <v>10293</v>
      </c>
      <c r="I54">
        <v>3553</v>
      </c>
      <c r="J54">
        <v>3566</v>
      </c>
      <c r="K54">
        <v>7631</v>
      </c>
      <c r="L54">
        <v>8835</v>
      </c>
      <c r="M54">
        <v>33024</v>
      </c>
    </row>
    <row r="55" spans="1:13" x14ac:dyDescent="0.3">
      <c r="A55">
        <v>1986</v>
      </c>
      <c r="B55">
        <v>13077</v>
      </c>
      <c r="C55">
        <v>2206</v>
      </c>
      <c r="D55">
        <v>5835</v>
      </c>
      <c r="E55">
        <v>6179</v>
      </c>
      <c r="F55">
        <v>6592</v>
      </c>
      <c r="G55">
        <v>4969</v>
      </c>
      <c r="H55">
        <v>9431</v>
      </c>
      <c r="I55">
        <v>3435</v>
      </c>
      <c r="J55">
        <v>4047</v>
      </c>
      <c r="K55">
        <v>8612</v>
      </c>
      <c r="L55">
        <v>7953</v>
      </c>
      <c r="M55">
        <v>33851</v>
      </c>
    </row>
    <row r="56" spans="1:13" x14ac:dyDescent="0.3">
      <c r="A56">
        <v>1987</v>
      </c>
      <c r="B56">
        <v>13276</v>
      </c>
      <c r="C56">
        <v>2259</v>
      </c>
      <c r="D56">
        <v>5880</v>
      </c>
      <c r="E56">
        <v>6507</v>
      </c>
      <c r="F56">
        <v>6501</v>
      </c>
      <c r="G56">
        <v>4638</v>
      </c>
      <c r="H56">
        <v>9333</v>
      </c>
      <c r="I56">
        <v>3511</v>
      </c>
      <c r="J56">
        <v>4380</v>
      </c>
      <c r="K56">
        <v>9475</v>
      </c>
      <c r="L56">
        <v>7928</v>
      </c>
      <c r="M56">
        <v>34730</v>
      </c>
    </row>
    <row r="57" spans="1:13" x14ac:dyDescent="0.3">
      <c r="A57">
        <v>1988</v>
      </c>
      <c r="B57">
        <v>12897</v>
      </c>
      <c r="C57">
        <v>2006</v>
      </c>
      <c r="D57">
        <v>5792</v>
      </c>
      <c r="E57">
        <v>7025</v>
      </c>
      <c r="F57">
        <v>6587</v>
      </c>
      <c r="G57">
        <v>4711</v>
      </c>
      <c r="H57">
        <v>9168</v>
      </c>
      <c r="I57">
        <v>3640</v>
      </c>
      <c r="J57">
        <v>4136</v>
      </c>
      <c r="K57">
        <v>9373</v>
      </c>
      <c r="L57">
        <v>7993</v>
      </c>
      <c r="M57">
        <v>35865</v>
      </c>
    </row>
    <row r="58" spans="1:13" x14ac:dyDescent="0.3">
      <c r="A58">
        <v>1989</v>
      </c>
      <c r="B58">
        <v>11979</v>
      </c>
      <c r="C58">
        <v>2049</v>
      </c>
      <c r="D58">
        <v>5832</v>
      </c>
      <c r="E58">
        <v>7570</v>
      </c>
      <c r="F58">
        <v>6593</v>
      </c>
      <c r="G58">
        <v>4705</v>
      </c>
      <c r="H58">
        <v>9299</v>
      </c>
      <c r="I58">
        <v>3653</v>
      </c>
      <c r="J58">
        <v>3379</v>
      </c>
      <c r="K58">
        <v>9362</v>
      </c>
      <c r="L58">
        <v>7363</v>
      </c>
      <c r="M58">
        <v>36757</v>
      </c>
    </row>
    <row r="59" spans="1:13" x14ac:dyDescent="0.3">
      <c r="A59">
        <v>1990</v>
      </c>
      <c r="B59">
        <v>11878</v>
      </c>
      <c r="C59">
        <v>2151</v>
      </c>
      <c r="D59">
        <v>5647</v>
      </c>
      <c r="E59">
        <v>7605</v>
      </c>
      <c r="F59">
        <v>6760</v>
      </c>
      <c r="G59">
        <v>4836</v>
      </c>
      <c r="H59">
        <v>9766</v>
      </c>
      <c r="I59">
        <v>3963</v>
      </c>
      <c r="J59">
        <v>3361</v>
      </c>
      <c r="K59">
        <v>9204</v>
      </c>
      <c r="L59">
        <v>7690</v>
      </c>
      <c r="M59">
        <v>36982</v>
      </c>
    </row>
    <row r="60" spans="1:13" x14ac:dyDescent="0.3">
      <c r="A60">
        <v>1991</v>
      </c>
      <c r="B60">
        <v>13006</v>
      </c>
      <c r="C60">
        <v>2235</v>
      </c>
      <c r="D60">
        <v>5901</v>
      </c>
      <c r="E60">
        <v>8009</v>
      </c>
      <c r="F60">
        <v>6620</v>
      </c>
      <c r="G60">
        <v>4920</v>
      </c>
      <c r="H60">
        <v>9946</v>
      </c>
      <c r="I60">
        <v>4003</v>
      </c>
      <c r="J60">
        <v>3434</v>
      </c>
      <c r="K60">
        <v>9647</v>
      </c>
      <c r="L60">
        <v>7647</v>
      </c>
      <c r="M60">
        <v>36464</v>
      </c>
    </row>
    <row r="61" spans="1:13" x14ac:dyDescent="0.3">
      <c r="A61">
        <v>1992</v>
      </c>
      <c r="B61">
        <v>14222</v>
      </c>
      <c r="C61">
        <v>2292</v>
      </c>
      <c r="D61">
        <v>5999</v>
      </c>
      <c r="E61">
        <v>8925</v>
      </c>
      <c r="F61">
        <v>6875</v>
      </c>
      <c r="G61">
        <v>5169</v>
      </c>
      <c r="H61">
        <v>10169</v>
      </c>
      <c r="I61">
        <v>3967</v>
      </c>
      <c r="J61">
        <v>3460</v>
      </c>
      <c r="K61">
        <v>10697</v>
      </c>
      <c r="L61">
        <v>8460</v>
      </c>
      <c r="M61">
        <v>37241</v>
      </c>
    </row>
    <row r="62" spans="1:13" x14ac:dyDescent="0.3">
      <c r="A62">
        <v>1993</v>
      </c>
      <c r="B62">
        <v>14993</v>
      </c>
      <c r="C62">
        <v>2380</v>
      </c>
      <c r="D62">
        <v>6359</v>
      </c>
      <c r="E62">
        <v>9285</v>
      </c>
      <c r="F62">
        <v>7170</v>
      </c>
      <c r="G62">
        <v>4877</v>
      </c>
      <c r="H62">
        <v>10050</v>
      </c>
      <c r="I62">
        <v>4056</v>
      </c>
      <c r="J62">
        <v>3612</v>
      </c>
      <c r="K62">
        <v>11003</v>
      </c>
      <c r="L62">
        <v>7643</v>
      </c>
      <c r="M62">
        <v>37762</v>
      </c>
    </row>
    <row r="63" spans="1:13" x14ac:dyDescent="0.3">
      <c r="A63">
        <v>1994</v>
      </c>
      <c r="B63">
        <v>15748</v>
      </c>
      <c r="C63">
        <v>2534</v>
      </c>
      <c r="D63">
        <v>7051</v>
      </c>
      <c r="E63">
        <v>9910</v>
      </c>
      <c r="F63">
        <v>7401</v>
      </c>
      <c r="G63">
        <v>4985</v>
      </c>
      <c r="H63">
        <v>10221</v>
      </c>
      <c r="I63">
        <v>4188</v>
      </c>
      <c r="J63">
        <v>4129</v>
      </c>
      <c r="K63">
        <v>11875</v>
      </c>
      <c r="L63">
        <v>7067</v>
      </c>
      <c r="M63">
        <v>38808</v>
      </c>
    </row>
    <row r="64" spans="1:13" x14ac:dyDescent="0.3">
      <c r="A64">
        <v>1995</v>
      </c>
      <c r="B64">
        <v>15192</v>
      </c>
      <c r="C64">
        <v>2774</v>
      </c>
      <c r="D64">
        <v>8073</v>
      </c>
      <c r="E64">
        <v>11129</v>
      </c>
      <c r="F64">
        <v>7597</v>
      </c>
      <c r="G64">
        <v>4976</v>
      </c>
      <c r="H64">
        <v>9100</v>
      </c>
      <c r="I64">
        <v>4281</v>
      </c>
      <c r="J64">
        <v>4541</v>
      </c>
      <c r="K64">
        <v>11733</v>
      </c>
      <c r="L64">
        <v>7243</v>
      </c>
      <c r="M64">
        <v>39391</v>
      </c>
    </row>
    <row r="65" spans="1:13" x14ac:dyDescent="0.3">
      <c r="A65">
        <v>1996</v>
      </c>
      <c r="B65">
        <v>15929</v>
      </c>
      <c r="C65">
        <v>3027</v>
      </c>
      <c r="D65">
        <v>9500</v>
      </c>
      <c r="E65">
        <v>11357</v>
      </c>
      <c r="F65">
        <v>7464</v>
      </c>
      <c r="G65">
        <v>4910</v>
      </c>
      <c r="H65">
        <v>9145</v>
      </c>
      <c r="I65">
        <v>4233</v>
      </c>
      <c r="J65">
        <v>4687</v>
      </c>
      <c r="K65">
        <v>12300</v>
      </c>
      <c r="L65">
        <v>6951</v>
      </c>
      <c r="M65">
        <v>40414</v>
      </c>
    </row>
    <row r="66" spans="1:13" x14ac:dyDescent="0.3">
      <c r="A66">
        <v>1997</v>
      </c>
      <c r="B66">
        <v>16353</v>
      </c>
      <c r="C66">
        <v>3029</v>
      </c>
      <c r="D66">
        <v>9121</v>
      </c>
      <c r="E66">
        <v>11459</v>
      </c>
      <c r="F66">
        <v>7504</v>
      </c>
      <c r="G66">
        <v>5025</v>
      </c>
      <c r="H66">
        <v>9674</v>
      </c>
      <c r="I66">
        <v>4207</v>
      </c>
      <c r="J66">
        <v>4927</v>
      </c>
      <c r="K66">
        <v>12393</v>
      </c>
      <c r="L66">
        <v>7008</v>
      </c>
      <c r="M66">
        <v>41723</v>
      </c>
    </row>
    <row r="67" spans="1:13" x14ac:dyDescent="0.3">
      <c r="A67">
        <v>1998</v>
      </c>
      <c r="B67">
        <v>16217</v>
      </c>
      <c r="C67">
        <v>3054</v>
      </c>
      <c r="D67">
        <v>8661</v>
      </c>
      <c r="E67">
        <v>11220</v>
      </c>
      <c r="F67">
        <v>7216</v>
      </c>
      <c r="G67">
        <v>5028</v>
      </c>
      <c r="H67">
        <v>10217</v>
      </c>
      <c r="I67">
        <v>4291</v>
      </c>
      <c r="J67">
        <v>4758</v>
      </c>
      <c r="K67">
        <v>12576</v>
      </c>
      <c r="L67">
        <v>6431</v>
      </c>
      <c r="M67">
        <v>43073</v>
      </c>
    </row>
    <row r="68" spans="1:13" x14ac:dyDescent="0.3">
      <c r="A68">
        <v>1999</v>
      </c>
      <c r="B68">
        <v>15150</v>
      </c>
      <c r="C68">
        <v>3008</v>
      </c>
      <c r="D68">
        <v>8279</v>
      </c>
      <c r="E68">
        <v>10599</v>
      </c>
      <c r="F68">
        <v>6748</v>
      </c>
      <c r="G68">
        <v>4797</v>
      </c>
      <c r="H68">
        <v>10391</v>
      </c>
      <c r="I68">
        <v>3980</v>
      </c>
      <c r="J68">
        <v>4694</v>
      </c>
      <c r="K68">
        <v>11794</v>
      </c>
      <c r="L68">
        <v>6554</v>
      </c>
      <c r="M68">
        <v>44576</v>
      </c>
    </row>
    <row r="69" spans="1:13" x14ac:dyDescent="0.3">
      <c r="A69">
        <v>2000</v>
      </c>
      <c r="B69">
        <v>14918</v>
      </c>
      <c r="C69">
        <v>2984</v>
      </c>
      <c r="D69">
        <v>8316</v>
      </c>
      <c r="E69">
        <v>10903</v>
      </c>
      <c r="F69">
        <v>6860</v>
      </c>
      <c r="G69">
        <v>5028</v>
      </c>
      <c r="H69">
        <v>11338</v>
      </c>
      <c r="I69">
        <v>3734</v>
      </c>
      <c r="J69">
        <v>4777</v>
      </c>
      <c r="K69">
        <v>11208</v>
      </c>
      <c r="L69">
        <v>7927</v>
      </c>
      <c r="M69">
        <v>45887</v>
      </c>
    </row>
    <row r="70" spans="1:13" x14ac:dyDescent="0.3">
      <c r="A70">
        <v>2001</v>
      </c>
      <c r="B70">
        <v>13913</v>
      </c>
      <c r="C70">
        <v>3057</v>
      </c>
      <c r="D70">
        <v>8188</v>
      </c>
      <c r="E70">
        <v>10750</v>
      </c>
      <c r="F70">
        <v>6813</v>
      </c>
      <c r="G70">
        <v>5312</v>
      </c>
      <c r="H70">
        <v>11300</v>
      </c>
      <c r="I70">
        <v>3850</v>
      </c>
      <c r="J70">
        <v>4756</v>
      </c>
      <c r="K70">
        <v>10641</v>
      </c>
      <c r="L70">
        <v>7500</v>
      </c>
      <c r="M70">
        <v>45878</v>
      </c>
    </row>
    <row r="71" spans="1:13" x14ac:dyDescent="0.3">
      <c r="A71">
        <v>2002</v>
      </c>
      <c r="B71">
        <v>11871</v>
      </c>
      <c r="C71">
        <v>3158</v>
      </c>
      <c r="D71">
        <v>8190</v>
      </c>
      <c r="E71">
        <v>10736</v>
      </c>
      <c r="F71">
        <v>6846</v>
      </c>
      <c r="G71">
        <v>5794</v>
      </c>
      <c r="H71">
        <v>11311</v>
      </c>
      <c r="I71">
        <v>4934</v>
      </c>
      <c r="J71">
        <v>5009</v>
      </c>
      <c r="K71">
        <v>9739</v>
      </c>
      <c r="L71">
        <v>7122</v>
      </c>
      <c r="M71">
        <v>46267</v>
      </c>
    </row>
    <row r="72" spans="1:13" x14ac:dyDescent="0.3">
      <c r="A72">
        <v>2003</v>
      </c>
      <c r="B72">
        <v>12636</v>
      </c>
      <c r="C72">
        <v>3251</v>
      </c>
      <c r="D72">
        <v>8038</v>
      </c>
      <c r="E72">
        <v>11140</v>
      </c>
      <c r="F72">
        <v>6982</v>
      </c>
      <c r="G72">
        <v>6021</v>
      </c>
      <c r="H72">
        <v>11480</v>
      </c>
      <c r="I72">
        <v>5092</v>
      </c>
      <c r="J72">
        <v>5257</v>
      </c>
      <c r="K72">
        <v>9585</v>
      </c>
      <c r="L72">
        <v>6740</v>
      </c>
      <c r="M72">
        <v>47158</v>
      </c>
    </row>
    <row r="73" spans="1:13" x14ac:dyDescent="0.3">
      <c r="A73">
        <v>2004</v>
      </c>
      <c r="B73">
        <v>13664</v>
      </c>
      <c r="C73">
        <v>3393</v>
      </c>
      <c r="D73">
        <v>8365</v>
      </c>
      <c r="E73">
        <v>12119</v>
      </c>
      <c r="F73">
        <v>7240</v>
      </c>
      <c r="G73">
        <v>6593</v>
      </c>
      <c r="H73">
        <v>12193</v>
      </c>
      <c r="I73">
        <v>5266</v>
      </c>
      <c r="J73">
        <v>5616</v>
      </c>
      <c r="K73">
        <v>9849</v>
      </c>
      <c r="L73">
        <v>8580</v>
      </c>
      <c r="M73">
        <v>48493</v>
      </c>
    </row>
    <row r="74" spans="1:13" x14ac:dyDescent="0.3">
      <c r="A74">
        <v>2005</v>
      </c>
      <c r="B74">
        <v>14832</v>
      </c>
      <c r="C74">
        <v>3592</v>
      </c>
      <c r="D74">
        <v>8639</v>
      </c>
      <c r="E74">
        <v>13309</v>
      </c>
      <c r="F74">
        <v>7688</v>
      </c>
      <c r="G74">
        <v>7369</v>
      </c>
      <c r="H74">
        <v>13018</v>
      </c>
      <c r="I74">
        <v>5402</v>
      </c>
      <c r="J74">
        <v>6181</v>
      </c>
      <c r="K74">
        <v>10343</v>
      </c>
      <c r="L74">
        <v>10725</v>
      </c>
      <c r="M74">
        <v>49655</v>
      </c>
    </row>
    <row r="75" spans="1:13" x14ac:dyDescent="0.3">
      <c r="A75">
        <v>2006</v>
      </c>
      <c r="B75">
        <v>15871</v>
      </c>
      <c r="C75">
        <v>3724</v>
      </c>
      <c r="D75">
        <v>9324</v>
      </c>
      <c r="E75">
        <v>15487</v>
      </c>
      <c r="F75">
        <v>8325</v>
      </c>
      <c r="G75">
        <v>7794</v>
      </c>
      <c r="H75">
        <v>13713</v>
      </c>
      <c r="I75">
        <v>5673</v>
      </c>
      <c r="J75">
        <v>6936</v>
      </c>
      <c r="K75">
        <v>10890</v>
      </c>
      <c r="L75">
        <v>12307</v>
      </c>
      <c r="M75">
        <v>50490</v>
      </c>
    </row>
    <row r="76" spans="1:13" x14ac:dyDescent="0.3">
      <c r="A76">
        <v>2007</v>
      </c>
      <c r="B76">
        <v>17303</v>
      </c>
      <c r="C76">
        <v>3882</v>
      </c>
      <c r="D76">
        <v>10264</v>
      </c>
      <c r="E76">
        <v>16392</v>
      </c>
      <c r="F76">
        <v>9060</v>
      </c>
      <c r="G76">
        <v>8033</v>
      </c>
      <c r="H76">
        <v>14180</v>
      </c>
      <c r="I76">
        <v>5786</v>
      </c>
      <c r="J76">
        <v>7607</v>
      </c>
      <c r="K76">
        <v>11896</v>
      </c>
      <c r="L76">
        <v>13677</v>
      </c>
      <c r="M76">
        <v>50902</v>
      </c>
    </row>
    <row r="77" spans="1:13" x14ac:dyDescent="0.3">
      <c r="A77">
        <v>2008</v>
      </c>
      <c r="B77">
        <v>18283</v>
      </c>
      <c r="C77">
        <v>4305</v>
      </c>
      <c r="D77">
        <v>11352</v>
      </c>
      <c r="E77">
        <v>15817</v>
      </c>
      <c r="F77">
        <v>9764</v>
      </c>
      <c r="G77">
        <v>8790</v>
      </c>
      <c r="H77">
        <v>14442</v>
      </c>
      <c r="I77">
        <v>5980</v>
      </c>
      <c r="J77">
        <v>8272</v>
      </c>
      <c r="K77">
        <v>13194</v>
      </c>
      <c r="L77">
        <v>15661</v>
      </c>
      <c r="M77">
        <v>50276</v>
      </c>
    </row>
    <row r="78" spans="1:13" x14ac:dyDescent="0.3">
      <c r="A78">
        <v>2009</v>
      </c>
      <c r="B78">
        <v>16893</v>
      </c>
      <c r="C78">
        <v>4434</v>
      </c>
      <c r="D78">
        <v>11700</v>
      </c>
      <c r="E78">
        <v>15941</v>
      </c>
      <c r="F78">
        <v>9843</v>
      </c>
      <c r="G78">
        <v>8524</v>
      </c>
      <c r="H78">
        <v>13474</v>
      </c>
      <c r="I78">
        <v>6321</v>
      </c>
      <c r="J78">
        <v>8248</v>
      </c>
      <c r="K78">
        <v>13816</v>
      </c>
      <c r="L78">
        <v>13508</v>
      </c>
      <c r="M78">
        <v>48453</v>
      </c>
    </row>
    <row r="79" spans="1:13" x14ac:dyDescent="0.3">
      <c r="A79">
        <v>2010</v>
      </c>
      <c r="B79">
        <v>18660</v>
      </c>
      <c r="C79">
        <v>4805</v>
      </c>
      <c r="D79">
        <v>13418</v>
      </c>
      <c r="E79">
        <v>18075</v>
      </c>
      <c r="F79">
        <v>10618</v>
      </c>
      <c r="G79">
        <v>9111</v>
      </c>
      <c r="H79">
        <v>14276</v>
      </c>
      <c r="I79">
        <v>6878</v>
      </c>
      <c r="J79">
        <v>9309</v>
      </c>
      <c r="K79">
        <v>15854</v>
      </c>
      <c r="L79">
        <v>16161</v>
      </c>
      <c r="M79">
        <v>49267</v>
      </c>
    </row>
    <row r="80" spans="1:13" x14ac:dyDescent="0.3">
      <c r="A80">
        <v>2011</v>
      </c>
      <c r="B80">
        <v>20003</v>
      </c>
      <c r="C80">
        <v>5331</v>
      </c>
      <c r="D80">
        <v>14831</v>
      </c>
      <c r="E80">
        <v>19705</v>
      </c>
      <c r="F80">
        <v>11788</v>
      </c>
      <c r="G80">
        <v>9985</v>
      </c>
      <c r="H80">
        <v>15210</v>
      </c>
      <c r="I80">
        <v>7377</v>
      </c>
      <c r="J80">
        <v>10044</v>
      </c>
      <c r="K80">
        <v>17211</v>
      </c>
      <c r="L80">
        <v>17746</v>
      </c>
      <c r="M80">
        <v>49675</v>
      </c>
    </row>
    <row r="81" spans="1:13" x14ac:dyDescent="0.3">
      <c r="A81">
        <v>2012</v>
      </c>
      <c r="B81">
        <v>19841</v>
      </c>
      <c r="C81">
        <v>5548</v>
      </c>
      <c r="D81">
        <v>14702</v>
      </c>
      <c r="E81">
        <v>20687</v>
      </c>
      <c r="F81">
        <v>12078</v>
      </c>
      <c r="G81">
        <v>10342</v>
      </c>
      <c r="H81">
        <v>15203</v>
      </c>
      <c r="I81">
        <v>7522</v>
      </c>
      <c r="J81">
        <v>10493</v>
      </c>
      <c r="K81">
        <v>17950</v>
      </c>
      <c r="L81">
        <v>17752</v>
      </c>
      <c r="M81">
        <v>50394</v>
      </c>
    </row>
    <row r="82" spans="1:13" x14ac:dyDescent="0.3">
      <c r="A82">
        <v>2013</v>
      </c>
      <c r="B82">
        <v>19876</v>
      </c>
      <c r="C82">
        <v>5823</v>
      </c>
      <c r="D82">
        <v>14943</v>
      </c>
      <c r="E82">
        <v>20781</v>
      </c>
      <c r="F82">
        <v>12293</v>
      </c>
      <c r="G82">
        <v>10875</v>
      </c>
      <c r="H82">
        <v>15357</v>
      </c>
      <c r="I82">
        <v>7811</v>
      </c>
      <c r="J82">
        <v>10783</v>
      </c>
      <c r="K82">
        <v>18778</v>
      </c>
      <c r="L82">
        <v>18795</v>
      </c>
      <c r="M82">
        <v>50863</v>
      </c>
    </row>
    <row r="83" spans="1:13" x14ac:dyDescent="0.3">
      <c r="A83">
        <v>2014</v>
      </c>
      <c r="B83">
        <v>19000</v>
      </c>
      <c r="C83">
        <v>5784</v>
      </c>
      <c r="D83">
        <v>14825</v>
      </c>
      <c r="E83">
        <v>21090</v>
      </c>
      <c r="F83">
        <v>12619</v>
      </c>
      <c r="G83">
        <v>11046</v>
      </c>
      <c r="H83">
        <v>15531</v>
      </c>
      <c r="I83">
        <v>8210</v>
      </c>
      <c r="J83">
        <v>10961</v>
      </c>
      <c r="K83">
        <v>19582</v>
      </c>
      <c r="L83">
        <v>17568</v>
      </c>
      <c r="M83">
        <v>51664</v>
      </c>
    </row>
    <row r="84" spans="1:13" x14ac:dyDescent="0.3">
      <c r="A84">
        <v>2015</v>
      </c>
      <c r="B84">
        <v>19316</v>
      </c>
      <c r="C84">
        <v>5969</v>
      </c>
      <c r="D84">
        <v>15377</v>
      </c>
      <c r="E84">
        <v>21340</v>
      </c>
      <c r="F84">
        <v>12858</v>
      </c>
      <c r="G84">
        <v>10914</v>
      </c>
      <c r="H84">
        <v>15766</v>
      </c>
      <c r="I84">
        <v>8364</v>
      </c>
      <c r="J84">
        <v>11215</v>
      </c>
      <c r="K84">
        <v>19668</v>
      </c>
      <c r="L84">
        <v>16257</v>
      </c>
      <c r="M84">
        <v>52591</v>
      </c>
    </row>
    <row r="85" spans="1:13" x14ac:dyDescent="0.3">
      <c r="A85">
        <v>2016</v>
      </c>
      <c r="B85">
        <v>18695</v>
      </c>
      <c r="C85">
        <v>6118</v>
      </c>
      <c r="D85">
        <v>13479</v>
      </c>
      <c r="E85">
        <v>21446</v>
      </c>
      <c r="F85">
        <v>12963</v>
      </c>
      <c r="G85">
        <v>10536</v>
      </c>
      <c r="H85">
        <v>15803</v>
      </c>
      <c r="I85">
        <v>8605</v>
      </c>
      <c r="J85">
        <v>11540</v>
      </c>
      <c r="K85">
        <v>19896</v>
      </c>
      <c r="L85">
        <v>13159</v>
      </c>
      <c r="M85">
        <v>53015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4"/>
  <sheetViews>
    <sheetView workbookViewId="0"/>
  </sheetViews>
  <sheetFormatPr defaultColWidth="9.109375" defaultRowHeight="14.4" x14ac:dyDescent="0.3"/>
  <sheetData>
    <row r="1" spans="1:12" x14ac:dyDescent="0.3">
      <c r="A1" s="4" t="s">
        <v>34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17</v>
      </c>
      <c r="J1" t="s">
        <v>27</v>
      </c>
      <c r="K1" t="s">
        <v>28</v>
      </c>
      <c r="L1" t="s">
        <v>29</v>
      </c>
    </row>
    <row r="2" spans="1:12" x14ac:dyDescent="0.3">
      <c r="A2" t="s">
        <v>16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18</v>
      </c>
      <c r="J2" t="s">
        <v>8</v>
      </c>
      <c r="K2" t="s">
        <v>19</v>
      </c>
      <c r="L2" t="s">
        <v>10</v>
      </c>
    </row>
    <row r="3" spans="1:12" x14ac:dyDescent="0.3">
      <c r="A3">
        <v>1935</v>
      </c>
      <c r="B3">
        <v>13044</v>
      </c>
      <c r="C3">
        <v>2540</v>
      </c>
      <c r="D3">
        <v>37150</v>
      </c>
      <c r="E3">
        <v>4625</v>
      </c>
      <c r="F3">
        <v>8398</v>
      </c>
      <c r="G3">
        <v>2196</v>
      </c>
      <c r="H3">
        <v>18781</v>
      </c>
      <c r="I3">
        <v>988</v>
      </c>
      <c r="J3">
        <v>5941</v>
      </c>
      <c r="K3">
        <v>1859</v>
      </c>
      <c r="L3">
        <v>3465</v>
      </c>
    </row>
    <row r="4" spans="1:12" x14ac:dyDescent="0.3">
      <c r="A4">
        <v>1936</v>
      </c>
      <c r="B4">
        <v>13260</v>
      </c>
      <c r="C4">
        <v>2569</v>
      </c>
      <c r="D4">
        <v>37911</v>
      </c>
      <c r="E4">
        <v>4706</v>
      </c>
      <c r="F4">
        <v>8498</v>
      </c>
      <c r="G4">
        <v>2249</v>
      </c>
      <c r="H4">
        <v>19040</v>
      </c>
      <c r="I4">
        <v>1012</v>
      </c>
      <c r="J4">
        <v>6038</v>
      </c>
      <c r="K4">
        <v>1889</v>
      </c>
      <c r="L4">
        <v>3510</v>
      </c>
    </row>
    <row r="5" spans="1:12" x14ac:dyDescent="0.3">
      <c r="A5">
        <v>1937</v>
      </c>
      <c r="B5">
        <v>13490</v>
      </c>
      <c r="C5">
        <v>2599</v>
      </c>
      <c r="D5">
        <v>38687</v>
      </c>
      <c r="E5">
        <v>4789</v>
      </c>
      <c r="F5">
        <v>8599</v>
      </c>
      <c r="G5">
        <v>2298</v>
      </c>
      <c r="H5">
        <v>19370</v>
      </c>
      <c r="I5">
        <v>1036</v>
      </c>
      <c r="J5">
        <v>6137</v>
      </c>
      <c r="K5">
        <v>1921</v>
      </c>
      <c r="L5">
        <v>3565</v>
      </c>
    </row>
    <row r="6" spans="1:12" x14ac:dyDescent="0.3">
      <c r="A6">
        <v>1938</v>
      </c>
      <c r="B6">
        <v>13724</v>
      </c>
      <c r="C6">
        <v>2629</v>
      </c>
      <c r="D6">
        <v>39480</v>
      </c>
      <c r="E6">
        <v>4875</v>
      </c>
      <c r="F6">
        <v>8702</v>
      </c>
      <c r="G6">
        <v>2355</v>
      </c>
      <c r="H6">
        <v>19705</v>
      </c>
      <c r="I6">
        <v>1061</v>
      </c>
      <c r="J6">
        <v>6237</v>
      </c>
      <c r="K6">
        <v>1952</v>
      </c>
      <c r="L6">
        <v>3623</v>
      </c>
    </row>
    <row r="7" spans="1:12" x14ac:dyDescent="0.3">
      <c r="A7">
        <v>1939</v>
      </c>
      <c r="B7">
        <v>13984</v>
      </c>
      <c r="C7">
        <v>2659</v>
      </c>
      <c r="D7">
        <v>40289</v>
      </c>
      <c r="E7">
        <v>4964</v>
      </c>
      <c r="F7">
        <v>8935</v>
      </c>
      <c r="G7">
        <v>2412</v>
      </c>
      <c r="H7">
        <v>20047</v>
      </c>
      <c r="I7">
        <v>1086</v>
      </c>
      <c r="J7">
        <v>6338</v>
      </c>
      <c r="K7">
        <v>1944</v>
      </c>
      <c r="L7">
        <v>3699</v>
      </c>
    </row>
    <row r="8" spans="1:12" x14ac:dyDescent="0.3">
      <c r="A8">
        <v>1940</v>
      </c>
      <c r="B8">
        <v>14169</v>
      </c>
      <c r="C8">
        <v>2690</v>
      </c>
      <c r="D8">
        <v>41114</v>
      </c>
      <c r="E8">
        <v>5056</v>
      </c>
      <c r="F8">
        <v>9174</v>
      </c>
      <c r="G8">
        <v>2466</v>
      </c>
      <c r="H8">
        <v>20393</v>
      </c>
      <c r="I8">
        <v>1111</v>
      </c>
      <c r="J8">
        <v>6440</v>
      </c>
      <c r="K8">
        <v>1965</v>
      </c>
      <c r="L8">
        <v>3784</v>
      </c>
    </row>
    <row r="9" spans="1:12" x14ac:dyDescent="0.3">
      <c r="A9">
        <v>1941</v>
      </c>
      <c r="B9">
        <v>14402</v>
      </c>
      <c r="C9">
        <v>2721</v>
      </c>
      <c r="D9">
        <v>42069</v>
      </c>
      <c r="E9">
        <v>5151</v>
      </c>
      <c r="F9">
        <v>9419</v>
      </c>
      <c r="G9">
        <v>2541</v>
      </c>
      <c r="H9">
        <v>20955</v>
      </c>
      <c r="I9">
        <v>1137</v>
      </c>
      <c r="J9">
        <v>6550</v>
      </c>
      <c r="K9">
        <v>1987</v>
      </c>
      <c r="L9">
        <v>3858</v>
      </c>
    </row>
    <row r="10" spans="1:12" x14ac:dyDescent="0.3">
      <c r="A10">
        <v>1942</v>
      </c>
      <c r="B10">
        <v>14638</v>
      </c>
      <c r="C10">
        <v>2753</v>
      </c>
      <c r="D10">
        <v>43069</v>
      </c>
      <c r="E10">
        <v>5248</v>
      </c>
      <c r="F10">
        <v>9671</v>
      </c>
      <c r="G10">
        <v>2575</v>
      </c>
      <c r="H10">
        <v>21532</v>
      </c>
      <c r="I10">
        <v>1164</v>
      </c>
      <c r="J10">
        <v>6662</v>
      </c>
      <c r="K10">
        <v>2010</v>
      </c>
      <c r="L10">
        <v>3934</v>
      </c>
    </row>
    <row r="11" spans="1:12" x14ac:dyDescent="0.3">
      <c r="A11">
        <v>1943</v>
      </c>
      <c r="B11">
        <v>14877</v>
      </c>
      <c r="C11">
        <v>2785</v>
      </c>
      <c r="D11">
        <v>44093</v>
      </c>
      <c r="E11">
        <v>5348</v>
      </c>
      <c r="F11">
        <v>9930</v>
      </c>
      <c r="G11">
        <v>2641</v>
      </c>
      <c r="H11">
        <v>22125</v>
      </c>
      <c r="I11">
        <v>1191</v>
      </c>
      <c r="J11">
        <v>6776</v>
      </c>
      <c r="K11">
        <v>2032</v>
      </c>
      <c r="L11">
        <v>4020</v>
      </c>
    </row>
    <row r="12" spans="1:12" x14ac:dyDescent="0.3">
      <c r="A12">
        <v>1944</v>
      </c>
      <c r="B12">
        <v>15130</v>
      </c>
      <c r="C12">
        <v>2817</v>
      </c>
      <c r="D12">
        <v>45141</v>
      </c>
      <c r="E12">
        <v>5449</v>
      </c>
      <c r="F12">
        <v>10196</v>
      </c>
      <c r="G12">
        <v>2712</v>
      </c>
      <c r="H12">
        <v>22734</v>
      </c>
      <c r="I12">
        <v>1219</v>
      </c>
      <c r="J12">
        <v>6892</v>
      </c>
      <c r="K12">
        <v>2055</v>
      </c>
      <c r="L12">
        <v>4114</v>
      </c>
    </row>
    <row r="13" spans="1:12" x14ac:dyDescent="0.3">
      <c r="A13">
        <v>1945</v>
      </c>
      <c r="B13">
        <v>15390</v>
      </c>
      <c r="C13">
        <v>2850</v>
      </c>
      <c r="D13">
        <v>46215</v>
      </c>
      <c r="E13">
        <v>5552</v>
      </c>
      <c r="F13">
        <v>10469</v>
      </c>
      <c r="G13">
        <v>2781</v>
      </c>
      <c r="H13">
        <v>23724</v>
      </c>
      <c r="I13">
        <v>1247</v>
      </c>
      <c r="J13">
        <v>7010</v>
      </c>
      <c r="K13">
        <v>2081</v>
      </c>
      <c r="L13">
        <v>4223</v>
      </c>
    </row>
    <row r="14" spans="1:12" x14ac:dyDescent="0.3">
      <c r="A14">
        <v>1946</v>
      </c>
      <c r="B14">
        <v>15654</v>
      </c>
      <c r="C14">
        <v>2883</v>
      </c>
      <c r="D14">
        <v>47313</v>
      </c>
      <c r="E14">
        <v>5656</v>
      </c>
      <c r="F14">
        <v>10749</v>
      </c>
      <c r="G14">
        <v>2853</v>
      </c>
      <c r="H14">
        <v>24413</v>
      </c>
      <c r="I14">
        <v>1275</v>
      </c>
      <c r="J14">
        <v>7130</v>
      </c>
      <c r="K14">
        <v>2107</v>
      </c>
      <c r="L14">
        <v>4347</v>
      </c>
    </row>
    <row r="15" spans="1:12" x14ac:dyDescent="0.3">
      <c r="A15">
        <v>1947</v>
      </c>
      <c r="B15">
        <v>15942</v>
      </c>
      <c r="C15">
        <v>2916</v>
      </c>
      <c r="D15">
        <v>48438</v>
      </c>
      <c r="E15">
        <v>5761</v>
      </c>
      <c r="F15">
        <v>11036</v>
      </c>
      <c r="G15">
        <v>2936</v>
      </c>
      <c r="H15">
        <v>25122</v>
      </c>
      <c r="I15">
        <v>1305</v>
      </c>
      <c r="J15">
        <v>7252</v>
      </c>
      <c r="K15">
        <v>2134</v>
      </c>
      <c r="L15">
        <v>4486</v>
      </c>
    </row>
    <row r="16" spans="1:12" x14ac:dyDescent="0.3">
      <c r="A16">
        <v>1948</v>
      </c>
      <c r="B16">
        <v>16307</v>
      </c>
      <c r="C16">
        <v>2950</v>
      </c>
      <c r="D16">
        <v>49590</v>
      </c>
      <c r="E16">
        <v>5865</v>
      </c>
      <c r="F16">
        <v>11332</v>
      </c>
      <c r="G16">
        <v>3017</v>
      </c>
      <c r="H16">
        <v>25852</v>
      </c>
      <c r="I16">
        <v>1335</v>
      </c>
      <c r="J16">
        <v>7376</v>
      </c>
      <c r="K16">
        <v>2160</v>
      </c>
      <c r="L16">
        <v>4656</v>
      </c>
    </row>
    <row r="17" spans="1:12" x14ac:dyDescent="0.3">
      <c r="A17">
        <v>1949</v>
      </c>
      <c r="B17">
        <v>16737</v>
      </c>
      <c r="C17">
        <v>2984</v>
      </c>
      <c r="D17">
        <v>50769</v>
      </c>
      <c r="E17">
        <v>5969</v>
      </c>
      <c r="F17">
        <v>11635</v>
      </c>
      <c r="G17">
        <v>3104</v>
      </c>
      <c r="H17">
        <v>26603</v>
      </c>
      <c r="I17">
        <v>1366</v>
      </c>
      <c r="J17">
        <v>7502</v>
      </c>
      <c r="K17">
        <v>2188</v>
      </c>
      <c r="L17">
        <v>4843</v>
      </c>
    </row>
    <row r="18" spans="1:12" x14ac:dyDescent="0.3">
      <c r="A18">
        <v>1950</v>
      </c>
      <c r="B18">
        <v>17150</v>
      </c>
      <c r="C18">
        <v>2766</v>
      </c>
      <c r="D18">
        <v>53443</v>
      </c>
      <c r="E18">
        <v>6091</v>
      </c>
      <c r="F18">
        <v>11592</v>
      </c>
      <c r="G18">
        <v>3370</v>
      </c>
      <c r="H18">
        <v>28485</v>
      </c>
      <c r="I18">
        <v>1476</v>
      </c>
      <c r="J18">
        <v>7633</v>
      </c>
      <c r="K18">
        <v>2194</v>
      </c>
      <c r="L18">
        <v>5009</v>
      </c>
    </row>
    <row r="19" spans="1:12" x14ac:dyDescent="0.3">
      <c r="A19">
        <v>1951</v>
      </c>
      <c r="B19">
        <v>17517</v>
      </c>
      <c r="C19">
        <v>2824</v>
      </c>
      <c r="D19">
        <v>54996</v>
      </c>
      <c r="E19">
        <v>6252</v>
      </c>
      <c r="F19">
        <v>11965</v>
      </c>
      <c r="G19">
        <v>3458</v>
      </c>
      <c r="H19">
        <v>29296</v>
      </c>
      <c r="I19">
        <v>1515</v>
      </c>
      <c r="J19">
        <v>7826</v>
      </c>
      <c r="K19">
        <v>2223</v>
      </c>
      <c r="L19">
        <v>5217</v>
      </c>
    </row>
    <row r="20" spans="1:12" x14ac:dyDescent="0.3">
      <c r="A20">
        <v>1952</v>
      </c>
      <c r="B20">
        <v>17877</v>
      </c>
      <c r="C20">
        <v>2883</v>
      </c>
      <c r="D20">
        <v>56603</v>
      </c>
      <c r="E20">
        <v>6378</v>
      </c>
      <c r="F20">
        <v>12351</v>
      </c>
      <c r="G20">
        <v>3549</v>
      </c>
      <c r="H20">
        <v>30144</v>
      </c>
      <c r="I20">
        <v>1556</v>
      </c>
      <c r="J20">
        <v>8026</v>
      </c>
      <c r="K20">
        <v>2253</v>
      </c>
      <c r="L20">
        <v>5440</v>
      </c>
    </row>
    <row r="21" spans="1:12" x14ac:dyDescent="0.3">
      <c r="A21">
        <v>1953</v>
      </c>
      <c r="B21">
        <v>18231</v>
      </c>
      <c r="C21">
        <v>2945</v>
      </c>
      <c r="D21">
        <v>58266</v>
      </c>
      <c r="E21">
        <v>6493</v>
      </c>
      <c r="F21">
        <v>12750</v>
      </c>
      <c r="G21">
        <v>3643</v>
      </c>
      <c r="H21">
        <v>31031</v>
      </c>
      <c r="I21">
        <v>1597</v>
      </c>
      <c r="J21">
        <v>8232</v>
      </c>
      <c r="K21">
        <v>2284</v>
      </c>
      <c r="L21">
        <v>5674</v>
      </c>
    </row>
    <row r="22" spans="1:12" x14ac:dyDescent="0.3">
      <c r="A22">
        <v>1954</v>
      </c>
      <c r="B22">
        <v>18581</v>
      </c>
      <c r="C22">
        <v>3009</v>
      </c>
      <c r="D22">
        <v>59989</v>
      </c>
      <c r="E22">
        <v>6612</v>
      </c>
      <c r="F22">
        <v>13162</v>
      </c>
      <c r="G22">
        <v>3740</v>
      </c>
      <c r="H22">
        <v>31959</v>
      </c>
      <c r="I22">
        <v>1640</v>
      </c>
      <c r="J22">
        <v>8447</v>
      </c>
      <c r="K22">
        <v>2317</v>
      </c>
      <c r="L22">
        <v>5919</v>
      </c>
    </row>
    <row r="23" spans="1:12" x14ac:dyDescent="0.3">
      <c r="A23">
        <v>1955</v>
      </c>
      <c r="B23">
        <v>18928</v>
      </c>
      <c r="C23">
        <v>3074</v>
      </c>
      <c r="D23">
        <v>61774</v>
      </c>
      <c r="E23">
        <v>6743</v>
      </c>
      <c r="F23">
        <v>13588</v>
      </c>
      <c r="G23">
        <v>3842</v>
      </c>
      <c r="H23">
        <v>32930</v>
      </c>
      <c r="I23">
        <v>1683</v>
      </c>
      <c r="J23">
        <v>8672</v>
      </c>
      <c r="K23">
        <v>2353</v>
      </c>
      <c r="L23">
        <v>6170</v>
      </c>
    </row>
    <row r="24" spans="1:12" x14ac:dyDescent="0.3">
      <c r="A24">
        <v>1956</v>
      </c>
      <c r="B24">
        <v>19272</v>
      </c>
      <c r="C24">
        <v>3142</v>
      </c>
      <c r="D24">
        <v>63632</v>
      </c>
      <c r="E24">
        <v>6889</v>
      </c>
      <c r="F24">
        <v>14029</v>
      </c>
      <c r="G24">
        <v>3949</v>
      </c>
      <c r="H24">
        <v>33946</v>
      </c>
      <c r="I24">
        <v>1727</v>
      </c>
      <c r="J24">
        <v>8905</v>
      </c>
      <c r="K24">
        <v>2389</v>
      </c>
      <c r="L24">
        <v>6431</v>
      </c>
    </row>
    <row r="25" spans="1:12" x14ac:dyDescent="0.3">
      <c r="A25">
        <v>1957</v>
      </c>
      <c r="B25">
        <v>19611</v>
      </c>
      <c r="C25">
        <v>3212</v>
      </c>
      <c r="D25">
        <v>65551</v>
      </c>
      <c r="E25">
        <v>7048</v>
      </c>
      <c r="F25">
        <v>14486</v>
      </c>
      <c r="G25">
        <v>4058</v>
      </c>
      <c r="H25">
        <v>35016</v>
      </c>
      <c r="I25">
        <v>1771</v>
      </c>
      <c r="J25">
        <v>9146</v>
      </c>
      <c r="K25">
        <v>2425</v>
      </c>
      <c r="L25">
        <v>6703</v>
      </c>
    </row>
    <row r="26" spans="1:12" x14ac:dyDescent="0.3">
      <c r="A26">
        <v>1958</v>
      </c>
      <c r="B26">
        <v>19947</v>
      </c>
      <c r="C26">
        <v>3284</v>
      </c>
      <c r="D26">
        <v>67533</v>
      </c>
      <c r="E26">
        <v>7220</v>
      </c>
      <c r="F26">
        <v>14958</v>
      </c>
      <c r="G26">
        <v>4172</v>
      </c>
      <c r="H26">
        <v>36142</v>
      </c>
      <c r="I26">
        <v>1816</v>
      </c>
      <c r="J26">
        <v>9397</v>
      </c>
      <c r="K26">
        <v>2460</v>
      </c>
      <c r="L26">
        <v>6982</v>
      </c>
    </row>
    <row r="27" spans="1:12" x14ac:dyDescent="0.3">
      <c r="A27">
        <v>1959</v>
      </c>
      <c r="B27">
        <v>20281</v>
      </c>
      <c r="C27">
        <v>3358</v>
      </c>
      <c r="D27">
        <v>69580</v>
      </c>
      <c r="E27">
        <v>7400</v>
      </c>
      <c r="F27">
        <v>15447</v>
      </c>
      <c r="G27">
        <v>4291</v>
      </c>
      <c r="H27">
        <v>37328</v>
      </c>
      <c r="I27">
        <v>1862</v>
      </c>
      <c r="J27">
        <v>9658</v>
      </c>
      <c r="K27">
        <v>2495</v>
      </c>
      <c r="L27">
        <v>7268</v>
      </c>
    </row>
    <row r="28" spans="1:12" x14ac:dyDescent="0.3">
      <c r="A28">
        <v>1960</v>
      </c>
      <c r="B28">
        <v>20616</v>
      </c>
      <c r="C28">
        <v>3434</v>
      </c>
      <c r="D28">
        <v>71695</v>
      </c>
      <c r="E28">
        <v>7585</v>
      </c>
      <c r="F28">
        <v>15953</v>
      </c>
      <c r="G28">
        <v>4416</v>
      </c>
      <c r="H28">
        <v>38579</v>
      </c>
      <c r="I28">
        <v>1910</v>
      </c>
      <c r="J28">
        <v>9931</v>
      </c>
      <c r="K28">
        <v>2531</v>
      </c>
      <c r="L28">
        <v>7556</v>
      </c>
    </row>
    <row r="29" spans="1:12" x14ac:dyDescent="0.3">
      <c r="A29">
        <v>1961</v>
      </c>
      <c r="B29">
        <v>20951</v>
      </c>
      <c r="C29">
        <v>3513</v>
      </c>
      <c r="D29">
        <v>73833</v>
      </c>
      <c r="E29">
        <v>7773</v>
      </c>
      <c r="F29">
        <v>16476</v>
      </c>
      <c r="G29">
        <v>4546</v>
      </c>
      <c r="H29">
        <v>39836</v>
      </c>
      <c r="I29">
        <v>1959</v>
      </c>
      <c r="J29">
        <v>10218</v>
      </c>
      <c r="K29">
        <v>2564</v>
      </c>
      <c r="L29">
        <v>7848</v>
      </c>
    </row>
    <row r="30" spans="1:12" x14ac:dyDescent="0.3">
      <c r="A30">
        <v>1962</v>
      </c>
      <c r="B30">
        <v>21284</v>
      </c>
      <c r="C30">
        <v>3594</v>
      </c>
      <c r="D30">
        <v>76039</v>
      </c>
      <c r="E30">
        <v>7961</v>
      </c>
      <c r="F30">
        <v>17010</v>
      </c>
      <c r="G30">
        <v>4682</v>
      </c>
      <c r="H30">
        <v>41121</v>
      </c>
      <c r="I30">
        <v>2010</v>
      </c>
      <c r="J30">
        <v>10517</v>
      </c>
      <c r="K30">
        <v>2598</v>
      </c>
      <c r="L30">
        <v>8143</v>
      </c>
    </row>
    <row r="31" spans="1:12" x14ac:dyDescent="0.3">
      <c r="A31">
        <v>1963</v>
      </c>
      <c r="B31">
        <v>21616</v>
      </c>
      <c r="C31">
        <v>3678</v>
      </c>
      <c r="D31">
        <v>78317</v>
      </c>
      <c r="E31">
        <v>8147</v>
      </c>
      <c r="F31">
        <v>17546</v>
      </c>
      <c r="G31">
        <v>4822</v>
      </c>
      <c r="H31">
        <v>42434</v>
      </c>
      <c r="I31">
        <v>2062</v>
      </c>
      <c r="J31">
        <v>10826</v>
      </c>
      <c r="K31">
        <v>2632</v>
      </c>
      <c r="L31">
        <v>8444</v>
      </c>
    </row>
    <row r="32" spans="1:12" x14ac:dyDescent="0.3">
      <c r="A32">
        <v>1964</v>
      </c>
      <c r="B32">
        <v>21949</v>
      </c>
      <c r="C32">
        <v>3764</v>
      </c>
      <c r="D32">
        <v>80667</v>
      </c>
      <c r="E32">
        <v>8330</v>
      </c>
      <c r="F32">
        <v>18090</v>
      </c>
      <c r="G32">
        <v>4968</v>
      </c>
      <c r="H32">
        <v>43775</v>
      </c>
      <c r="I32">
        <v>2115</v>
      </c>
      <c r="J32">
        <v>11144</v>
      </c>
      <c r="K32">
        <v>2664</v>
      </c>
      <c r="L32">
        <v>8752</v>
      </c>
    </row>
    <row r="33" spans="1:12" x14ac:dyDescent="0.3">
      <c r="A33">
        <v>1965</v>
      </c>
      <c r="B33">
        <v>22283</v>
      </c>
      <c r="C33">
        <v>3853</v>
      </c>
      <c r="D33">
        <v>83093</v>
      </c>
      <c r="E33">
        <v>8510</v>
      </c>
      <c r="F33">
        <v>18646</v>
      </c>
      <c r="G33">
        <v>5118</v>
      </c>
      <c r="H33">
        <v>45142</v>
      </c>
      <c r="I33">
        <v>2170</v>
      </c>
      <c r="J33">
        <v>11467</v>
      </c>
      <c r="K33">
        <v>2693</v>
      </c>
      <c r="L33">
        <v>9068</v>
      </c>
    </row>
    <row r="34" spans="1:12" x14ac:dyDescent="0.3">
      <c r="A34">
        <v>1966</v>
      </c>
      <c r="B34">
        <v>22612</v>
      </c>
      <c r="C34">
        <v>3945</v>
      </c>
      <c r="D34">
        <v>85557</v>
      </c>
      <c r="E34">
        <v>8686</v>
      </c>
      <c r="F34">
        <v>19202</v>
      </c>
      <c r="G34">
        <v>5273</v>
      </c>
      <c r="H34">
        <v>46538</v>
      </c>
      <c r="I34">
        <v>2228</v>
      </c>
      <c r="J34">
        <v>11796</v>
      </c>
      <c r="K34">
        <v>2721</v>
      </c>
      <c r="L34">
        <v>9387</v>
      </c>
    </row>
    <row r="35" spans="1:12" x14ac:dyDescent="0.3">
      <c r="A35">
        <v>1967</v>
      </c>
      <c r="B35">
        <v>22934</v>
      </c>
      <c r="C35">
        <v>4041</v>
      </c>
      <c r="D35">
        <v>88050</v>
      </c>
      <c r="E35">
        <v>8859</v>
      </c>
      <c r="F35">
        <v>19764</v>
      </c>
      <c r="G35">
        <v>5432</v>
      </c>
      <c r="H35">
        <v>47996</v>
      </c>
      <c r="I35">
        <v>2288</v>
      </c>
      <c r="J35">
        <v>12132</v>
      </c>
      <c r="K35">
        <v>2749</v>
      </c>
      <c r="L35">
        <v>9710</v>
      </c>
    </row>
    <row r="36" spans="1:12" x14ac:dyDescent="0.3">
      <c r="A36">
        <v>1968</v>
      </c>
      <c r="B36">
        <v>23261</v>
      </c>
      <c r="C36">
        <v>4139</v>
      </c>
      <c r="D36">
        <v>90569</v>
      </c>
      <c r="E36">
        <v>9030</v>
      </c>
      <c r="F36">
        <v>20322</v>
      </c>
      <c r="G36">
        <v>5597</v>
      </c>
      <c r="H36">
        <v>49519</v>
      </c>
      <c r="I36">
        <v>2349</v>
      </c>
      <c r="J36">
        <v>12476</v>
      </c>
      <c r="K36">
        <v>2777</v>
      </c>
      <c r="L36">
        <v>10041</v>
      </c>
    </row>
    <row r="37" spans="1:12" x14ac:dyDescent="0.3">
      <c r="A37">
        <v>1969</v>
      </c>
      <c r="B37">
        <v>23600</v>
      </c>
      <c r="C37">
        <v>4241</v>
      </c>
      <c r="D37">
        <v>93114</v>
      </c>
      <c r="E37">
        <v>9199</v>
      </c>
      <c r="F37">
        <v>20869</v>
      </c>
      <c r="G37">
        <v>5766</v>
      </c>
      <c r="H37">
        <v>51111</v>
      </c>
      <c r="I37">
        <v>2412</v>
      </c>
      <c r="J37">
        <v>12829</v>
      </c>
      <c r="K37">
        <v>2802</v>
      </c>
      <c r="L37">
        <v>10389</v>
      </c>
    </row>
    <row r="38" spans="1:12" x14ac:dyDescent="0.3">
      <c r="A38">
        <v>1970</v>
      </c>
      <c r="B38">
        <v>23962</v>
      </c>
      <c r="C38">
        <v>4346</v>
      </c>
      <c r="D38">
        <v>95684</v>
      </c>
      <c r="E38">
        <v>9369</v>
      </c>
      <c r="F38">
        <v>21430</v>
      </c>
      <c r="G38">
        <v>5939</v>
      </c>
      <c r="H38">
        <v>52775</v>
      </c>
      <c r="I38">
        <v>2477</v>
      </c>
      <c r="J38">
        <v>13193</v>
      </c>
      <c r="K38">
        <v>2824</v>
      </c>
      <c r="L38">
        <v>10758</v>
      </c>
    </row>
    <row r="39" spans="1:12" x14ac:dyDescent="0.3">
      <c r="A39">
        <v>1971</v>
      </c>
      <c r="B39">
        <v>24364</v>
      </c>
      <c r="C39">
        <v>4455</v>
      </c>
      <c r="D39">
        <v>98265</v>
      </c>
      <c r="E39">
        <v>9540</v>
      </c>
      <c r="F39">
        <v>21993</v>
      </c>
      <c r="G39">
        <v>6117</v>
      </c>
      <c r="H39">
        <v>54407</v>
      </c>
      <c r="I39">
        <v>2545</v>
      </c>
      <c r="J39">
        <v>13568</v>
      </c>
      <c r="K39">
        <v>2826</v>
      </c>
      <c r="L39">
        <v>11152</v>
      </c>
    </row>
    <row r="40" spans="1:12" x14ac:dyDescent="0.3">
      <c r="A40">
        <v>1972</v>
      </c>
      <c r="B40">
        <v>24780</v>
      </c>
      <c r="C40">
        <v>4566</v>
      </c>
      <c r="D40">
        <v>100874</v>
      </c>
      <c r="E40">
        <v>9718</v>
      </c>
      <c r="F40">
        <v>22543</v>
      </c>
      <c r="G40">
        <v>6299</v>
      </c>
      <c r="H40">
        <v>55984</v>
      </c>
      <c r="I40">
        <v>2614</v>
      </c>
      <c r="J40">
        <v>13955</v>
      </c>
      <c r="K40">
        <v>2830</v>
      </c>
      <c r="L40">
        <v>11516</v>
      </c>
    </row>
    <row r="41" spans="1:12" x14ac:dyDescent="0.3">
      <c r="A41">
        <v>1973</v>
      </c>
      <c r="B41">
        <v>25210</v>
      </c>
      <c r="C41">
        <v>4680</v>
      </c>
      <c r="D41">
        <v>103513</v>
      </c>
      <c r="E41">
        <v>9897</v>
      </c>
      <c r="F41">
        <v>23069</v>
      </c>
      <c r="G41">
        <v>6485</v>
      </c>
      <c r="H41">
        <v>57557</v>
      </c>
      <c r="I41">
        <v>2692</v>
      </c>
      <c r="J41">
        <v>14350</v>
      </c>
      <c r="K41">
        <v>2834</v>
      </c>
      <c r="L41">
        <v>11893</v>
      </c>
    </row>
    <row r="42" spans="1:12" x14ac:dyDescent="0.3">
      <c r="A42">
        <v>1974</v>
      </c>
      <c r="B42">
        <v>25646</v>
      </c>
      <c r="C42">
        <v>4796</v>
      </c>
      <c r="D42">
        <v>106182</v>
      </c>
      <c r="E42">
        <v>10077</v>
      </c>
      <c r="F42">
        <v>23598</v>
      </c>
      <c r="G42">
        <v>6676</v>
      </c>
      <c r="H42">
        <v>59123</v>
      </c>
      <c r="I42">
        <v>2772</v>
      </c>
      <c r="J42">
        <v>14753</v>
      </c>
      <c r="K42">
        <v>2838</v>
      </c>
      <c r="L42">
        <v>12281</v>
      </c>
    </row>
    <row r="43" spans="1:12" x14ac:dyDescent="0.3">
      <c r="A43">
        <v>1975</v>
      </c>
      <c r="B43">
        <v>26082</v>
      </c>
      <c r="C43">
        <v>4914</v>
      </c>
      <c r="D43">
        <v>108879</v>
      </c>
      <c r="E43">
        <v>10252</v>
      </c>
      <c r="F43">
        <v>24125</v>
      </c>
      <c r="G43">
        <v>6872</v>
      </c>
      <c r="H43">
        <v>60678</v>
      </c>
      <c r="I43">
        <v>2848</v>
      </c>
      <c r="J43">
        <v>15161</v>
      </c>
      <c r="K43">
        <v>2844</v>
      </c>
      <c r="L43">
        <v>12675</v>
      </c>
    </row>
    <row r="44" spans="1:12" x14ac:dyDescent="0.3">
      <c r="A44">
        <v>1976</v>
      </c>
      <c r="B44">
        <v>26531</v>
      </c>
      <c r="C44">
        <v>4956</v>
      </c>
      <c r="D44">
        <v>111603</v>
      </c>
      <c r="E44">
        <v>10432</v>
      </c>
      <c r="F44">
        <v>24638</v>
      </c>
      <c r="G44">
        <v>7073</v>
      </c>
      <c r="H44">
        <v>62220</v>
      </c>
      <c r="I44">
        <v>2914</v>
      </c>
      <c r="J44">
        <v>15573</v>
      </c>
      <c r="K44">
        <v>2861</v>
      </c>
      <c r="L44">
        <v>13082</v>
      </c>
    </row>
    <row r="45" spans="1:12" x14ac:dyDescent="0.3">
      <c r="A45">
        <v>1977</v>
      </c>
      <c r="B45">
        <v>26984</v>
      </c>
      <c r="C45">
        <v>5080</v>
      </c>
      <c r="D45">
        <v>114373</v>
      </c>
      <c r="E45">
        <v>10600</v>
      </c>
      <c r="F45">
        <v>25119</v>
      </c>
      <c r="G45">
        <v>7279</v>
      </c>
      <c r="H45">
        <v>63760</v>
      </c>
      <c r="I45">
        <v>2975</v>
      </c>
      <c r="J45">
        <v>15990</v>
      </c>
      <c r="K45">
        <v>2879</v>
      </c>
      <c r="L45">
        <v>13504</v>
      </c>
    </row>
    <row r="46" spans="1:12" x14ac:dyDescent="0.3">
      <c r="A46">
        <v>1978</v>
      </c>
      <c r="B46">
        <v>27440</v>
      </c>
      <c r="C46">
        <v>5205</v>
      </c>
      <c r="D46">
        <v>117207</v>
      </c>
      <c r="E46">
        <v>10760</v>
      </c>
      <c r="F46">
        <v>25575</v>
      </c>
      <c r="G46">
        <v>7489</v>
      </c>
      <c r="H46">
        <v>65296</v>
      </c>
      <c r="I46">
        <v>3037</v>
      </c>
      <c r="J46">
        <v>16414</v>
      </c>
      <c r="K46">
        <v>2897</v>
      </c>
      <c r="L46">
        <v>13931</v>
      </c>
    </row>
    <row r="47" spans="1:12" x14ac:dyDescent="0.3">
      <c r="A47">
        <v>1979</v>
      </c>
      <c r="B47">
        <v>27902</v>
      </c>
      <c r="C47">
        <v>5327</v>
      </c>
      <c r="D47">
        <v>120101</v>
      </c>
      <c r="E47">
        <v>10923</v>
      </c>
      <c r="F47">
        <v>26072</v>
      </c>
      <c r="G47">
        <v>7704</v>
      </c>
      <c r="H47">
        <v>66826</v>
      </c>
      <c r="I47">
        <v>3102</v>
      </c>
      <c r="J47">
        <v>16849</v>
      </c>
      <c r="K47">
        <v>2914</v>
      </c>
      <c r="L47">
        <v>14355</v>
      </c>
    </row>
    <row r="48" spans="1:12" x14ac:dyDescent="0.3">
      <c r="A48">
        <v>1980</v>
      </c>
      <c r="B48">
        <v>28370</v>
      </c>
      <c r="C48">
        <v>5441</v>
      </c>
      <c r="D48">
        <v>123020</v>
      </c>
      <c r="E48">
        <v>11094</v>
      </c>
      <c r="F48">
        <v>26631</v>
      </c>
      <c r="G48">
        <v>7920</v>
      </c>
      <c r="H48">
        <v>68347</v>
      </c>
      <c r="I48">
        <v>3172</v>
      </c>
      <c r="J48">
        <v>17295</v>
      </c>
      <c r="K48">
        <v>2930</v>
      </c>
      <c r="L48">
        <v>14768</v>
      </c>
    </row>
    <row r="49" spans="1:12" x14ac:dyDescent="0.3">
      <c r="A49">
        <v>1981</v>
      </c>
      <c r="B49">
        <v>28848</v>
      </c>
      <c r="C49">
        <v>5545</v>
      </c>
      <c r="D49">
        <v>125992</v>
      </c>
      <c r="E49">
        <v>11282</v>
      </c>
      <c r="F49">
        <v>27215</v>
      </c>
      <c r="G49">
        <v>8141</v>
      </c>
      <c r="H49">
        <v>69969</v>
      </c>
      <c r="I49">
        <v>3251</v>
      </c>
      <c r="J49">
        <v>17755</v>
      </c>
      <c r="K49">
        <v>2848</v>
      </c>
      <c r="L49">
        <v>15166</v>
      </c>
    </row>
    <row r="50" spans="1:12" x14ac:dyDescent="0.3">
      <c r="A50">
        <v>1982</v>
      </c>
      <c r="B50">
        <v>29330</v>
      </c>
      <c r="C50">
        <v>5642</v>
      </c>
      <c r="D50">
        <v>129028</v>
      </c>
      <c r="E50">
        <v>11487</v>
      </c>
      <c r="F50">
        <v>27826</v>
      </c>
      <c r="G50">
        <v>8366</v>
      </c>
      <c r="H50">
        <v>71641</v>
      </c>
      <c r="I50">
        <v>3338</v>
      </c>
      <c r="J50">
        <v>18173</v>
      </c>
      <c r="K50">
        <v>2968</v>
      </c>
      <c r="L50">
        <v>15621</v>
      </c>
    </row>
    <row r="51" spans="1:12" x14ac:dyDescent="0.3">
      <c r="A51">
        <v>1983</v>
      </c>
      <c r="B51">
        <v>29784</v>
      </c>
      <c r="C51">
        <v>5737</v>
      </c>
      <c r="D51">
        <v>131960</v>
      </c>
      <c r="E51">
        <v>11687</v>
      </c>
      <c r="F51">
        <v>28455</v>
      </c>
      <c r="G51">
        <v>8593</v>
      </c>
      <c r="H51">
        <v>73363</v>
      </c>
      <c r="I51">
        <v>3432</v>
      </c>
      <c r="J51">
        <v>18591</v>
      </c>
      <c r="K51">
        <v>2989</v>
      </c>
      <c r="L51">
        <v>16084</v>
      </c>
    </row>
    <row r="52" spans="1:12" x14ac:dyDescent="0.3">
      <c r="A52">
        <v>1984</v>
      </c>
      <c r="B52">
        <v>30231</v>
      </c>
      <c r="C52">
        <v>5834</v>
      </c>
      <c r="D52">
        <v>134699</v>
      </c>
      <c r="E52">
        <v>11879</v>
      </c>
      <c r="F52">
        <v>29096</v>
      </c>
      <c r="G52">
        <v>8826</v>
      </c>
      <c r="H52">
        <v>75080</v>
      </c>
      <c r="I52">
        <v>3531</v>
      </c>
      <c r="J52">
        <v>19011</v>
      </c>
      <c r="K52">
        <v>3008</v>
      </c>
      <c r="L52">
        <v>16545</v>
      </c>
    </row>
    <row r="53" spans="1:12" x14ac:dyDescent="0.3">
      <c r="A53">
        <v>1985</v>
      </c>
      <c r="B53">
        <v>30672</v>
      </c>
      <c r="C53">
        <v>5935</v>
      </c>
      <c r="D53">
        <v>137382</v>
      </c>
      <c r="E53">
        <v>12068</v>
      </c>
      <c r="F53">
        <v>29748</v>
      </c>
      <c r="G53">
        <v>9062</v>
      </c>
      <c r="H53">
        <v>76767</v>
      </c>
      <c r="I53">
        <v>3633</v>
      </c>
      <c r="J53">
        <v>19432</v>
      </c>
      <c r="K53">
        <v>3012</v>
      </c>
      <c r="L53">
        <v>16998</v>
      </c>
    </row>
    <row r="54" spans="1:12" x14ac:dyDescent="0.3">
      <c r="A54">
        <v>1986</v>
      </c>
      <c r="B54">
        <v>31145</v>
      </c>
      <c r="C54">
        <v>6041</v>
      </c>
      <c r="D54">
        <v>140196</v>
      </c>
      <c r="E54">
        <v>12261</v>
      </c>
      <c r="F54">
        <v>30400</v>
      </c>
      <c r="G54">
        <v>9301</v>
      </c>
      <c r="H54">
        <v>78442</v>
      </c>
      <c r="I54">
        <v>3740</v>
      </c>
      <c r="J54">
        <v>19855</v>
      </c>
      <c r="K54">
        <v>3031</v>
      </c>
      <c r="L54">
        <v>17450</v>
      </c>
    </row>
    <row r="55" spans="1:12" x14ac:dyDescent="0.3">
      <c r="A55">
        <v>1987</v>
      </c>
      <c r="B55">
        <v>31625</v>
      </c>
      <c r="C55">
        <v>6156</v>
      </c>
      <c r="D55">
        <v>143027</v>
      </c>
      <c r="E55">
        <v>12465</v>
      </c>
      <c r="F55">
        <v>31042</v>
      </c>
      <c r="G55">
        <v>9545</v>
      </c>
      <c r="H55">
        <v>80122</v>
      </c>
      <c r="I55">
        <v>3850</v>
      </c>
      <c r="J55">
        <v>20280</v>
      </c>
      <c r="K55">
        <v>3049</v>
      </c>
      <c r="L55">
        <v>17910</v>
      </c>
    </row>
    <row r="56" spans="1:12" x14ac:dyDescent="0.3">
      <c r="A56">
        <v>1988</v>
      </c>
      <c r="B56">
        <v>32099</v>
      </c>
      <c r="C56">
        <v>6283</v>
      </c>
      <c r="D56">
        <v>145873</v>
      </c>
      <c r="E56">
        <v>12679</v>
      </c>
      <c r="F56">
        <v>31673</v>
      </c>
      <c r="G56">
        <v>9794</v>
      </c>
      <c r="H56">
        <v>81782</v>
      </c>
      <c r="I56">
        <v>3963</v>
      </c>
      <c r="J56">
        <v>20710</v>
      </c>
      <c r="K56">
        <v>3068</v>
      </c>
      <c r="L56">
        <v>18379</v>
      </c>
    </row>
    <row r="57" spans="1:12" x14ac:dyDescent="0.3">
      <c r="A57">
        <v>1989</v>
      </c>
      <c r="B57">
        <v>32572</v>
      </c>
      <c r="C57">
        <v>6423</v>
      </c>
      <c r="D57">
        <v>148659</v>
      </c>
      <c r="E57">
        <v>12902</v>
      </c>
      <c r="F57">
        <v>32307</v>
      </c>
      <c r="G57">
        <v>10048</v>
      </c>
      <c r="H57">
        <v>83367</v>
      </c>
      <c r="I57">
        <v>4081</v>
      </c>
      <c r="J57">
        <v>21151</v>
      </c>
      <c r="K57">
        <v>3088</v>
      </c>
      <c r="L57">
        <v>18851</v>
      </c>
    </row>
    <row r="58" spans="1:12" x14ac:dyDescent="0.3">
      <c r="A58">
        <v>1990</v>
      </c>
      <c r="B58">
        <v>33036</v>
      </c>
      <c r="C58">
        <v>6574</v>
      </c>
      <c r="D58">
        <v>151170</v>
      </c>
      <c r="E58">
        <v>13129</v>
      </c>
      <c r="F58">
        <v>32957</v>
      </c>
      <c r="G58">
        <v>10318</v>
      </c>
      <c r="H58">
        <v>84914</v>
      </c>
      <c r="I58">
        <v>4200</v>
      </c>
      <c r="J58">
        <v>21600</v>
      </c>
      <c r="K58">
        <v>3110</v>
      </c>
      <c r="L58">
        <v>19325</v>
      </c>
    </row>
    <row r="59" spans="1:12" x14ac:dyDescent="0.3">
      <c r="A59">
        <v>1991</v>
      </c>
      <c r="B59">
        <v>33505</v>
      </c>
      <c r="C59">
        <v>6731</v>
      </c>
      <c r="D59">
        <v>153735</v>
      </c>
      <c r="E59">
        <v>13371</v>
      </c>
      <c r="F59">
        <v>33642</v>
      </c>
      <c r="G59">
        <v>10430</v>
      </c>
      <c r="H59">
        <v>86441</v>
      </c>
      <c r="I59">
        <v>4322</v>
      </c>
      <c r="J59">
        <v>22061</v>
      </c>
      <c r="K59">
        <v>3124</v>
      </c>
      <c r="L59">
        <v>19765</v>
      </c>
    </row>
    <row r="60" spans="1:12" x14ac:dyDescent="0.3">
      <c r="A60">
        <v>1992</v>
      </c>
      <c r="B60">
        <v>33967</v>
      </c>
      <c r="C60">
        <v>6893</v>
      </c>
      <c r="D60">
        <v>156281</v>
      </c>
      <c r="E60">
        <v>13613</v>
      </c>
      <c r="F60">
        <v>34314</v>
      </c>
      <c r="G60">
        <v>10554</v>
      </c>
      <c r="H60">
        <v>87906</v>
      </c>
      <c r="I60">
        <v>4446</v>
      </c>
      <c r="J60">
        <v>22528</v>
      </c>
      <c r="K60">
        <v>3137</v>
      </c>
      <c r="L60">
        <v>20204</v>
      </c>
    </row>
    <row r="61" spans="1:12" x14ac:dyDescent="0.3">
      <c r="A61">
        <v>1993</v>
      </c>
      <c r="B61">
        <v>34408</v>
      </c>
      <c r="C61">
        <v>7054</v>
      </c>
      <c r="D61">
        <v>158813</v>
      </c>
      <c r="E61">
        <v>13855</v>
      </c>
      <c r="F61">
        <v>34969</v>
      </c>
      <c r="G61">
        <v>10754</v>
      </c>
      <c r="H61">
        <v>89338</v>
      </c>
      <c r="I61">
        <v>4571</v>
      </c>
      <c r="J61">
        <v>23000</v>
      </c>
      <c r="K61">
        <v>3149</v>
      </c>
      <c r="L61">
        <v>20641</v>
      </c>
    </row>
    <row r="62" spans="1:12" x14ac:dyDescent="0.3">
      <c r="A62">
        <v>1994</v>
      </c>
      <c r="B62">
        <v>34847</v>
      </c>
      <c r="C62">
        <v>7215</v>
      </c>
      <c r="D62">
        <v>161327</v>
      </c>
      <c r="E62">
        <v>14098</v>
      </c>
      <c r="F62">
        <v>35601</v>
      </c>
      <c r="G62">
        <v>11013</v>
      </c>
      <c r="H62">
        <v>90756</v>
      </c>
      <c r="I62">
        <v>4698</v>
      </c>
      <c r="J62">
        <v>23462</v>
      </c>
      <c r="K62">
        <v>3162</v>
      </c>
      <c r="L62">
        <v>21075</v>
      </c>
    </row>
    <row r="63" spans="1:12" x14ac:dyDescent="0.3">
      <c r="A63">
        <v>1995</v>
      </c>
      <c r="B63">
        <v>35274</v>
      </c>
      <c r="C63">
        <v>7375</v>
      </c>
      <c r="D63">
        <v>163819</v>
      </c>
      <c r="E63">
        <v>14340</v>
      </c>
      <c r="F63">
        <v>36207</v>
      </c>
      <c r="G63">
        <v>11266</v>
      </c>
      <c r="H63">
        <v>92155</v>
      </c>
      <c r="I63">
        <v>4826</v>
      </c>
      <c r="J63">
        <v>23902</v>
      </c>
      <c r="K63">
        <v>3175</v>
      </c>
      <c r="L63">
        <v>21507</v>
      </c>
    </row>
    <row r="64" spans="1:12" x14ac:dyDescent="0.3">
      <c r="A64">
        <v>1996</v>
      </c>
      <c r="B64">
        <v>35683</v>
      </c>
      <c r="C64">
        <v>7534</v>
      </c>
      <c r="D64">
        <v>166306</v>
      </c>
      <c r="E64">
        <v>14541</v>
      </c>
      <c r="F64">
        <v>36796</v>
      </c>
      <c r="G64">
        <v>11526</v>
      </c>
      <c r="H64">
        <v>93508</v>
      </c>
      <c r="I64">
        <v>4955</v>
      </c>
      <c r="J64">
        <v>24326</v>
      </c>
      <c r="K64">
        <v>3190</v>
      </c>
      <c r="L64">
        <v>21935</v>
      </c>
    </row>
    <row r="65" spans="1:12" x14ac:dyDescent="0.3">
      <c r="A65">
        <v>1997</v>
      </c>
      <c r="B65">
        <v>36103</v>
      </c>
      <c r="C65">
        <v>7695</v>
      </c>
      <c r="D65">
        <v>168806</v>
      </c>
      <c r="E65">
        <v>14740</v>
      </c>
      <c r="F65">
        <v>37279</v>
      </c>
      <c r="G65">
        <v>11792</v>
      </c>
      <c r="H65">
        <v>94803</v>
      </c>
      <c r="I65">
        <v>5081</v>
      </c>
      <c r="J65">
        <v>24732</v>
      </c>
      <c r="K65">
        <v>3207</v>
      </c>
      <c r="L65">
        <v>22361</v>
      </c>
    </row>
    <row r="66" spans="1:12" x14ac:dyDescent="0.3">
      <c r="A66">
        <v>1998</v>
      </c>
      <c r="B66">
        <v>36518</v>
      </c>
      <c r="C66">
        <v>7859</v>
      </c>
      <c r="D66">
        <v>171317</v>
      </c>
      <c r="E66">
        <v>14940</v>
      </c>
      <c r="F66">
        <v>37858</v>
      </c>
      <c r="G66">
        <v>12051</v>
      </c>
      <c r="H66">
        <v>96051</v>
      </c>
      <c r="I66">
        <v>5200</v>
      </c>
      <c r="J66">
        <v>25120</v>
      </c>
      <c r="K66">
        <v>3222</v>
      </c>
      <c r="L66">
        <v>22785</v>
      </c>
    </row>
    <row r="67" spans="1:12" x14ac:dyDescent="0.3">
      <c r="A67">
        <v>1999</v>
      </c>
      <c r="B67">
        <v>36924</v>
      </c>
      <c r="C67">
        <v>8026</v>
      </c>
      <c r="D67">
        <v>173839</v>
      </c>
      <c r="E67">
        <v>15139</v>
      </c>
      <c r="F67">
        <v>38341</v>
      </c>
      <c r="G67">
        <v>12268</v>
      </c>
      <c r="H67">
        <v>97242</v>
      </c>
      <c r="I67">
        <v>5312</v>
      </c>
      <c r="J67">
        <v>25486</v>
      </c>
      <c r="K67">
        <v>3234</v>
      </c>
      <c r="L67">
        <v>23204</v>
      </c>
    </row>
    <row r="68" spans="1:12" x14ac:dyDescent="0.3">
      <c r="A68">
        <v>2000</v>
      </c>
      <c r="B68">
        <v>37336</v>
      </c>
      <c r="C68">
        <v>8195</v>
      </c>
      <c r="D68">
        <v>176369</v>
      </c>
      <c r="E68">
        <v>15340</v>
      </c>
      <c r="F68">
        <v>38917</v>
      </c>
      <c r="G68">
        <v>12446</v>
      </c>
      <c r="H68">
        <v>98403</v>
      </c>
      <c r="I68">
        <v>5418</v>
      </c>
      <c r="J68">
        <v>25839</v>
      </c>
      <c r="K68">
        <v>3246</v>
      </c>
      <c r="L68">
        <v>23620</v>
      </c>
    </row>
    <row r="69" spans="1:12" x14ac:dyDescent="0.3">
      <c r="A69">
        <v>2001</v>
      </c>
      <c r="B69">
        <v>37740</v>
      </c>
      <c r="C69">
        <v>8367</v>
      </c>
      <c r="D69">
        <v>178873</v>
      </c>
      <c r="E69">
        <v>15513</v>
      </c>
      <c r="F69">
        <v>39417</v>
      </c>
      <c r="G69">
        <v>12629</v>
      </c>
      <c r="H69">
        <v>99599</v>
      </c>
      <c r="I69">
        <v>5523</v>
      </c>
      <c r="J69">
        <v>26185</v>
      </c>
      <c r="K69">
        <v>3257</v>
      </c>
      <c r="L69">
        <v>24034</v>
      </c>
    </row>
    <row r="70" spans="1:12" x14ac:dyDescent="0.3">
      <c r="A70">
        <v>2002</v>
      </c>
      <c r="B70">
        <v>38132</v>
      </c>
      <c r="C70">
        <v>8542</v>
      </c>
      <c r="D70">
        <v>181316</v>
      </c>
      <c r="E70">
        <v>15682</v>
      </c>
      <c r="F70">
        <v>39914</v>
      </c>
      <c r="G70">
        <v>12827</v>
      </c>
      <c r="H70">
        <v>100863</v>
      </c>
      <c r="I70">
        <v>5627</v>
      </c>
      <c r="J70">
        <v>26523</v>
      </c>
      <c r="K70">
        <v>3268</v>
      </c>
      <c r="L70">
        <v>24450</v>
      </c>
    </row>
    <row r="71" spans="1:12" x14ac:dyDescent="0.3">
      <c r="A71">
        <v>2003</v>
      </c>
      <c r="B71">
        <v>38530</v>
      </c>
      <c r="C71">
        <v>8719</v>
      </c>
      <c r="D71">
        <v>183692</v>
      </c>
      <c r="E71">
        <v>15852</v>
      </c>
      <c r="F71">
        <v>40417</v>
      </c>
      <c r="G71">
        <v>13074</v>
      </c>
      <c r="H71">
        <v>102132</v>
      </c>
      <c r="I71">
        <v>5729</v>
      </c>
      <c r="J71">
        <v>26853</v>
      </c>
      <c r="K71">
        <v>3277</v>
      </c>
      <c r="L71">
        <v>24869</v>
      </c>
    </row>
    <row r="72" spans="1:12" x14ac:dyDescent="0.3">
      <c r="A72">
        <v>2004</v>
      </c>
      <c r="B72">
        <v>38946</v>
      </c>
      <c r="C72">
        <v>8896</v>
      </c>
      <c r="D72">
        <v>185994</v>
      </c>
      <c r="E72">
        <v>16016</v>
      </c>
      <c r="F72">
        <v>40918</v>
      </c>
      <c r="G72">
        <v>13368</v>
      </c>
      <c r="H72">
        <v>103334</v>
      </c>
      <c r="I72">
        <v>5828</v>
      </c>
      <c r="J72">
        <v>27174</v>
      </c>
      <c r="K72">
        <v>3285</v>
      </c>
      <c r="L72">
        <v>25286</v>
      </c>
    </row>
    <row r="73" spans="1:12" x14ac:dyDescent="0.3">
      <c r="A73">
        <v>2005</v>
      </c>
      <c r="B73">
        <v>39368</v>
      </c>
      <c r="C73">
        <v>9073</v>
      </c>
      <c r="D73">
        <v>188212</v>
      </c>
      <c r="E73">
        <v>16179</v>
      </c>
      <c r="F73">
        <v>41421</v>
      </c>
      <c r="G73">
        <v>13662</v>
      </c>
      <c r="H73">
        <v>104503</v>
      </c>
      <c r="I73">
        <v>5926</v>
      </c>
      <c r="J73">
        <v>27487</v>
      </c>
      <c r="K73">
        <v>3291</v>
      </c>
      <c r="L73">
        <v>25700</v>
      </c>
    </row>
    <row r="74" spans="1:12" x14ac:dyDescent="0.3">
      <c r="A74">
        <v>2006</v>
      </c>
      <c r="B74">
        <v>39762</v>
      </c>
      <c r="C74">
        <v>9250</v>
      </c>
      <c r="D74">
        <v>190348</v>
      </c>
      <c r="E74">
        <v>16346</v>
      </c>
      <c r="F74">
        <v>41920</v>
      </c>
      <c r="G74">
        <v>13917</v>
      </c>
      <c r="H74">
        <v>105730</v>
      </c>
      <c r="I74">
        <v>6020</v>
      </c>
      <c r="J74">
        <v>27794</v>
      </c>
      <c r="K74">
        <v>3298</v>
      </c>
      <c r="L74">
        <v>26114</v>
      </c>
    </row>
    <row r="75" spans="1:12" x14ac:dyDescent="0.3">
      <c r="A75">
        <v>2007</v>
      </c>
      <c r="B75">
        <v>40135</v>
      </c>
      <c r="C75">
        <v>9426</v>
      </c>
      <c r="D75">
        <v>192408</v>
      </c>
      <c r="E75">
        <v>16520</v>
      </c>
      <c r="F75">
        <v>42424</v>
      </c>
      <c r="G75">
        <v>14135</v>
      </c>
      <c r="H75">
        <v>107074</v>
      </c>
      <c r="I75">
        <v>6113</v>
      </c>
      <c r="J75">
        <v>28095</v>
      </c>
      <c r="K75">
        <v>3305</v>
      </c>
      <c r="L75">
        <v>26525</v>
      </c>
    </row>
    <row r="76" spans="1:12" x14ac:dyDescent="0.3">
      <c r="A76">
        <v>2008</v>
      </c>
      <c r="B76">
        <v>40532</v>
      </c>
      <c r="C76">
        <v>9601</v>
      </c>
      <c r="D76">
        <v>194394</v>
      </c>
      <c r="E76">
        <v>16702</v>
      </c>
      <c r="F76">
        <v>42930</v>
      </c>
      <c r="G76">
        <v>14354</v>
      </c>
      <c r="H76">
        <v>108549</v>
      </c>
      <c r="I76">
        <v>6203</v>
      </c>
      <c r="J76">
        <v>28394</v>
      </c>
      <c r="K76">
        <v>3313</v>
      </c>
      <c r="L76">
        <v>26934</v>
      </c>
    </row>
    <row r="77" spans="1:12" x14ac:dyDescent="0.3">
      <c r="A77">
        <v>2009</v>
      </c>
      <c r="B77">
        <v>40944</v>
      </c>
      <c r="C77">
        <v>9775</v>
      </c>
      <c r="D77">
        <v>196305</v>
      </c>
      <c r="E77">
        <v>16892</v>
      </c>
      <c r="F77">
        <v>43440</v>
      </c>
      <c r="G77">
        <v>14573</v>
      </c>
      <c r="H77">
        <v>110064</v>
      </c>
      <c r="I77">
        <v>6291</v>
      </c>
      <c r="J77">
        <v>28694</v>
      </c>
      <c r="K77">
        <v>3320</v>
      </c>
      <c r="L77">
        <v>27340</v>
      </c>
    </row>
    <row r="78" spans="1:12" x14ac:dyDescent="0.3">
      <c r="A78">
        <v>2010</v>
      </c>
      <c r="B78">
        <v>41359</v>
      </c>
      <c r="C78">
        <v>9947</v>
      </c>
      <c r="D78">
        <v>198142</v>
      </c>
      <c r="E78">
        <v>17081</v>
      </c>
      <c r="F78">
        <v>43952</v>
      </c>
      <c r="G78">
        <v>14791</v>
      </c>
      <c r="H78">
        <v>111433</v>
      </c>
      <c r="I78">
        <v>6376</v>
      </c>
      <c r="J78">
        <v>28995</v>
      </c>
      <c r="K78">
        <v>3328</v>
      </c>
      <c r="L78">
        <v>27743</v>
      </c>
    </row>
    <row r="79" spans="1:12" x14ac:dyDescent="0.3">
      <c r="A79">
        <v>2011</v>
      </c>
      <c r="B79">
        <v>41792</v>
      </c>
      <c r="C79">
        <v>10119</v>
      </c>
      <c r="D79">
        <v>199924</v>
      </c>
      <c r="E79">
        <v>17271</v>
      </c>
      <c r="F79">
        <v>44469</v>
      </c>
      <c r="G79">
        <v>15007</v>
      </c>
      <c r="H79">
        <v>112825</v>
      </c>
      <c r="I79">
        <v>6459</v>
      </c>
      <c r="J79">
        <v>29296</v>
      </c>
      <c r="K79">
        <v>3335</v>
      </c>
      <c r="L79">
        <v>28142</v>
      </c>
    </row>
    <row r="80" spans="1:12" x14ac:dyDescent="0.3">
      <c r="A80">
        <v>2012</v>
      </c>
      <c r="B80">
        <v>42217</v>
      </c>
      <c r="C80">
        <v>10290</v>
      </c>
      <c r="D80">
        <v>201670</v>
      </c>
      <c r="E80">
        <v>17460</v>
      </c>
      <c r="F80">
        <v>44988</v>
      </c>
      <c r="G80">
        <v>15224</v>
      </c>
      <c r="H80">
        <v>114162</v>
      </c>
      <c r="I80">
        <v>6542</v>
      </c>
      <c r="J80">
        <v>29597</v>
      </c>
      <c r="K80">
        <v>3343</v>
      </c>
      <c r="L80">
        <v>28540</v>
      </c>
    </row>
    <row r="81" spans="1:12" x14ac:dyDescent="0.3">
      <c r="A81">
        <v>2013</v>
      </c>
      <c r="B81">
        <v>42636</v>
      </c>
      <c r="C81">
        <v>10461</v>
      </c>
      <c r="D81">
        <v>203378</v>
      </c>
      <c r="E81">
        <v>17648</v>
      </c>
      <c r="F81">
        <v>45508</v>
      </c>
      <c r="G81">
        <v>15439</v>
      </c>
      <c r="H81">
        <v>115470</v>
      </c>
      <c r="I81">
        <v>6623</v>
      </c>
      <c r="J81">
        <v>29898</v>
      </c>
      <c r="K81">
        <v>3351</v>
      </c>
      <c r="L81">
        <v>28937</v>
      </c>
    </row>
    <row r="82" spans="1:12" x14ac:dyDescent="0.3">
      <c r="A82">
        <v>2014</v>
      </c>
      <c r="B82">
        <v>43058</v>
      </c>
      <c r="C82">
        <v>10631</v>
      </c>
      <c r="D82">
        <v>205045</v>
      </c>
      <c r="E82">
        <v>17835</v>
      </c>
      <c r="F82">
        <v>46031</v>
      </c>
      <c r="G82">
        <v>15654</v>
      </c>
      <c r="H82">
        <v>116755</v>
      </c>
      <c r="I82">
        <v>6704</v>
      </c>
      <c r="J82">
        <v>30197</v>
      </c>
      <c r="K82">
        <v>3360</v>
      </c>
      <c r="L82">
        <v>29331</v>
      </c>
    </row>
    <row r="83" spans="1:12" x14ac:dyDescent="0.3">
      <c r="A83">
        <v>2015</v>
      </c>
      <c r="B83">
        <v>43475</v>
      </c>
      <c r="C83">
        <v>10801</v>
      </c>
      <c r="D83">
        <v>206667</v>
      </c>
      <c r="E83">
        <v>18022</v>
      </c>
      <c r="F83">
        <v>46553</v>
      </c>
      <c r="G83">
        <v>15868</v>
      </c>
      <c r="H83">
        <v>118016</v>
      </c>
      <c r="I83">
        <v>6783</v>
      </c>
      <c r="J83">
        <v>30494</v>
      </c>
      <c r="K83">
        <v>3369</v>
      </c>
      <c r="L83">
        <v>29723</v>
      </c>
    </row>
    <row r="84" spans="1:12" x14ac:dyDescent="0.3">
      <c r="A84">
        <v>2016</v>
      </c>
      <c r="B84">
        <v>43887</v>
      </c>
      <c r="C84">
        <v>10970</v>
      </c>
      <c r="D84">
        <v>208249</v>
      </c>
      <c r="E84">
        <v>18212</v>
      </c>
      <c r="F84">
        <v>47079</v>
      </c>
      <c r="G84">
        <v>16081</v>
      </c>
      <c r="H84">
        <v>119252</v>
      </c>
      <c r="I84">
        <v>6863</v>
      </c>
      <c r="J84">
        <v>30791</v>
      </c>
      <c r="K84">
        <v>3378</v>
      </c>
      <c r="L84">
        <v>30111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4"/>
  <sheetViews>
    <sheetView workbookViewId="0"/>
  </sheetViews>
  <sheetFormatPr defaultColWidth="9.109375" defaultRowHeight="14.4" x14ac:dyDescent="0.3"/>
  <sheetData>
    <row r="1" spans="1:12" x14ac:dyDescent="0.3">
      <c r="A1" s="4" t="s">
        <v>34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17</v>
      </c>
      <c r="J1" t="s">
        <v>27</v>
      </c>
      <c r="K1" t="s">
        <v>28</v>
      </c>
      <c r="L1" t="s">
        <v>29</v>
      </c>
    </row>
    <row r="2" spans="1:12" x14ac:dyDescent="0.3">
      <c r="A2" t="s">
        <v>16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18</v>
      </c>
      <c r="J2" t="s">
        <v>8</v>
      </c>
      <c r="K2" t="s">
        <v>19</v>
      </c>
      <c r="L2" t="s">
        <v>10</v>
      </c>
    </row>
    <row r="3" spans="1:12" x14ac:dyDescent="0.3">
      <c r="A3">
        <v>1935</v>
      </c>
      <c r="B3" s="7">
        <f>+'Source Maddison population'!B3/SUM('Source Maddison population'!$B3:$L3)</f>
        <v>0.13177487952963521</v>
      </c>
      <c r="C3" s="7">
        <f>+'Source Maddison population'!C3/SUM('Source Maddison population'!$B3:$L3)</f>
        <v>2.5659935142998577E-2</v>
      </c>
      <c r="D3" s="7">
        <f>+'Source Maddison population'!D3/SUM('Source Maddison population'!$B3:$L3)</f>
        <v>0.37530180730803037</v>
      </c>
      <c r="E3" s="7">
        <f>+'Source Maddison population'!E3/SUM('Source Maddison population'!$B3:$L3)</f>
        <v>4.6723307100932449E-2</v>
      </c>
      <c r="F3" s="7">
        <f>+'Source Maddison population'!F3/SUM('Source Maddison population'!$B3:$L3)</f>
        <v>8.4839423358622851E-2</v>
      </c>
      <c r="G3" s="7">
        <f>+'Source Maddison population'!G3/SUM('Source Maddison population'!$B3:$L3)</f>
        <v>2.2184731328356248E-2</v>
      </c>
      <c r="H3" s="7">
        <f>+'Source Maddison population'!H3/SUM('Source Maddison population'!$B3:$L3)</f>
        <v>0.18973198500813238</v>
      </c>
      <c r="I3" s="7">
        <f>+'Source Maddison population'!I3/SUM('Source Maddison population'!$B3:$L3)</f>
        <v>9.9811086304262171E-3</v>
      </c>
      <c r="J3" s="7">
        <f>+'Source Maddison population'!J3/SUM('Source Maddison population'!$B3:$L3)</f>
        <v>6.0017982159273439E-2</v>
      </c>
      <c r="K3" s="7">
        <f>+'Source Maddison population'!K3/SUM('Source Maddison population'!$B3:$L3)</f>
        <v>1.8780243870407224E-2</v>
      </c>
      <c r="L3" s="7">
        <f>+'Source Maddison population'!L3/SUM('Source Maddison population'!$B3:$L3)</f>
        <v>3.5004596563185067E-2</v>
      </c>
    </row>
    <row r="4" spans="1:12" x14ac:dyDescent="0.3">
      <c r="A4">
        <v>1936</v>
      </c>
      <c r="B4" s="7">
        <f>+'Source Maddison population'!B4/SUM('Source Maddison population'!$B4:$L4)</f>
        <v>0.13170179376651239</v>
      </c>
      <c r="C4" s="7">
        <f>+'Source Maddison population'!C4/SUM('Source Maddison population'!$B4:$L4)</f>
        <v>2.5515981009515108E-2</v>
      </c>
      <c r="D4" s="7">
        <f>+'Source Maddison population'!D4/SUM('Source Maddison population'!$B4:$L4)</f>
        <v>0.37654198367136132</v>
      </c>
      <c r="E4" s="7">
        <f>+'Source Maddison population'!E4/SUM('Source Maddison population'!$B4:$L4)</f>
        <v>4.6741224846546553E-2</v>
      </c>
      <c r="F4" s="7">
        <f>+'Source Maddison population'!F4/SUM('Source Maddison population'!$B4:$L4)</f>
        <v>8.4404362249458686E-2</v>
      </c>
      <c r="G4" s="7">
        <f>+'Source Maddison population'!G4/SUM('Source Maddison population'!$B4:$L4)</f>
        <v>2.2337657178045728E-2</v>
      </c>
      <c r="H4" s="7">
        <f>+'Source Maddison population'!H4/SUM('Source Maddison population'!$B4:$L4)</f>
        <v>0.18911026797242805</v>
      </c>
      <c r="I4" s="7">
        <f>+'Source Maddison population'!I4/SUM('Source Maddison population'!$B4:$L4)</f>
        <v>1.005144911702191E-2</v>
      </c>
      <c r="J4" s="7">
        <f>+'Source Maddison population'!J4/SUM('Source Maddison population'!$B4:$L4)</f>
        <v>5.9970997795037839E-2</v>
      </c>
      <c r="K4" s="7">
        <f>+'Source Maddison population'!K4/SUM('Source Maddison population'!$B4:$L4)</f>
        <v>1.8762042867642676E-2</v>
      </c>
      <c r="L4" s="7">
        <f>+'Source Maddison population'!L4/SUM('Source Maddison population'!$B4:$L4)</f>
        <v>3.486223952642975E-2</v>
      </c>
    </row>
    <row r="5" spans="1:12" x14ac:dyDescent="0.3">
      <c r="A5">
        <v>1937</v>
      </c>
      <c r="B5" s="7">
        <f>+'Source Maddison population'!B5/SUM('Source Maddison population'!$B5:$L5)</f>
        <v>0.13162131309090555</v>
      </c>
      <c r="C5" s="7">
        <f>+'Source Maddison population'!C5/SUM('Source Maddison population'!$B5:$L5)</f>
        <v>2.5358324145534728E-2</v>
      </c>
      <c r="D5" s="7">
        <f>+'Source Maddison population'!D5/SUM('Source Maddison population'!$B5:$L5)</f>
        <v>0.37746728981081268</v>
      </c>
      <c r="E5" s="7">
        <f>+'Source Maddison population'!E5/SUM('Source Maddison population'!$B5:$L5)</f>
        <v>4.6726053994984924E-2</v>
      </c>
      <c r="F5" s="7">
        <f>+'Source Maddison population'!F5/SUM('Source Maddison population'!$B5:$L5)</f>
        <v>8.3900049760466777E-2</v>
      </c>
      <c r="G5" s="7">
        <f>+'Source Maddison population'!G5/SUM('Source Maddison population'!$B5:$L5)</f>
        <v>2.2421480910518973E-2</v>
      </c>
      <c r="H5" s="7">
        <f>+'Source Maddison population'!H5/SUM('Source Maddison population'!$B5:$L5)</f>
        <v>0.18899220419353893</v>
      </c>
      <c r="I5" s="7">
        <f>+'Source Maddison population'!I5/SUM('Source Maddison population'!$B5:$L5)</f>
        <v>1.0108204622844933E-2</v>
      </c>
      <c r="J5" s="7">
        <f>+'Source Maddison population'!J5/SUM('Source Maddison population'!$B5:$L5)</f>
        <v>5.9878428349806327E-2</v>
      </c>
      <c r="K5" s="7">
        <f>+'Source Maddison population'!K5/SUM('Source Maddison population'!$B5:$L5)</f>
        <v>1.8743109151047408E-2</v>
      </c>
      <c r="L5" s="7">
        <f>+'Source Maddison population'!L5/SUM('Source Maddison population'!$B5:$L5)</f>
        <v>3.4783541969538791E-2</v>
      </c>
    </row>
    <row r="6" spans="1:12" x14ac:dyDescent="0.3">
      <c r="A6">
        <v>1938</v>
      </c>
      <c r="B6" s="7">
        <f>+'Source Maddison population'!B6/SUM('Source Maddison population'!$B6:$L6)</f>
        <v>0.13152774982509607</v>
      </c>
      <c r="C6" s="7">
        <f>+'Source Maddison population'!C6/SUM('Source Maddison population'!$B6:$L6)</f>
        <v>2.5195748636707781E-2</v>
      </c>
      <c r="D6" s="7">
        <f>+'Source Maddison population'!D6/SUM('Source Maddison population'!$B6:$L6)</f>
        <v>0.37836749949685172</v>
      </c>
      <c r="E6" s="7">
        <f>+'Source Maddison population'!E6/SUM('Source Maddison population'!$B6:$L6)</f>
        <v>4.6720910842126449E-2</v>
      </c>
      <c r="F6" s="7">
        <f>+'Source Maddison population'!F6/SUM('Source Maddison population'!$B6:$L6)</f>
        <v>8.3398023825268591E-2</v>
      </c>
      <c r="G6" s="7">
        <f>+'Source Maddison population'!G6/SUM('Source Maddison population'!$B6:$L6)</f>
        <v>2.2569793852965699E-2</v>
      </c>
      <c r="H6" s="7">
        <f>+'Source Maddison population'!H6/SUM('Source Maddison population'!$B6:$L6)</f>
        <v>0.18884831756802087</v>
      </c>
      <c r="I6" s="7">
        <f>+'Source Maddison population'!I6/SUM('Source Maddison population'!$B6:$L6)</f>
        <v>1.0168386954563315E-2</v>
      </c>
      <c r="J6" s="7">
        <f>+'Source Maddison population'!J6/SUM('Source Maddison population'!$B6:$L6)</f>
        <v>5.9774014548172855E-2</v>
      </c>
      <c r="K6" s="7">
        <f>+'Source Maddison population'!K6/SUM('Source Maddison population'!$B6:$L6)</f>
        <v>1.8707531890016581E-2</v>
      </c>
      <c r="L6" s="7">
        <f>+'Source Maddison population'!L6/SUM('Source Maddison population'!$B6:$L6)</f>
        <v>3.4722022560210078E-2</v>
      </c>
    </row>
    <row r="7" spans="1:12" x14ac:dyDescent="0.3">
      <c r="A7">
        <v>1939</v>
      </c>
      <c r="B7" s="7">
        <f>+'Source Maddison population'!B7/SUM('Source Maddison population'!$B7:$L7)</f>
        <v>0.13148170783305282</v>
      </c>
      <c r="C7" s="7">
        <f>+'Source Maddison population'!C7/SUM('Source Maddison population'!$B7:$L7)</f>
        <v>2.5000705172203052E-2</v>
      </c>
      <c r="D7" s="7">
        <f>+'Source Maddison population'!D7/SUM('Source Maddison population'!$B7:$L7)</f>
        <v>0.37880910518348582</v>
      </c>
      <c r="E7" s="7">
        <f>+'Source Maddison population'!E7/SUM('Source Maddison population'!$B7:$L7)</f>
        <v>4.6672997546000732E-2</v>
      </c>
      <c r="F7" s="7">
        <f>+'Source Maddison population'!F7/SUM('Source Maddison population'!$B7:$L7)</f>
        <v>8.4009515123593184E-2</v>
      </c>
      <c r="G7" s="7">
        <f>+'Source Maddison population'!G7/SUM('Source Maddison population'!$B7:$L7)</f>
        <v>2.2678338050151847E-2</v>
      </c>
      <c r="H7" s="7">
        <f>+'Source Maddison population'!H7/SUM('Source Maddison population'!$B7:$L7)</f>
        <v>0.18848782872777534</v>
      </c>
      <c r="I7" s="7">
        <f>+'Source Maddison population'!I7/SUM('Source Maddison population'!$B7:$L7)</f>
        <v>1.0210893500192747E-2</v>
      </c>
      <c r="J7" s="7">
        <f>+'Source Maddison population'!J7/SUM('Source Maddison population'!$B7:$L7)</f>
        <v>5.9591752305913105E-2</v>
      </c>
      <c r="K7" s="7">
        <f>+'Source Maddison population'!K7/SUM('Source Maddison population'!$B7:$L7)</f>
        <v>1.8278063503107459E-2</v>
      </c>
      <c r="L7" s="7">
        <f>+'Source Maddison population'!L7/SUM('Source Maddison population'!$B7:$L7)</f>
        <v>3.4779093054523917E-2</v>
      </c>
    </row>
    <row r="8" spans="1:12" x14ac:dyDescent="0.3">
      <c r="A8">
        <v>1940</v>
      </c>
      <c r="B8" s="7">
        <f>+'Source Maddison population'!B8/SUM('Source Maddison population'!$B8:$L8)</f>
        <v>0.13075616913678226</v>
      </c>
      <c r="C8" s="7">
        <f>+'Source Maddison population'!C8/SUM('Source Maddison population'!$B8:$L8)</f>
        <v>2.4824200365441761E-2</v>
      </c>
      <c r="D8" s="7">
        <f>+'Source Maddison population'!D8/SUM('Source Maddison population'!$B8:$L8)</f>
        <v>0.37941344751850281</v>
      </c>
      <c r="E8" s="7">
        <f>+'Source Maddison population'!E8/SUM('Source Maddison population'!$B8:$L8)</f>
        <v>4.6658422694302433E-2</v>
      </c>
      <c r="F8" s="7">
        <f>+'Source Maddison population'!F8/SUM('Source Maddison population'!$B8:$L8)</f>
        <v>8.4660674406157141E-2</v>
      </c>
      <c r="G8" s="7">
        <f>+'Source Maddison population'!G8/SUM('Source Maddison population'!$B8:$L8)</f>
        <v>2.2757055056200515E-2</v>
      </c>
      <c r="H8" s="7">
        <f>+'Source Maddison population'!H8/SUM('Source Maddison population'!$B8:$L8)</f>
        <v>0.18819327808641406</v>
      </c>
      <c r="I8" s="7">
        <f>+'Source Maddison population'!I8/SUM('Source Maddison population'!$B8:$L8)</f>
        <v>1.0252671600745649E-2</v>
      </c>
      <c r="J8" s="7">
        <f>+'Source Maddison population'!J8/SUM('Source Maddison population'!$B8:$L8)</f>
        <v>5.9430427640685853E-2</v>
      </c>
      <c r="K8" s="7">
        <f>+'Source Maddison population'!K8/SUM('Source Maddison population'!$B8:$L8)</f>
        <v>1.8133663092227904E-2</v>
      </c>
      <c r="L8" s="7">
        <f>+'Source Maddison population'!L8/SUM('Source Maddison population'!$B8:$L8)</f>
        <v>3.4919990402539638E-2</v>
      </c>
    </row>
    <row r="9" spans="1:12" x14ac:dyDescent="0.3">
      <c r="A9">
        <v>1941</v>
      </c>
      <c r="B9" s="7">
        <f>+'Source Maddison population'!B9/SUM('Source Maddison population'!$B9:$L9)</f>
        <v>0.12999368174022927</v>
      </c>
      <c r="C9" s="7">
        <f>+'Source Maddison population'!C9/SUM('Source Maddison population'!$B9:$L9)</f>
        <v>2.4559978337395073E-2</v>
      </c>
      <c r="D9" s="7">
        <f>+'Source Maddison population'!D9/SUM('Source Maddison population'!$B9:$L9)</f>
        <v>0.37971838613593284</v>
      </c>
      <c r="E9" s="7">
        <f>+'Source Maddison population'!E9/SUM('Source Maddison population'!$B9:$L9)</f>
        <v>4.6493365827240729E-2</v>
      </c>
      <c r="F9" s="7">
        <f>+'Source Maddison population'!F9/SUM('Source Maddison population'!$B9:$L9)</f>
        <v>8.5016698257965526E-2</v>
      </c>
      <c r="G9" s="7">
        <f>+'Source Maddison population'!G9/SUM('Source Maddison population'!$B9:$L9)</f>
        <v>2.2935282967776874E-2</v>
      </c>
      <c r="H9" s="7">
        <f>+'Source Maddison population'!H9/SUM('Source Maddison population'!$B9:$L9)</f>
        <v>0.1891416192797184</v>
      </c>
      <c r="I9" s="7">
        <f>+'Source Maddison population'!I9/SUM('Source Maddison population'!$B9:$L9)</f>
        <v>1.0262659084754941E-2</v>
      </c>
      <c r="J9" s="7">
        <f>+'Source Maddison population'!J9/SUM('Source Maddison population'!$B9:$L9)</f>
        <v>5.9120859283328824E-2</v>
      </c>
      <c r="K9" s="7">
        <f>+'Source Maddison population'!K9/SUM('Source Maddison population'!$B9:$L9)</f>
        <v>1.7934831663507535E-2</v>
      </c>
      <c r="L9" s="7">
        <f>+'Source Maddison population'!L9/SUM('Source Maddison population'!$B9:$L9)</f>
        <v>3.4822637422150013E-2</v>
      </c>
    </row>
    <row r="10" spans="1:12" x14ac:dyDescent="0.3">
      <c r="A10">
        <v>1942</v>
      </c>
      <c r="B10" s="7">
        <f>+'Source Maddison population'!B10/SUM('Source Maddison population'!$B10:$L10)</f>
        <v>0.12924701561065197</v>
      </c>
      <c r="C10" s="7">
        <f>+'Source Maddison population'!C10/SUM('Source Maddison population'!$B10:$L10)</f>
        <v>2.4307762944126579E-2</v>
      </c>
      <c r="D10" s="7">
        <f>+'Source Maddison population'!D10/SUM('Source Maddison population'!$B10:$L10)</f>
        <v>0.38028007346189163</v>
      </c>
      <c r="E10" s="7">
        <f>+'Source Maddison population'!E10/SUM('Source Maddison population'!$B10:$L10)</f>
        <v>4.6337500882955428E-2</v>
      </c>
      <c r="F10" s="7">
        <f>+'Source Maddison population'!F10/SUM('Source Maddison population'!$B10:$L10)</f>
        <v>8.5390619481528568E-2</v>
      </c>
      <c r="G10" s="7">
        <f>+'Source Maddison population'!G10/SUM('Source Maddison population'!$B10:$L10)</f>
        <v>2.2736102281556828E-2</v>
      </c>
      <c r="H10" s="7">
        <f>+'Source Maddison population'!H10/SUM('Source Maddison population'!$B10:$L10)</f>
        <v>0.19011796284523558</v>
      </c>
      <c r="I10" s="7">
        <f>+'Source Maddison population'!I10/SUM('Source Maddison population'!$B10:$L10)</f>
        <v>1.0277601186692097E-2</v>
      </c>
      <c r="J10" s="7">
        <f>+'Source Maddison population'!J10/SUM('Source Maddison population'!$B10:$L10)</f>
        <v>5.8822490640672458E-2</v>
      </c>
      <c r="K10" s="7">
        <f>+'Source Maddison population'!K10/SUM('Source Maddison population'!$B10:$L10)</f>
        <v>1.7747404111040473E-2</v>
      </c>
      <c r="L10" s="7">
        <f>+'Source Maddison population'!L10/SUM('Source Maddison population'!$B10:$L10)</f>
        <v>3.473546655364837E-2</v>
      </c>
    </row>
    <row r="11" spans="1:12" x14ac:dyDescent="0.3">
      <c r="A11">
        <v>1943</v>
      </c>
      <c r="B11" s="7">
        <f>+'Source Maddison population'!B11/SUM('Source Maddison population'!$B11:$L11)</f>
        <v>0.12845153603066881</v>
      </c>
      <c r="C11" s="7">
        <f>+'Source Maddison population'!C11/SUM('Source Maddison population'!$B11:$L11)</f>
        <v>2.4046348581394948E-2</v>
      </c>
      <c r="D11" s="7">
        <f>+'Source Maddison population'!D11/SUM('Source Maddison population'!$B11:$L11)</f>
        <v>0.38070938886874234</v>
      </c>
      <c r="E11" s="7">
        <f>+'Source Maddison population'!E11/SUM('Source Maddison population'!$B11:$L11)</f>
        <v>4.617589666545787E-2</v>
      </c>
      <c r="F11" s="7">
        <f>+'Source Maddison population'!F11/SUM('Source Maddison population'!$B11:$L11)</f>
        <v>8.5737968191472821E-2</v>
      </c>
      <c r="G11" s="7">
        <f>+'Source Maddison population'!G11/SUM('Source Maddison population'!$B11:$L11)</f>
        <v>2.2803018529071475E-2</v>
      </c>
      <c r="H11" s="7">
        <f>+'Source Maddison population'!H11/SUM('Source Maddison population'!$B11:$L11)</f>
        <v>0.19103248199761694</v>
      </c>
      <c r="I11" s="7">
        <f>+'Source Maddison population'!I11/SUM('Source Maddison population'!$B11:$L11)</f>
        <v>1.0283375641092059E-2</v>
      </c>
      <c r="J11" s="7">
        <f>+'Source Maddison population'!J11/SUM('Source Maddison population'!$B11:$L11)</f>
        <v>5.8505586350998978E-2</v>
      </c>
      <c r="K11" s="7">
        <f>+'Source Maddison population'!K11/SUM('Source Maddison population'!$B11:$L11)</f>
        <v>1.7544768516120121E-2</v>
      </c>
      <c r="L11" s="7">
        <f>+'Source Maddison population'!L11/SUM('Source Maddison population'!$B11:$L11)</f>
        <v>3.4709630627363625E-2</v>
      </c>
    </row>
    <row r="12" spans="1:12" x14ac:dyDescent="0.3">
      <c r="A12">
        <v>1944</v>
      </c>
      <c r="B12" s="7">
        <f>+'Source Maddison population'!B12/SUM('Source Maddison population'!$B12:$L12)</f>
        <v>0.12772351615326821</v>
      </c>
      <c r="C12" s="7">
        <f>+'Source Maddison population'!C12/SUM('Source Maddison population'!$B12:$L12)</f>
        <v>2.3780379709435331E-2</v>
      </c>
      <c r="D12" s="7">
        <f>+'Source Maddison population'!D12/SUM('Source Maddison population'!$B12:$L12)</f>
        <v>0.38106855536514744</v>
      </c>
      <c r="E12" s="7">
        <f>+'Source Maddison population'!E12/SUM('Source Maddison population'!$B12:$L12)</f>
        <v>4.5999037641715701E-2</v>
      </c>
      <c r="F12" s="7">
        <f>+'Source Maddison population'!F12/SUM('Source Maddison population'!$B12:$L12)</f>
        <v>8.6071974269578508E-2</v>
      </c>
      <c r="G12" s="7">
        <f>+'Source Maddison population'!G12/SUM('Source Maddison population'!$B12:$L12)</f>
        <v>2.289399707915819E-2</v>
      </c>
      <c r="H12" s="7">
        <f>+'Source Maddison population'!H12/SUM('Source Maddison population'!$B12:$L12)</f>
        <v>0.19191450206400526</v>
      </c>
      <c r="I12" s="7">
        <f>+'Source Maddison population'!I12/SUM('Source Maddison population'!$B12:$L12)</f>
        <v>1.0290480250550824E-2</v>
      </c>
      <c r="J12" s="7">
        <f>+'Source Maddison population'!J12/SUM('Source Maddison population'!$B12:$L12)</f>
        <v>5.8180467503524423E-2</v>
      </c>
      <c r="K12" s="7">
        <f>+'Source Maddison population'!K12/SUM('Source Maddison population'!$B12:$L12)</f>
        <v>1.734777433542407E-2</v>
      </c>
      <c r="L12" s="7">
        <f>+'Source Maddison population'!L12/SUM('Source Maddison population'!$B12:$L12)</f>
        <v>3.472931562819203E-2</v>
      </c>
    </row>
    <row r="13" spans="1:12" x14ac:dyDescent="0.3">
      <c r="A13">
        <v>1945</v>
      </c>
      <c r="B13" s="7">
        <f>+'Source Maddison population'!B13/SUM('Source Maddison population'!$B13:$L13)</f>
        <v>0.12662289578910993</v>
      </c>
      <c r="C13" s="7">
        <f>+'Source Maddison population'!C13/SUM('Source Maddison population'!$B13:$L13)</f>
        <v>2.3448684405390729E-2</v>
      </c>
      <c r="D13" s="7">
        <f>+'Source Maddison population'!D13/SUM('Source Maddison population'!$B13:$L13)</f>
        <v>0.38023892975267809</v>
      </c>
      <c r="E13" s="7">
        <f>+'Source Maddison population'!E13/SUM('Source Maddison population'!$B13:$L13)</f>
        <v>4.5679682743413802E-2</v>
      </c>
      <c r="F13" s="7">
        <f>+'Source Maddison population'!F13/SUM('Source Maddison population'!$B13:$L13)</f>
        <v>8.6134834049135273E-2</v>
      </c>
      <c r="G13" s="7">
        <f>+'Source Maddison population'!G13/SUM('Source Maddison population'!$B13:$L13)</f>
        <v>2.2880979414523373E-2</v>
      </c>
      <c r="H13" s="7">
        <f>+'Source Maddison population'!H13/SUM('Source Maddison population'!$B13:$L13)</f>
        <v>0.1951917855556104</v>
      </c>
      <c r="I13" s="7">
        <f>+'Source Maddison population'!I13/SUM('Source Maddison population'!$B13:$L13)</f>
        <v>1.0259827878428857E-2</v>
      </c>
      <c r="J13" s="7">
        <f>+'Source Maddison population'!J13/SUM('Source Maddison population'!$B13:$L13)</f>
        <v>5.7675536028697898E-2</v>
      </c>
      <c r="K13" s="7">
        <f>+'Source Maddison population'!K13/SUM('Source Maddison population'!$B13:$L13)</f>
        <v>1.7121653420216879E-2</v>
      </c>
      <c r="L13" s="7">
        <f>+'Source Maddison population'!L13/SUM('Source Maddison population'!$B13:$L13)</f>
        <v>3.4745190962794756E-2</v>
      </c>
    </row>
    <row r="14" spans="1:12" x14ac:dyDescent="0.3">
      <c r="A14">
        <v>1946</v>
      </c>
      <c r="B14" s="7">
        <f>+'Source Maddison population'!B14/SUM('Source Maddison population'!$B14:$L14)</f>
        <v>0.12585624698504583</v>
      </c>
      <c r="C14" s="7">
        <f>+'Source Maddison population'!C14/SUM('Source Maddison population'!$B14:$L14)</f>
        <v>2.317896767969127E-2</v>
      </c>
      <c r="D14" s="7">
        <f>+'Source Maddison population'!D14/SUM('Source Maddison population'!$B14:$L14)</f>
        <v>0.3803907380607815</v>
      </c>
      <c r="E14" s="7">
        <f>+'Source Maddison population'!E14/SUM('Source Maddison population'!$B14:$L14)</f>
        <v>4.5473548802058207E-2</v>
      </c>
      <c r="F14" s="7">
        <f>+'Source Maddison population'!F14/SUM('Source Maddison population'!$B14:$L14)</f>
        <v>8.6420646406174625E-2</v>
      </c>
      <c r="G14" s="7">
        <f>+'Source Maddison population'!G14/SUM('Source Maddison population'!$B14:$L14)</f>
        <v>2.2937771345875543E-2</v>
      </c>
      <c r="H14" s="7">
        <f>+'Source Maddison population'!H14/SUM('Source Maddison population'!$B14:$L14)</f>
        <v>0.19627753658144395</v>
      </c>
      <c r="I14" s="7">
        <f>+'Source Maddison population'!I14/SUM('Source Maddison population'!$B14:$L14)</f>
        <v>1.0250844187168356E-2</v>
      </c>
      <c r="J14" s="7">
        <f>+'Source Maddison population'!J14/SUM('Source Maddison population'!$B14:$L14)</f>
        <v>5.7324328670204212E-2</v>
      </c>
      <c r="K14" s="7">
        <f>+'Source Maddison population'!K14/SUM('Source Maddison population'!$B14:$L14)</f>
        <v>1.6940022511657823E-2</v>
      </c>
      <c r="L14" s="7">
        <f>+'Source Maddison population'!L14/SUM('Source Maddison population'!$B14:$L14)</f>
        <v>3.4949348769898698E-2</v>
      </c>
    </row>
    <row r="15" spans="1:12" x14ac:dyDescent="0.3">
      <c r="A15">
        <v>1947</v>
      </c>
      <c r="B15" s="7">
        <f>+'Source Maddison population'!B15/SUM('Source Maddison population'!$B15:$L15)</f>
        <v>0.12520419703443075</v>
      </c>
      <c r="C15" s="7">
        <f>+'Source Maddison population'!C15/SUM('Source Maddison population'!$B15:$L15)</f>
        <v>2.2901482784619252E-2</v>
      </c>
      <c r="D15" s="7">
        <f>+'Source Maddison population'!D15/SUM('Source Maddison population'!$B15:$L15)</f>
        <v>0.38041907514450868</v>
      </c>
      <c r="E15" s="7">
        <f>+'Source Maddison population'!E15/SUM('Source Maddison population'!$B15:$L15)</f>
        <v>4.5245350590600655E-2</v>
      </c>
      <c r="F15" s="7">
        <f>+'Source Maddison population'!F15/SUM('Source Maddison population'!$B15:$L15)</f>
        <v>8.6673787383764758E-2</v>
      </c>
      <c r="G15" s="7">
        <f>+'Source Maddison population'!G15/SUM('Source Maddison population'!$B15:$L15)</f>
        <v>2.3058557426489067E-2</v>
      </c>
      <c r="H15" s="7">
        <f>+'Source Maddison population'!H15/SUM('Source Maddison population'!$B15:$L15)</f>
        <v>0.19730145765267657</v>
      </c>
      <c r="I15" s="7">
        <f>+'Source Maddison population'!I15/SUM('Source Maddison population'!$B15:$L15)</f>
        <v>1.0249120382005528E-2</v>
      </c>
      <c r="J15" s="7">
        <f>+'Source Maddison population'!J15/SUM('Source Maddison population'!$B15:$L15)</f>
        <v>5.6955265141995476E-2</v>
      </c>
      <c r="K15" s="7">
        <f>+'Source Maddison population'!K15/SUM('Source Maddison population'!$B15:$L15)</f>
        <v>1.6759864287509425E-2</v>
      </c>
      <c r="L15" s="7">
        <f>+'Source Maddison population'!L15/SUM('Source Maddison population'!$B15:$L15)</f>
        <v>3.5231842171399852E-2</v>
      </c>
    </row>
    <row r="16" spans="1:12" x14ac:dyDescent="0.3">
      <c r="A16">
        <v>1948</v>
      </c>
      <c r="B16" s="7">
        <f>+'Source Maddison population'!B16/SUM('Source Maddison population'!$B16:$L16)</f>
        <v>0.12501533272002452</v>
      </c>
      <c r="C16" s="7">
        <f>+'Source Maddison population'!C16/SUM('Source Maddison population'!$B16:$L16)</f>
        <v>2.2615762036185219E-2</v>
      </c>
      <c r="D16" s="7">
        <f>+'Source Maddison population'!D16/SUM('Source Maddison population'!$B16:$L16)</f>
        <v>0.38017479300827967</v>
      </c>
      <c r="E16" s="7">
        <f>+'Source Maddison population'!E16/SUM('Source Maddison population'!$B16:$L16)</f>
        <v>4.4963201471941119E-2</v>
      </c>
      <c r="F16" s="7">
        <f>+'Source Maddison population'!F16/SUM('Source Maddison population'!$B16:$L16)</f>
        <v>8.6875191659000303E-2</v>
      </c>
      <c r="G16" s="7">
        <f>+'Source Maddison population'!G16/SUM('Source Maddison population'!$B16:$L16)</f>
        <v>2.3129408157007054E-2</v>
      </c>
      <c r="H16" s="7">
        <f>+'Source Maddison population'!H16/SUM('Source Maddison population'!$B16:$L16)</f>
        <v>0.19819073903710518</v>
      </c>
      <c r="I16" s="7">
        <f>+'Source Maddison population'!I16/SUM('Source Maddison population'!$B16:$L16)</f>
        <v>1.0234590616375345E-2</v>
      </c>
      <c r="J16" s="7">
        <f>+'Source Maddison population'!J16/SUM('Source Maddison population'!$B16:$L16)</f>
        <v>5.6547071450475314E-2</v>
      </c>
      <c r="K16" s="7">
        <f>+'Source Maddison population'!K16/SUM('Source Maddison population'!$B16:$L16)</f>
        <v>1.655933762649494E-2</v>
      </c>
      <c r="L16" s="7">
        <f>+'Source Maddison population'!L16/SUM('Source Maddison population'!$B16:$L16)</f>
        <v>3.5694572217111316E-2</v>
      </c>
    </row>
    <row r="17" spans="1:12" x14ac:dyDescent="0.3">
      <c r="A17">
        <v>1949</v>
      </c>
      <c r="B17" s="7">
        <f>+'Source Maddison population'!B17/SUM('Source Maddison population'!$B17:$L17)</f>
        <v>0.12518324607329842</v>
      </c>
      <c r="C17" s="7">
        <f>+'Source Maddison population'!C17/SUM('Source Maddison population'!$B17:$L17)</f>
        <v>2.2318623784592369E-2</v>
      </c>
      <c r="D17" s="7">
        <f>+'Source Maddison population'!D17/SUM('Source Maddison population'!$B17:$L17)</f>
        <v>0.37972326103216153</v>
      </c>
      <c r="E17" s="7">
        <f>+'Source Maddison population'!E17/SUM('Source Maddison population'!$B17:$L17)</f>
        <v>4.4644727000747945E-2</v>
      </c>
      <c r="F17" s="7">
        <f>+'Source Maddison population'!F17/SUM('Source Maddison population'!$B17:$L17)</f>
        <v>8.7023186237845926E-2</v>
      </c>
      <c r="G17" s="7">
        <f>+'Source Maddison population'!G17/SUM('Source Maddison population'!$B17:$L17)</f>
        <v>2.3216155572176513E-2</v>
      </c>
      <c r="H17" s="7">
        <f>+'Source Maddison population'!H17/SUM('Source Maddison population'!$B17:$L17)</f>
        <v>0.19897531787584144</v>
      </c>
      <c r="I17" s="7">
        <f>+'Source Maddison population'!I17/SUM('Source Maddison population'!$B17:$L17)</f>
        <v>1.0216903515332835E-2</v>
      </c>
      <c r="J17" s="7">
        <f>+'Source Maddison population'!J17/SUM('Source Maddison population'!$B17:$L17)</f>
        <v>5.6110695587135377E-2</v>
      </c>
      <c r="K17" s="7">
        <f>+'Source Maddison population'!K17/SUM('Source Maddison population'!$B17:$L17)</f>
        <v>1.6364996260284217E-2</v>
      </c>
      <c r="L17" s="7">
        <f>+'Source Maddison population'!L17/SUM('Source Maddison population'!$B17:$L17)</f>
        <v>3.6222887060583395E-2</v>
      </c>
    </row>
    <row r="18" spans="1:12" x14ac:dyDescent="0.3">
      <c r="A18">
        <v>1950</v>
      </c>
      <c r="B18" s="7">
        <f>+'Source Maddison population'!B18/SUM('Source Maddison population'!$B18:$L18)</f>
        <v>0.12319605772615276</v>
      </c>
      <c r="C18" s="7">
        <f>+'Source Maddison population'!C18/SUM('Source Maddison population'!$B18:$L18)</f>
        <v>1.9869404995366678E-2</v>
      </c>
      <c r="D18" s="7">
        <f>+'Source Maddison population'!D18/SUM('Source Maddison population'!$B18:$L18)</f>
        <v>0.3839047762716491</v>
      </c>
      <c r="E18" s="7">
        <f>+'Source Maddison population'!E18/SUM('Source Maddison population'!$B18:$L18)</f>
        <v>4.3754354962682013E-2</v>
      </c>
      <c r="F18" s="7">
        <f>+'Source Maddison population'!F18/SUM('Source Maddison population'!$B18:$L18)</f>
        <v>8.3270478201840401E-2</v>
      </c>
      <c r="G18" s="7">
        <f>+'Source Maddison population'!G18/SUM('Source Maddison population'!$B18:$L18)</f>
        <v>2.4208204929278998E-2</v>
      </c>
      <c r="H18" s="7">
        <f>+'Source Maddison population'!H18/SUM('Source Maddison population'!$B18:$L18)</f>
        <v>0.20462039092300066</v>
      </c>
      <c r="I18" s="7">
        <f>+'Source Maddison population'!I18/SUM('Source Maddison population'!$B18:$L18)</f>
        <v>1.060276275240825E-2</v>
      </c>
      <c r="J18" s="7">
        <f>+'Source Maddison population'!J18/SUM('Source Maddison population'!$B18:$L18)</f>
        <v>5.483122499263697E-2</v>
      </c>
      <c r="K18" s="7">
        <f>+'Source Maddison population'!K18/SUM('Source Maddison population'!$B18:$L18)</f>
        <v>1.5760475256628523E-2</v>
      </c>
      <c r="L18" s="7">
        <f>+'Source Maddison population'!L18/SUM('Source Maddison population'!$B18:$L18)</f>
        <v>3.5981868988355641E-2</v>
      </c>
    </row>
    <row r="19" spans="1:12" x14ac:dyDescent="0.3">
      <c r="A19">
        <v>1951</v>
      </c>
      <c r="B19" s="7">
        <f>+'Source Maddison population'!B19/SUM('Source Maddison population'!$B19:$L19)</f>
        <v>0.1224203118338936</v>
      </c>
      <c r="C19" s="7">
        <f>+'Source Maddison population'!C19/SUM('Source Maddison population'!$B19:$L19)</f>
        <v>1.9735968523087028E-2</v>
      </c>
      <c r="D19" s="7">
        <f>+'Source Maddison population'!D19/SUM('Source Maddison population'!$B19:$L19)</f>
        <v>0.38434820286674726</v>
      </c>
      <c r="E19" s="7">
        <f>+'Source Maddison population'!E19/SUM('Source Maddison population'!$B19:$L19)</f>
        <v>4.3693086121225251E-2</v>
      </c>
      <c r="F19" s="7">
        <f>+'Source Maddison population'!F19/SUM('Source Maddison population'!$B19:$L19)</f>
        <v>8.3619285898985943E-2</v>
      </c>
      <c r="G19" s="7">
        <f>+'Source Maddison population'!G19/SUM('Source Maddison population'!$B19:$L19)</f>
        <v>2.4166777320408978E-2</v>
      </c>
      <c r="H19" s="7">
        <f>+'Source Maddison population'!H19/SUM('Source Maddison population'!$B19:$L19)</f>
        <v>0.20473970745480086</v>
      </c>
      <c r="I19" s="7">
        <f>+'Source Maddison population'!I19/SUM('Source Maddison population'!$B19:$L19)</f>
        <v>1.0587815974673105E-2</v>
      </c>
      <c r="J19" s="7">
        <f>+'Source Maddison population'!J19/SUM('Source Maddison population'!$B19:$L19)</f>
        <v>5.4693232883030844E-2</v>
      </c>
      <c r="K19" s="7">
        <f>+'Source Maddison population'!K19/SUM('Source Maddison population'!$B19:$L19)</f>
        <v>1.5535785420262913E-2</v>
      </c>
      <c r="L19" s="7">
        <f>+'Source Maddison population'!L19/SUM('Source Maddison population'!$B19:$L19)</f>
        <v>3.6459825702884217E-2</v>
      </c>
    </row>
    <row r="20" spans="1:12" x14ac:dyDescent="0.3">
      <c r="A20">
        <v>1952</v>
      </c>
      <c r="B20" s="7">
        <f>+'Source Maddison population'!B20/SUM('Source Maddison population'!$B20:$L20)</f>
        <v>0.12156262749898</v>
      </c>
      <c r="C20" s="7">
        <f>+'Source Maddison population'!C20/SUM('Source Maddison population'!$B20:$L20)</f>
        <v>1.960424316605467E-2</v>
      </c>
      <c r="D20" s="7">
        <f>+'Source Maddison population'!D20/SUM('Source Maddison population'!$B20:$L20)</f>
        <v>0.38489732082143341</v>
      </c>
      <c r="E20" s="7">
        <f>+'Source Maddison population'!E20/SUM('Source Maddison population'!$B20:$L20)</f>
        <v>4.3370053039575682E-2</v>
      </c>
      <c r="F20" s="7">
        <f>+'Source Maddison population'!F20/SUM('Source Maddison population'!$B20:$L20)</f>
        <v>8.3986128110975111E-2</v>
      </c>
      <c r="G20" s="7">
        <f>+'Source Maddison population'!G20/SUM('Source Maddison population'!$B20:$L20)</f>
        <v>2.4133006935944511E-2</v>
      </c>
      <c r="H20" s="7">
        <f>+'Source Maddison population'!H20/SUM('Source Maddison population'!$B20:$L20)</f>
        <v>0.20497756017951857</v>
      </c>
      <c r="I20" s="7">
        <f>+'Source Maddison population'!I20/SUM('Source Maddison population'!$B20:$L20)</f>
        <v>1.0580715354277166E-2</v>
      </c>
      <c r="J20" s="7">
        <f>+'Source Maddison population'!J20/SUM('Source Maddison population'!$B20:$L20)</f>
        <v>5.4576363389092886E-2</v>
      </c>
      <c r="K20" s="7">
        <f>+'Source Maddison population'!K20/SUM('Source Maddison population'!$B20:$L20)</f>
        <v>1.5320277437780498E-2</v>
      </c>
      <c r="L20" s="7">
        <f>+'Source Maddison population'!L20/SUM('Source Maddison population'!$B20:$L20)</f>
        <v>3.6991704066367467E-2</v>
      </c>
    </row>
    <row r="21" spans="1:12" x14ac:dyDescent="0.3">
      <c r="A21">
        <v>1953</v>
      </c>
      <c r="B21" s="7">
        <f>+'Source Maddison population'!B21/SUM('Source Maddison population'!$B21:$L21)</f>
        <v>0.12061847485212973</v>
      </c>
      <c r="C21" s="7">
        <f>+'Source Maddison population'!C21/SUM('Source Maddison population'!$B21:$L21)</f>
        <v>1.948447196750162E-2</v>
      </c>
      <c r="D21" s="7">
        <f>+'Source Maddison population'!D21/SUM('Source Maddison population'!$B21:$L21)</f>
        <v>0.38549481957842086</v>
      </c>
      <c r="E21" s="7">
        <f>+'Source Maddison population'!E21/SUM('Source Maddison population'!$B21:$L21)</f>
        <v>4.2958464001693723E-2</v>
      </c>
      <c r="F21" s="7">
        <f>+'Source Maddison population'!F21/SUM('Source Maddison population'!$B21:$L21)</f>
        <v>8.4355523798181897E-2</v>
      </c>
      <c r="G21" s="7">
        <f>+'Source Maddison population'!G21/SUM('Source Maddison population'!$B21:$L21)</f>
        <v>2.410252338798248E-2</v>
      </c>
      <c r="H21" s="7">
        <f>+'Source Maddison population'!H21/SUM('Source Maddison population'!$B21:$L21)</f>
        <v>0.20530480462599077</v>
      </c>
      <c r="I21" s="7">
        <f>+'Source Maddison population'!I21/SUM('Source Maddison population'!$B21:$L21)</f>
        <v>1.0565942863191881E-2</v>
      </c>
      <c r="J21" s="7">
        <f>+'Source Maddison population'!J21/SUM('Source Maddison population'!$B21:$L21)</f>
        <v>5.4463895835814381E-2</v>
      </c>
      <c r="K21" s="7">
        <f>+'Source Maddison population'!K21/SUM('Source Maddison population'!$B21:$L21)</f>
        <v>1.5111216969023329E-2</v>
      </c>
      <c r="L21" s="7">
        <f>+'Source Maddison population'!L21/SUM('Source Maddison population'!$B21:$L21)</f>
        <v>3.7539862120069337E-2</v>
      </c>
    </row>
    <row r="22" spans="1:12" x14ac:dyDescent="0.3">
      <c r="A22">
        <v>1954</v>
      </c>
      <c r="B22" s="7">
        <f>+'Source Maddison population'!B22/SUM('Source Maddison population'!$B22:$L22)</f>
        <v>0.1195880933226066</v>
      </c>
      <c r="C22" s="7">
        <f>+'Source Maddison population'!C22/SUM('Source Maddison population'!$B22:$L22)</f>
        <v>1.9366049879324214E-2</v>
      </c>
      <c r="D22" s="7">
        <f>+'Source Maddison population'!D22/SUM('Source Maddison population'!$B22:$L22)</f>
        <v>0.38609171359613836</v>
      </c>
      <c r="E22" s="7">
        <f>+'Source Maddison population'!E22/SUM('Source Maddison population'!$B22:$L22)</f>
        <v>4.2555108608205952E-2</v>
      </c>
      <c r="F22" s="7">
        <f>+'Source Maddison population'!F22/SUM('Source Maddison population'!$B22:$L22)</f>
        <v>8.4711182622687051E-2</v>
      </c>
      <c r="G22" s="7">
        <f>+'Source Maddison population'!G22/SUM('Source Maddison population'!$B22:$L22)</f>
        <v>2.4070796460176992E-2</v>
      </c>
      <c r="H22" s="7">
        <f>+'Source Maddison population'!H22/SUM('Source Maddison population'!$B22:$L22)</f>
        <v>0.20568946098149637</v>
      </c>
      <c r="I22" s="7">
        <f>+'Source Maddison population'!I22/SUM('Source Maddison population'!$B22:$L22)</f>
        <v>1.0555108608205953E-2</v>
      </c>
      <c r="J22" s="7">
        <f>+'Source Maddison population'!J22/SUM('Source Maddison population'!$B22:$L22)</f>
        <v>5.4365245374094928E-2</v>
      </c>
      <c r="K22" s="7">
        <f>+'Source Maddison population'!K22/SUM('Source Maddison population'!$B22:$L22)</f>
        <v>1.4912308930008045E-2</v>
      </c>
      <c r="L22" s="7">
        <f>+'Source Maddison population'!L22/SUM('Source Maddison population'!$B22:$L22)</f>
        <v>3.8094931617055509E-2</v>
      </c>
    </row>
    <row r="23" spans="1:12" x14ac:dyDescent="0.3">
      <c r="A23">
        <v>1955</v>
      </c>
      <c r="B23" s="7">
        <f>+'Source Maddison population'!B23/SUM('Source Maddison population'!$B23:$L23)</f>
        <v>0.11847994141101799</v>
      </c>
      <c r="C23" s="7">
        <f>+'Source Maddison population'!C23/SUM('Source Maddison population'!$B23:$L23)</f>
        <v>1.9241723367364183E-2</v>
      </c>
      <c r="D23" s="7">
        <f>+'Source Maddison population'!D23/SUM('Source Maddison population'!$B23:$L23)</f>
        <v>0.3866747622952359</v>
      </c>
      <c r="E23" s="7">
        <f>+'Source Maddison population'!E23/SUM('Source Maddison population'!$B23:$L23)</f>
        <v>4.2207853177012589E-2</v>
      </c>
      <c r="F23" s="7">
        <f>+'Source Maddison population'!F23/SUM('Source Maddison population'!$B23:$L23)</f>
        <v>8.505417602984533E-2</v>
      </c>
      <c r="G23" s="7">
        <f>+'Source Maddison population'!G23/SUM('Source Maddison population'!$B23:$L23)</f>
        <v>2.4049024455892385E-2</v>
      </c>
      <c r="H23" s="7">
        <f>+'Source Maddison population'!H23/SUM('Source Maddison population'!$B23:$L23)</f>
        <v>0.20612555318389805</v>
      </c>
      <c r="I23" s="7">
        <f>+'Source Maddison population'!I23/SUM('Source Maddison population'!$B23:$L23)</f>
        <v>1.0534749651032505E-2</v>
      </c>
      <c r="J23" s="7">
        <f>+'Source Maddison population'!J23/SUM('Source Maddison population'!$B23:$L23)</f>
        <v>5.4282441457964285E-2</v>
      </c>
      <c r="K23" s="7">
        <f>+'Source Maddison population'!K23/SUM('Source Maddison population'!$B23:$L23)</f>
        <v>1.4728619090243308E-2</v>
      </c>
      <c r="L23" s="7">
        <f>+'Source Maddison population'!L23/SUM('Source Maddison population'!$B23:$L23)</f>
        <v>3.8621155880493502E-2</v>
      </c>
    </row>
    <row r="24" spans="1:12" x14ac:dyDescent="0.3">
      <c r="A24">
        <v>1956</v>
      </c>
      <c r="B24" s="7">
        <f>+'Source Maddison population'!B24/SUM('Source Maddison population'!$B24:$L24)</f>
        <v>0.1172897736609235</v>
      </c>
      <c r="C24" s="7">
        <f>+'Source Maddison population'!C24/SUM('Source Maddison population'!$B24:$L24)</f>
        <v>1.9122274223880326E-2</v>
      </c>
      <c r="D24" s="7">
        <f>+'Source Maddison population'!D24/SUM('Source Maddison population'!$B24:$L24)</f>
        <v>0.38726561216230199</v>
      </c>
      <c r="E24" s="7">
        <f>+'Source Maddison population'!E24/SUM('Source Maddison population'!$B24:$L24)</f>
        <v>4.1926590429125256E-2</v>
      </c>
      <c r="F24" s="7">
        <f>+'Source Maddison population'!F24/SUM('Source Maddison population'!$B24:$L24)</f>
        <v>8.5380771829031532E-2</v>
      </c>
      <c r="G24" s="7">
        <f>+'Source Maddison population'!G24/SUM('Source Maddison population'!$B24:$L24)</f>
        <v>2.4033692205634435E-2</v>
      </c>
      <c r="H24" s="7">
        <f>+'Source Maddison population'!H24/SUM('Source Maddison population'!$B24:$L24)</f>
        <v>0.20659602826347598</v>
      </c>
      <c r="I24" s="7">
        <f>+'Source Maddison population'!I24/SUM('Source Maddison population'!$B24:$L24)</f>
        <v>1.0510556201349879E-2</v>
      </c>
      <c r="J24" s="7">
        <f>+'Source Maddison population'!J24/SUM('Source Maddison population'!$B24:$L24)</f>
        <v>5.4196006353804678E-2</v>
      </c>
      <c r="K24" s="7">
        <f>+'Source Maddison population'!K24/SUM('Source Maddison population'!$B24:$L24)</f>
        <v>1.4539501311537268E-2</v>
      </c>
      <c r="L24" s="7">
        <f>+'Source Maddison population'!L24/SUM('Source Maddison population'!$B24:$L24)</f>
        <v>3.913919335893519E-2</v>
      </c>
    </row>
    <row r="25" spans="1:12" x14ac:dyDescent="0.3">
      <c r="A25">
        <v>1957</v>
      </c>
      <c r="B25" s="7">
        <f>+'Source Maddison population'!B25/SUM('Source Maddison population'!$B25:$L25)</f>
        <v>0.11602288391795394</v>
      </c>
      <c r="C25" s="7">
        <f>+'Source Maddison population'!C25/SUM('Source Maddison population'!$B25:$L25)</f>
        <v>1.9002881196495236E-2</v>
      </c>
      <c r="D25" s="7">
        <f>+'Source Maddison population'!D25/SUM('Source Maddison population'!$B25:$L25)</f>
        <v>0.38781378123021765</v>
      </c>
      <c r="E25" s="7">
        <f>+'Source Maddison population'!E25/SUM('Source Maddison population'!$B25:$L25)</f>
        <v>4.1697480284214945E-2</v>
      </c>
      <c r="F25" s="7">
        <f>+'Source Maddison population'!F25/SUM('Source Maddison population'!$B25:$L25)</f>
        <v>8.5702284250445196E-2</v>
      </c>
      <c r="G25" s="7">
        <f>+'Source Maddison population'!G25/SUM('Source Maddison population'!$B25:$L25)</f>
        <v>2.4007998722097652E-2</v>
      </c>
      <c r="H25" s="7">
        <f>+'Source Maddison population'!H25/SUM('Source Maddison population'!$B25:$L25)</f>
        <v>0.20716216935755827</v>
      </c>
      <c r="I25" s="7">
        <f>+'Source Maddison population'!I25/SUM('Source Maddison population'!$B25:$L25)</f>
        <v>1.0477616002177167E-2</v>
      </c>
      <c r="J25" s="7">
        <f>+'Source Maddison population'!J25/SUM('Source Maddison population'!$B25:$L25)</f>
        <v>5.4109698450543406E-2</v>
      </c>
      <c r="K25" s="7">
        <f>+'Source Maddison population'!K25/SUM('Source Maddison population'!$B25:$L25)</f>
        <v>1.4346820330479746E-2</v>
      </c>
      <c r="L25" s="7">
        <f>+'Source Maddison population'!L25/SUM('Source Maddison population'!$B25:$L25)</f>
        <v>3.9656386257816797E-2</v>
      </c>
    </row>
    <row r="26" spans="1:12" x14ac:dyDescent="0.3">
      <c r="A26">
        <v>1958</v>
      </c>
      <c r="B26" s="7">
        <f>+'Source Maddison population'!B26/SUM('Source Maddison population'!$B26:$L26)</f>
        <v>0.1146965976850228</v>
      </c>
      <c r="C26" s="7">
        <f>+'Source Maddison population'!C26/SUM('Source Maddison population'!$B26:$L26)</f>
        <v>1.8883221877857063E-2</v>
      </c>
      <c r="D26" s="7">
        <f>+'Source Maddison population'!D26/SUM('Source Maddison population'!$B26:$L26)</f>
        <v>0.38831931275192483</v>
      </c>
      <c r="E26" s="7">
        <f>+'Source Maddison population'!E26/SUM('Source Maddison population'!$B26:$L26)</f>
        <v>4.1515487806981735E-2</v>
      </c>
      <c r="F26" s="7">
        <f>+'Source Maddison population'!F26/SUM('Source Maddison population'!$B26:$L26)</f>
        <v>8.600951061174969E-2</v>
      </c>
      <c r="G26" s="7">
        <f>+'Source Maddison population'!G26/SUM('Source Maddison population'!$B26:$L26)</f>
        <v>2.3989281874062022E-2</v>
      </c>
      <c r="H26" s="7">
        <f>+'Source Maddison population'!H26/SUM('Source Maddison population'!$B26:$L26)</f>
        <v>0.207818941872567</v>
      </c>
      <c r="I26" s="7">
        <f>+'Source Maddison population'!I26/SUM('Source Maddison population'!$B26:$L26)</f>
        <v>1.0442122694941665E-2</v>
      </c>
      <c r="J26" s="7">
        <f>+'Source Maddison population'!J26/SUM('Source Maddison population'!$B26:$L26)</f>
        <v>5.4033384892272482E-2</v>
      </c>
      <c r="K26" s="7">
        <f>+'Source Maddison population'!K26/SUM('Source Maddison population'!$B26:$L26)</f>
        <v>1.4145166205702917E-2</v>
      </c>
      <c r="L26" s="7">
        <f>+'Source Maddison population'!L26/SUM('Source Maddison population'!$B26:$L26)</f>
        <v>4.0146971726917793E-2</v>
      </c>
    </row>
    <row r="27" spans="1:12" x14ac:dyDescent="0.3">
      <c r="A27">
        <v>1959</v>
      </c>
      <c r="B27" s="7">
        <f>+'Source Maddison population'!B27/SUM('Source Maddison population'!$B27:$L27)</f>
        <v>0.11332193464753476</v>
      </c>
      <c r="C27" s="7">
        <f>+'Source Maddison population'!C27/SUM('Source Maddison population'!$B27:$L27)</f>
        <v>1.8763130839032676E-2</v>
      </c>
      <c r="D27" s="7">
        <f>+'Source Maddison population'!D27/SUM('Source Maddison population'!$B27:$L27)</f>
        <v>0.38878458718877118</v>
      </c>
      <c r="E27" s="7">
        <f>+'Source Maddison population'!E27/SUM('Source Maddison population'!$B27:$L27)</f>
        <v>4.1348173975235797E-2</v>
      </c>
      <c r="F27" s="7">
        <f>+'Source Maddison population'!F27/SUM('Source Maddison population'!$B27:$L27)</f>
        <v>8.6311519377765863E-2</v>
      </c>
      <c r="G27" s="7">
        <f>+'Source Maddison population'!G27/SUM('Source Maddison population'!$B27:$L27)</f>
        <v>2.3976353314559027E-2</v>
      </c>
      <c r="H27" s="7">
        <f>+'Source Maddison population'!H27/SUM('Source Maddison population'!$B27:$L27)</f>
        <v>0.20857359974967593</v>
      </c>
      <c r="I27" s="7">
        <f>+'Source Maddison population'!I27/SUM('Source Maddison population'!$B27:$L27)</f>
        <v>1.0404094586741764E-2</v>
      </c>
      <c r="J27" s="7">
        <f>+'Source Maddison population'!J27/SUM('Source Maddison population'!$B27:$L27)</f>
        <v>5.3964954628760449E-2</v>
      </c>
      <c r="K27" s="7">
        <f>+'Source Maddison population'!K27/SUM('Source Maddison population'!$B27:$L27)</f>
        <v>1.3941039738947746E-2</v>
      </c>
      <c r="L27" s="7">
        <f>+'Source Maddison population'!L27/SUM('Source Maddison population'!$B27:$L27)</f>
        <v>4.0610611952974836E-2</v>
      </c>
    </row>
    <row r="28" spans="1:12" x14ac:dyDescent="0.3">
      <c r="A28">
        <v>1960</v>
      </c>
      <c r="B28" s="7">
        <f>+'Source Maddison population'!B28/SUM('Source Maddison population'!$B28:$L28)</f>
        <v>0.11191817856095893</v>
      </c>
      <c r="C28" s="7">
        <f>+'Source Maddison population'!C28/SUM('Source Maddison population'!$B28:$L28)</f>
        <v>1.8642172350520611E-2</v>
      </c>
      <c r="D28" s="7">
        <f>+'Source Maddison population'!D28/SUM('Source Maddison population'!$B28:$L28)</f>
        <v>0.38921099204151871</v>
      </c>
      <c r="E28" s="7">
        <f>+'Source Maddison population'!E28/SUM('Source Maddison population'!$B28:$L28)</f>
        <v>4.1176726056697394E-2</v>
      </c>
      <c r="F28" s="7">
        <f>+'Source Maddison population'!F28/SUM('Source Maddison population'!$B28:$L28)</f>
        <v>8.6604127987144827E-2</v>
      </c>
      <c r="G28" s="7">
        <f>+'Source Maddison population'!G28/SUM('Source Maddison population'!$B28:$L28)</f>
        <v>2.3973160483371878E-2</v>
      </c>
      <c r="H28" s="7">
        <f>+'Source Maddison population'!H28/SUM('Source Maddison population'!$B28:$L28)</f>
        <v>0.20943400323550806</v>
      </c>
      <c r="I28" s="7">
        <f>+'Source Maddison population'!I28/SUM('Source Maddison population'!$B28:$L28)</f>
        <v>1.0368826205443904E-2</v>
      </c>
      <c r="J28" s="7">
        <f>+'Source Maddison population'!J28/SUM('Source Maddison population'!$B28:$L28)</f>
        <v>5.3912467563488706E-2</v>
      </c>
      <c r="K28" s="7">
        <f>+'Source Maddison population'!K28/SUM('Source Maddison population'!$B28:$L28)</f>
        <v>1.3740051898418076E-2</v>
      </c>
      <c r="L28" s="7">
        <f>+'Source Maddison population'!L28/SUM('Source Maddison population'!$B28:$L28)</f>
        <v>4.1019293616928874E-2</v>
      </c>
    </row>
    <row r="29" spans="1:12" x14ac:dyDescent="0.3">
      <c r="A29">
        <v>1961</v>
      </c>
      <c r="B29" s="7">
        <f>+'Source Maddison population'!B29/SUM('Source Maddison population'!$B29:$L29)</f>
        <v>0.11054944938976451</v>
      </c>
      <c r="C29" s="7">
        <f>+'Source Maddison population'!C29/SUM('Source Maddison population'!$B29:$L29)</f>
        <v>1.8536595661602918E-2</v>
      </c>
      <c r="D29" s="7">
        <f>+'Source Maddison population'!D29/SUM('Source Maddison population'!$B29:$L29)</f>
        <v>0.3895851031833556</v>
      </c>
      <c r="E29" s="7">
        <f>+'Source Maddison population'!E29/SUM('Source Maddison population'!$B29:$L29)</f>
        <v>4.1014790229900219E-2</v>
      </c>
      <c r="F29" s="7">
        <f>+'Source Maddison population'!F29/SUM('Source Maddison population'!$B29:$L29)</f>
        <v>8.6936791950062528E-2</v>
      </c>
      <c r="G29" s="7">
        <f>+'Source Maddison population'!G29/SUM('Source Maddison population'!$B29:$L29)</f>
        <v>2.3987294015840269E-2</v>
      </c>
      <c r="H29" s="7">
        <f>+'Source Maddison population'!H29/SUM('Source Maddison population'!$B29:$L29)</f>
        <v>0.21019750207105431</v>
      </c>
      <c r="I29" s="7">
        <f>+'Source Maddison population'!I29/SUM('Source Maddison population'!$B29:$L29)</f>
        <v>1.0336803558519816E-2</v>
      </c>
      <c r="J29" s="7">
        <f>+'Source Maddison population'!J29/SUM('Source Maddison population'!$B29:$L29)</f>
        <v>5.3916007534944098E-2</v>
      </c>
      <c r="K29" s="7">
        <f>+'Source Maddison population'!K29/SUM('Source Maddison population'!$B29:$L29)</f>
        <v>1.3529129312937626E-2</v>
      </c>
      <c r="L29" s="7">
        <f>+'Source Maddison population'!L29/SUM('Source Maddison population'!$B29:$L29)</f>
        <v>4.1410533092018129E-2</v>
      </c>
    </row>
    <row r="30" spans="1:12" x14ac:dyDescent="0.3">
      <c r="A30">
        <v>1962</v>
      </c>
      <c r="B30" s="7">
        <f>+'Source Maddison population'!B30/SUM('Source Maddison population'!$B30:$L30)</f>
        <v>0.1091716719925728</v>
      </c>
      <c r="C30" s="7">
        <f>+'Source Maddison population'!C30/SUM('Source Maddison population'!$B30:$L30)</f>
        <v>1.8434645233100292E-2</v>
      </c>
      <c r="D30" s="7">
        <f>+'Source Maddison population'!D30/SUM('Source Maddison population'!$B30:$L30)</f>
        <v>0.39002559512512885</v>
      </c>
      <c r="E30" s="7">
        <f>+'Source Maddison population'!E30/SUM('Source Maddison population'!$B30:$L30)</f>
        <v>4.0834226683559106E-2</v>
      </c>
      <c r="F30" s="7">
        <f>+'Source Maddison population'!F30/SUM('Source Maddison population'!$B30:$L30)</f>
        <v>8.7249113916259322E-2</v>
      </c>
      <c r="G30" s="7">
        <f>+'Source Maddison population'!G30/SUM('Source Maddison population'!$B30:$L30)</f>
        <v>2.4015305782241394E-2</v>
      </c>
      <c r="H30" s="7">
        <f>+'Source Maddison population'!H30/SUM('Source Maddison population'!$B30:$L30)</f>
        <v>0.21092127062613164</v>
      </c>
      <c r="I30" s="7">
        <f>+'Source Maddison population'!I30/SUM('Source Maddison population'!$B30:$L30)</f>
        <v>1.0309860021850747E-2</v>
      </c>
      <c r="J30" s="7">
        <f>+'Source Maddison population'!J30/SUM('Source Maddison population'!$B30:$L30)</f>
        <v>5.3944675547166331E-2</v>
      </c>
      <c r="K30" s="7">
        <f>+'Source Maddison population'!K30/SUM('Source Maddison population'!$B30:$L30)</f>
        <v>1.3325878774511564E-2</v>
      </c>
      <c r="L30" s="7">
        <f>+'Source Maddison population'!L30/SUM('Source Maddison population'!$B30:$L30)</f>
        <v>4.1767756297477934E-2</v>
      </c>
    </row>
    <row r="31" spans="1:12" x14ac:dyDescent="0.3">
      <c r="A31">
        <v>1963</v>
      </c>
      <c r="B31" s="7">
        <f>+'Source Maddison population'!B31/SUM('Source Maddison population'!$B31:$L31)</f>
        <v>0.10779757036564201</v>
      </c>
      <c r="C31" s="7">
        <f>+'Source Maddison population'!C31/SUM('Source Maddison population'!$B31:$L31)</f>
        <v>1.8341944106441126E-2</v>
      </c>
      <c r="D31" s="7">
        <f>+'Source Maddison population'!D31/SUM('Source Maddison population'!$B31:$L31)</f>
        <v>0.39056172827192753</v>
      </c>
      <c r="E31" s="7">
        <f>+'Source Maddison population'!E31/SUM('Source Maddison population'!$B31:$L31)</f>
        <v>4.0628553190640522E-2</v>
      </c>
      <c r="F31" s="7">
        <f>+'Source Maddison population'!F31/SUM('Source Maddison population'!$B31:$L31)</f>
        <v>8.7500748040134843E-2</v>
      </c>
      <c r="G31" s="7">
        <f>+'Source Maddison population'!G31/SUM('Source Maddison population'!$B31:$L31)</f>
        <v>2.4046996868205304E-2</v>
      </c>
      <c r="H31" s="7">
        <f>+'Source Maddison population'!H31/SUM('Source Maddison population'!$B31:$L31)</f>
        <v>0.2116155672138996</v>
      </c>
      <c r="I31" s="7">
        <f>+'Source Maddison population'!I31/SUM('Source Maddison population'!$B31:$L31)</f>
        <v>1.0283058387025992E-2</v>
      </c>
      <c r="J31" s="7">
        <f>+'Source Maddison population'!J31/SUM('Source Maddison population'!$B31:$L31)</f>
        <v>5.3988549999002614E-2</v>
      </c>
      <c r="K31" s="7">
        <f>+'Source Maddison population'!K31/SUM('Source Maddison population'!$B31:$L31)</f>
        <v>1.3125610899443458E-2</v>
      </c>
      <c r="L31" s="7">
        <f>+'Source Maddison population'!L31/SUM('Source Maddison population'!$B31:$L31)</f>
        <v>4.2109672657636994E-2</v>
      </c>
    </row>
    <row r="32" spans="1:12" x14ac:dyDescent="0.3">
      <c r="A32">
        <v>1964</v>
      </c>
      <c r="B32" s="7">
        <f>+'Source Maddison population'!B32/SUM('Source Maddison population'!$B32:$L32)</f>
        <v>0.10643590763172953</v>
      </c>
      <c r="C32" s="7">
        <f>+'Source Maddison population'!C32/SUM('Source Maddison population'!$B32:$L32)</f>
        <v>1.8252528877207616E-2</v>
      </c>
      <c r="D32" s="7">
        <f>+'Source Maddison population'!D32/SUM('Source Maddison population'!$B32:$L32)</f>
        <v>0.39117341842128234</v>
      </c>
      <c r="E32" s="7">
        <f>+'Source Maddison population'!E32/SUM('Source Maddison population'!$B32:$L32)</f>
        <v>4.0394146000834068E-2</v>
      </c>
      <c r="F32" s="7">
        <f>+'Source Maddison population'!F32/SUM('Source Maddison population'!$B32:$L32)</f>
        <v>8.772270121909824E-2</v>
      </c>
      <c r="G32" s="7">
        <f>+'Source Maddison population'!G32/SUM('Source Maddison population'!$B32:$L32)</f>
        <v>2.4091010484050858E-2</v>
      </c>
      <c r="H32" s="7">
        <f>+'Source Maddison population'!H32/SUM('Source Maddison population'!$B32:$L32)</f>
        <v>0.21227535908601577</v>
      </c>
      <c r="I32" s="7">
        <f>+'Source Maddison population'!I32/SUM('Source Maddison population'!$B32:$L32)</f>
        <v>1.0256136709695565E-2</v>
      </c>
      <c r="J32" s="7">
        <f>+'Source Maddison population'!J32/SUM('Source Maddison population'!$B32:$L32)</f>
        <v>5.4039899523804905E-2</v>
      </c>
      <c r="K32" s="7">
        <f>+'Source Maddison population'!K32/SUM('Source Maddison population'!$B32:$L32)</f>
        <v>1.2918367940722925E-2</v>
      </c>
      <c r="L32" s="7">
        <f>+'Source Maddison population'!L32/SUM('Source Maddison population'!$B32:$L32)</f>
        <v>4.2440524105558194E-2</v>
      </c>
    </row>
    <row r="33" spans="1:12" x14ac:dyDescent="0.3">
      <c r="A33">
        <v>1965</v>
      </c>
      <c r="B33" s="7">
        <f>+'Source Maddison population'!B33/SUM('Source Maddison population'!$B33:$L33)</f>
        <v>0.10508717571435983</v>
      </c>
      <c r="C33" s="7">
        <f>+'Source Maddison population'!C33/SUM('Source Maddison population'!$B33:$L33)</f>
        <v>1.8170842706432187E-2</v>
      </c>
      <c r="D33" s="7">
        <f>+'Source Maddison population'!D33/SUM('Source Maddison population'!$B33:$L33)</f>
        <v>0.39186863041930176</v>
      </c>
      <c r="E33" s="7">
        <f>+'Source Maddison population'!E33/SUM('Source Maddison population'!$B33:$L33)</f>
        <v>4.0133369175120143E-2</v>
      </c>
      <c r="F33" s="7">
        <f>+'Source Maddison population'!F33/SUM('Source Maddison population'!$B33:$L33)</f>
        <v>8.7934994317190388E-2</v>
      </c>
      <c r="G33" s="7">
        <f>+'Source Maddison population'!G33/SUM('Source Maddison population'!$B33:$L33)</f>
        <v>2.4136613800031126E-2</v>
      </c>
      <c r="H33" s="7">
        <f>+'Source Maddison population'!H33/SUM('Source Maddison population'!$B33:$L33)</f>
        <v>0.21289078158675362</v>
      </c>
      <c r="I33" s="7">
        <f>+'Source Maddison population'!I33/SUM('Source Maddison population'!$B33:$L33)</f>
        <v>1.0233773338426641E-2</v>
      </c>
      <c r="J33" s="7">
        <f>+'Source Maddison population'!J33/SUM('Source Maddison population'!$B33:$L33)</f>
        <v>5.4078653857943908E-2</v>
      </c>
      <c r="K33" s="7">
        <f>+'Source Maddison population'!K33/SUM('Source Maddison population'!$B33:$L33)</f>
        <v>1.2700254193724858E-2</v>
      </c>
      <c r="L33" s="7">
        <f>+'Source Maddison population'!L33/SUM('Source Maddison population'!$B33:$L33)</f>
        <v>4.276491089071556E-2</v>
      </c>
    </row>
    <row r="34" spans="1:12" x14ac:dyDescent="0.3">
      <c r="A34">
        <v>1966</v>
      </c>
      <c r="B34" s="7">
        <f>+'Source Maddison population'!B34/SUM('Source Maddison population'!$B34:$L34)</f>
        <v>0.10375094633967286</v>
      </c>
      <c r="C34" s="7">
        <f>+'Source Maddison population'!C34/SUM('Source Maddison population'!$B34:$L34)</f>
        <v>1.8100897015302025E-2</v>
      </c>
      <c r="D34" s="7">
        <f>+'Source Maddison population'!D34/SUM('Source Maddison population'!$B34:$L34)</f>
        <v>0.39256234371056919</v>
      </c>
      <c r="E34" s="7">
        <f>+'Source Maddison population'!E34/SUM('Source Maddison population'!$B34:$L34)</f>
        <v>3.9854091628621899E-2</v>
      </c>
      <c r="F34" s="7">
        <f>+'Source Maddison population'!F34/SUM('Source Maddison population'!$B34:$L34)</f>
        <v>8.8104797081832567E-2</v>
      </c>
      <c r="G34" s="7">
        <f>+'Source Maddison population'!G34/SUM('Source Maddison population'!$B34:$L34)</f>
        <v>2.4194177430085572E-2</v>
      </c>
      <c r="H34" s="7">
        <f>+'Source Maddison population'!H34/SUM('Source Maddison population'!$B34:$L34)</f>
        <v>0.21353093670421436</v>
      </c>
      <c r="I34" s="7">
        <f>+'Source Maddison population'!I34/SUM('Source Maddison population'!$B34:$L34)</f>
        <v>1.0222762623597696E-2</v>
      </c>
      <c r="J34" s="7">
        <f>+'Source Maddison population'!J34/SUM('Source Maddison population'!$B34:$L34)</f>
        <v>5.4123746816857464E-2</v>
      </c>
      <c r="K34" s="7">
        <f>+'Source Maddison population'!K34/SUM('Source Maddison population'!$B34:$L34)</f>
        <v>1.2484801211314782E-2</v>
      </c>
      <c r="L34" s="7">
        <f>+'Source Maddison population'!L34/SUM('Source Maddison population'!$B34:$L34)</f>
        <v>4.3070499437931585E-2</v>
      </c>
    </row>
    <row r="35" spans="1:12" x14ac:dyDescent="0.3">
      <c r="A35">
        <v>1967</v>
      </c>
      <c r="B35" s="7">
        <f>+'Source Maddison population'!B35/SUM('Source Maddison population'!$B35:$L35)</f>
        <v>0.1024045009041995</v>
      </c>
      <c r="C35" s="7">
        <f>+'Source Maddison population'!C35/SUM('Source Maddison population'!$B35:$L35)</f>
        <v>1.8043803442655892E-2</v>
      </c>
      <c r="D35" s="7">
        <f>+'Source Maddison population'!D35/SUM('Source Maddison population'!$B35:$L35)</f>
        <v>0.3931593400459914</v>
      </c>
      <c r="E35" s="7">
        <f>+'Source Maddison population'!E35/SUM('Source Maddison population'!$B35:$L35)</f>
        <v>3.9557053872429727E-2</v>
      </c>
      <c r="F35" s="7">
        <f>+'Source Maddison population'!F35/SUM('Source Maddison population'!$B35:$L35)</f>
        <v>8.824987162599629E-2</v>
      </c>
      <c r="G35" s="7">
        <f>+'Source Maddison population'!G35/SUM('Source Maddison population'!$B35:$L35)</f>
        <v>2.4254872630662411E-2</v>
      </c>
      <c r="H35" s="7">
        <f>+'Source Maddison population'!H35/SUM('Source Maddison population'!$B35:$L35)</f>
        <v>0.21431091067401933</v>
      </c>
      <c r="I35" s="7">
        <f>+'Source Maddison population'!I35/SUM('Source Maddison population'!$B35:$L35)</f>
        <v>1.0216338103636891E-2</v>
      </c>
      <c r="J35" s="7">
        <f>+'Source Maddison population'!J35/SUM('Source Maddison population'!$B35:$L35)</f>
        <v>5.4171596972606102E-2</v>
      </c>
      <c r="K35" s="7">
        <f>+'Source Maddison population'!K35/SUM('Source Maddison population'!$B35:$L35)</f>
        <v>1.2274787345672122E-2</v>
      </c>
      <c r="L35" s="7">
        <f>+'Source Maddison population'!L35/SUM('Source Maddison population'!$B35:$L35)</f>
        <v>4.3356924382130339E-2</v>
      </c>
    </row>
    <row r="36" spans="1:12" x14ac:dyDescent="0.3">
      <c r="A36">
        <v>1968</v>
      </c>
      <c r="B36" s="7">
        <f>+'Source Maddison population'!B36/SUM('Source Maddison population'!$B36:$L36)</f>
        <v>0.10109961752433937</v>
      </c>
      <c r="C36" s="7">
        <f>+'Source Maddison population'!C36/SUM('Source Maddison population'!$B36:$L36)</f>
        <v>1.7989394993045898E-2</v>
      </c>
      <c r="D36" s="7">
        <f>+'Source Maddison population'!D36/SUM('Source Maddison population'!$B36:$L36)</f>
        <v>0.39364134214186369</v>
      </c>
      <c r="E36" s="7">
        <f>+'Source Maddison population'!E36/SUM('Source Maddison population'!$B36:$L36)</f>
        <v>3.9247218358831708E-2</v>
      </c>
      <c r="F36" s="7">
        <f>+'Source Maddison population'!F36/SUM('Source Maddison population'!$B36:$L36)</f>
        <v>8.8325799721835879E-2</v>
      </c>
      <c r="G36" s="7">
        <f>+'Source Maddison population'!G36/SUM('Source Maddison population'!$B36:$L36)</f>
        <v>2.4326321279554936E-2</v>
      </c>
      <c r="H36" s="7">
        <f>+'Source Maddison population'!H36/SUM('Source Maddison population'!$B36:$L36)</f>
        <v>0.21522513908205843</v>
      </c>
      <c r="I36" s="7">
        <f>+'Source Maddison population'!I36/SUM('Source Maddison population'!$B36:$L36)</f>
        <v>1.0209492350486788E-2</v>
      </c>
      <c r="J36" s="7">
        <f>+'Source Maddison population'!J36/SUM('Source Maddison population'!$B36:$L36)</f>
        <v>5.4224617524339359E-2</v>
      </c>
      <c r="K36" s="7">
        <f>+'Source Maddison population'!K36/SUM('Source Maddison population'!$B36:$L36)</f>
        <v>1.206971488178025E-2</v>
      </c>
      <c r="L36" s="7">
        <f>+'Source Maddison population'!L36/SUM('Source Maddison population'!$B36:$L36)</f>
        <v>4.3641342141863701E-2</v>
      </c>
    </row>
    <row r="37" spans="1:12" x14ac:dyDescent="0.3">
      <c r="A37">
        <v>1969</v>
      </c>
      <c r="B37" s="7">
        <f>+'Source Maddison population'!B37/SUM('Source Maddison population'!$B37:$L37)</f>
        <v>9.9859519658785104E-2</v>
      </c>
      <c r="C37" s="7">
        <f>+'Source Maddison population'!C37/SUM('Source Maddison population'!$B37:$L37)</f>
        <v>1.7945094189529984E-2</v>
      </c>
      <c r="D37" s="7">
        <f>+'Source Maddison population'!D37/SUM('Source Maddison population'!$B37:$L37)</f>
        <v>0.39399658108085234</v>
      </c>
      <c r="E37" s="7">
        <f>+'Source Maddison population'!E37/SUM('Source Maddison population'!$B37:$L37)</f>
        <v>3.8924055989032376E-2</v>
      </c>
      <c r="F37" s="7">
        <f>+'Source Maddison population'!F37/SUM('Source Maddison population'!$B37:$L37)</f>
        <v>8.8303742193185861E-2</v>
      </c>
      <c r="G37" s="7">
        <f>+'Source Maddison population'!G37/SUM('Source Maddison population'!$B37:$L37)</f>
        <v>2.4397880947142157E-2</v>
      </c>
      <c r="H37" s="7">
        <f>+'Source Maddison population'!H37/SUM('Source Maddison population'!$B37:$L37)</f>
        <v>0.21626779276610869</v>
      </c>
      <c r="I37" s="7">
        <f>+'Source Maddison population'!I37/SUM('Source Maddison population'!$B37:$L37)</f>
        <v>1.0205981415974138E-2</v>
      </c>
      <c r="J37" s="7">
        <f>+'Source Maddison population'!J37/SUM('Source Maddison population'!$B37:$L37)</f>
        <v>5.4283804139938732E-2</v>
      </c>
      <c r="K37" s="7">
        <f>+'Source Maddison population'!K37/SUM('Source Maddison population'!$B37:$L37)</f>
        <v>1.185620229169135E-2</v>
      </c>
      <c r="L37" s="7">
        <f>+'Source Maddison population'!L37/SUM('Source Maddison population'!$B37:$L37)</f>
        <v>4.3959345327759254E-2</v>
      </c>
    </row>
    <row r="38" spans="1:12" x14ac:dyDescent="0.3">
      <c r="A38">
        <v>1970</v>
      </c>
      <c r="B38" s="7">
        <f>+'Source Maddison population'!B38/SUM('Source Maddison population'!$B38:$L38)</f>
        <v>9.8707761259201582E-2</v>
      </c>
      <c r="C38" s="7">
        <f>+'Source Maddison population'!C38/SUM('Source Maddison population'!$B38:$L38)</f>
        <v>1.7902676338890332E-2</v>
      </c>
      <c r="D38" s="7">
        <f>+'Source Maddison population'!D38/SUM('Source Maddison population'!$B38:$L38)</f>
        <v>0.39415547234477277</v>
      </c>
      <c r="E38" s="7">
        <f>+'Source Maddison population'!E38/SUM('Source Maddison population'!$B38:$L38)</f>
        <v>3.8594149705260816E-2</v>
      </c>
      <c r="F38" s="7">
        <f>+'Source Maddison population'!F38/SUM('Source Maddison population'!$B38:$L38)</f>
        <v>8.8277577989512149E-2</v>
      </c>
      <c r="G38" s="7">
        <f>+'Source Maddison population'!G38/SUM('Source Maddison population'!$B38:$L38)</f>
        <v>2.4464794012119116E-2</v>
      </c>
      <c r="H38" s="7">
        <f>+'Source Maddison population'!H38/SUM('Source Maddison population'!$B38:$L38)</f>
        <v>0.217398468427275</v>
      </c>
      <c r="I38" s="7">
        <f>+'Source Maddison population'!I38/SUM('Source Maddison population'!$B38:$L38)</f>
        <v>1.02036192571172E-2</v>
      </c>
      <c r="J38" s="7">
        <f>+'Source Maddison population'!J38/SUM('Source Maddison population'!$B38:$L38)</f>
        <v>5.4346527597556406E-2</v>
      </c>
      <c r="K38" s="7">
        <f>+'Source Maddison population'!K38/SUM('Source Maddison population'!$B38:$L38)</f>
        <v>1.1633032209163896E-2</v>
      </c>
      <c r="L38" s="7">
        <f>+'Source Maddison population'!L38/SUM('Source Maddison population'!$B38:$L38)</f>
        <v>4.4315920859130734E-2</v>
      </c>
    </row>
    <row r="39" spans="1:12" x14ac:dyDescent="0.3">
      <c r="A39">
        <v>1971</v>
      </c>
      <c r="B39" s="7">
        <f>+'Source Maddison population'!B39/SUM('Source Maddison population'!$B39:$L39)</f>
        <v>9.7756307376259871E-2</v>
      </c>
      <c r="C39" s="7">
        <f>+'Source Maddison population'!C39/SUM('Source Maddison population'!$B39:$L39)</f>
        <v>1.7874911728830968E-2</v>
      </c>
      <c r="D39" s="7">
        <f>+'Source Maddison population'!D39/SUM('Source Maddison population'!$B39:$L39)</f>
        <v>0.39427120112987096</v>
      </c>
      <c r="E39" s="7">
        <f>+'Source Maddison population'!E39/SUM('Source Maddison population'!$B39:$L39)</f>
        <v>3.8277588752648133E-2</v>
      </c>
      <c r="F39" s="7">
        <f>+'Source Maddison population'!F39/SUM('Source Maddison population'!$B39:$L39)</f>
        <v>8.8243082750208646E-2</v>
      </c>
      <c r="G39" s="7">
        <f>+'Source Maddison population'!G39/SUM('Source Maddison population'!$B39:$L39)</f>
        <v>2.4543397316556463E-2</v>
      </c>
      <c r="H39" s="7">
        <f>+'Source Maddison population'!H39/SUM('Source Maddison population'!$B39:$L39)</f>
        <v>0.21829861334018102</v>
      </c>
      <c r="I39" s="7">
        <f>+'Source Maddison population'!I39/SUM('Source Maddison population'!$B39:$L39)</f>
        <v>1.0211369326571226E-2</v>
      </c>
      <c r="J39" s="7">
        <f>+'Source Maddison population'!J39/SUM('Source Maddison population'!$B39:$L39)</f>
        <v>5.4439237337099572E-2</v>
      </c>
      <c r="K39" s="7">
        <f>+'Source Maddison population'!K39/SUM('Source Maddison population'!$B39:$L39)</f>
        <v>1.1338832894652371E-2</v>
      </c>
      <c r="L39" s="7">
        <f>+'Source Maddison population'!L39/SUM('Source Maddison population'!$B39:$L39)</f>
        <v>4.4745458047120754E-2</v>
      </c>
    </row>
    <row r="40" spans="1:12" x14ac:dyDescent="0.3">
      <c r="A40">
        <v>1972</v>
      </c>
      <c r="B40" s="7">
        <f>+'Source Maddison population'!B40/SUM('Source Maddison population'!$B40:$L40)</f>
        <v>9.6918401589493081E-2</v>
      </c>
      <c r="C40" s="7">
        <f>+'Source Maddison population'!C40/SUM('Source Maddison population'!$B40:$L40)</f>
        <v>1.7858330171817004E-2</v>
      </c>
      <c r="D40" s="7">
        <f>+'Source Maddison population'!D40/SUM('Source Maddison population'!$B40:$L40)</f>
        <v>0.39453377086111885</v>
      </c>
      <c r="E40" s="7">
        <f>+'Source Maddison population'!E40/SUM('Source Maddison population'!$B40:$L40)</f>
        <v>3.800859671697715E-2</v>
      </c>
      <c r="F40" s="7">
        <f>+'Source Maddison population'!F40/SUM('Source Maddison population'!$B40:$L40)</f>
        <v>8.8169149597737792E-2</v>
      </c>
      <c r="G40" s="7">
        <f>+'Source Maddison population'!G40/SUM('Source Maddison population'!$B40:$L40)</f>
        <v>2.4636360436328365E-2</v>
      </c>
      <c r="H40" s="7">
        <f>+'Source Maddison population'!H40/SUM('Source Maddison population'!$B40:$L40)</f>
        <v>0.21896205789290477</v>
      </c>
      <c r="I40" s="7">
        <f>+'Source Maddison population'!I40/SUM('Source Maddison population'!$B40:$L40)</f>
        <v>1.022375713296751E-2</v>
      </c>
      <c r="J40" s="7">
        <f>+'Source Maddison population'!J40/SUM('Source Maddison population'!$B40:$L40)</f>
        <v>5.4580157150176591E-2</v>
      </c>
      <c r="K40" s="7">
        <f>+'Source Maddison population'!K40/SUM('Source Maddison population'!$B40:$L40)</f>
        <v>1.1068566444643478E-2</v>
      </c>
      <c r="L40" s="7">
        <f>+'Source Maddison population'!L40/SUM('Source Maddison population'!$B40:$L40)</f>
        <v>4.5040852005835443E-2</v>
      </c>
    </row>
    <row r="41" spans="1:12" x14ac:dyDescent="0.3">
      <c r="A41">
        <v>1973</v>
      </c>
      <c r="B41" s="7">
        <f>+'Source Maddison population'!B41/SUM('Source Maddison population'!$B41:$L41)</f>
        <v>9.6155313143641771E-2</v>
      </c>
      <c r="C41" s="7">
        <f>+'Source Maddison population'!C41/SUM('Source Maddison population'!$B41:$L41)</f>
        <v>1.785033183309177E-2</v>
      </c>
      <c r="D41" s="7">
        <f>+'Source Maddison population'!D41/SUM('Source Maddison population'!$B41:$L41)</f>
        <v>0.39481653825615987</v>
      </c>
      <c r="E41" s="7">
        <f>+'Source Maddison population'!E41/SUM('Source Maddison population'!$B41:$L41)</f>
        <v>3.7748874818826758E-2</v>
      </c>
      <c r="F41" s="7">
        <f>+'Source Maddison population'!F41/SUM('Source Maddison population'!$B41:$L41)</f>
        <v>8.7989167747349148E-2</v>
      </c>
      <c r="G41" s="7">
        <f>+'Source Maddison population'!G41/SUM('Source Maddison population'!$B41:$L41)</f>
        <v>2.4734914943931648E-2</v>
      </c>
      <c r="H41" s="7">
        <f>+'Source Maddison population'!H41/SUM('Source Maddison population'!$B41:$L41)</f>
        <v>0.21953238233274849</v>
      </c>
      <c r="I41" s="7">
        <f>+'Source Maddison population'!I41/SUM('Source Maddison population'!$B41:$L41)</f>
        <v>1.0267754977496376E-2</v>
      </c>
      <c r="J41" s="7">
        <f>+'Source Maddison population'!J41/SUM('Source Maddison population'!$B41:$L41)</f>
        <v>5.4733389274544207E-2</v>
      </c>
      <c r="K41" s="7">
        <f>+'Source Maddison population'!K41/SUM('Source Maddison population'!$B41:$L41)</f>
        <v>1.0809367610038905E-2</v>
      </c>
      <c r="L41" s="7">
        <f>+'Source Maddison population'!L41/SUM('Source Maddison population'!$B41:$L41)</f>
        <v>4.5361965062171029E-2</v>
      </c>
    </row>
    <row r="42" spans="1:12" x14ac:dyDescent="0.3">
      <c r="A42">
        <v>1974</v>
      </c>
      <c r="B42" s="7">
        <f>+'Source Maddison population'!B42/SUM('Source Maddison population'!$B42:$L42)</f>
        <v>9.5429817445728621E-2</v>
      </c>
      <c r="C42" s="7">
        <f>+'Source Maddison population'!C42/SUM('Source Maddison population'!$B42:$L42)</f>
        <v>1.7846112628468941E-2</v>
      </c>
      <c r="D42" s="7">
        <f>+'Source Maddison population'!D42/SUM('Source Maddison population'!$B42:$L42)</f>
        <v>0.39510757529526458</v>
      </c>
      <c r="E42" s="7">
        <f>+'Source Maddison population'!E42/SUM('Source Maddison population'!$B42:$L42)</f>
        <v>3.7496930141176298E-2</v>
      </c>
      <c r="F42" s="7">
        <f>+'Source Maddison population'!F42/SUM('Source Maddison population'!$B42:$L42)</f>
        <v>8.780912548094455E-2</v>
      </c>
      <c r="G42" s="7">
        <f>+'Source Maddison population'!G42/SUM('Source Maddison population'!$B42:$L42)</f>
        <v>2.4841669705516815E-2</v>
      </c>
      <c r="H42" s="7">
        <f>+'Source Maddison population'!H42/SUM('Source Maddison population'!$B42:$L42)</f>
        <v>0.21999910695016037</v>
      </c>
      <c r="I42" s="7">
        <f>+'Source Maddison population'!I42/SUM('Source Maddison population'!$B42:$L42)</f>
        <v>1.0314725647647186E-2</v>
      </c>
      <c r="J42" s="7">
        <f>+'Source Maddison population'!J42/SUM('Source Maddison population'!$B42:$L42)</f>
        <v>5.4896517849833668E-2</v>
      </c>
      <c r="K42" s="7">
        <f>+'Source Maddison population'!K42/SUM('Source Maddison population'!$B42:$L42)</f>
        <v>1.0560314353543548E-2</v>
      </c>
      <c r="L42" s="7">
        <f>+'Source Maddison population'!L42/SUM('Source Maddison population'!$B42:$L42)</f>
        <v>4.5698104501715402E-2</v>
      </c>
    </row>
    <row r="43" spans="1:12" x14ac:dyDescent="0.3">
      <c r="A43">
        <v>1975</v>
      </c>
      <c r="B43" s="7">
        <f>+'Source Maddison population'!B43/SUM('Source Maddison population'!$B43:$L43)</f>
        <v>9.4729960411142997E-2</v>
      </c>
      <c r="C43" s="7">
        <f>+'Source Maddison population'!C43/SUM('Source Maddison population'!$B43:$L43)</f>
        <v>1.784767370065013E-2</v>
      </c>
      <c r="D43" s="7">
        <f>+'Source Maddison population'!D43/SUM('Source Maddison population'!$B43:$L43)</f>
        <v>0.39544909744670032</v>
      </c>
      <c r="E43" s="7">
        <f>+'Source Maddison population'!E43/SUM('Source Maddison population'!$B43:$L43)</f>
        <v>3.7235317618857372E-2</v>
      </c>
      <c r="F43" s="7">
        <f>+'Source Maddison population'!F43/SUM('Source Maddison population'!$B43:$L43)</f>
        <v>8.7622126175861695E-2</v>
      </c>
      <c r="G43" s="7">
        <f>+'Source Maddison population'!G43/SUM('Source Maddison population'!$B43:$L43)</f>
        <v>2.4959139941161515E-2</v>
      </c>
      <c r="H43" s="7">
        <f>+'Source Maddison population'!H43/SUM('Source Maddison population'!$B43:$L43)</f>
        <v>0.22038281335125123</v>
      </c>
      <c r="I43" s="7">
        <f>+'Source Maddison population'!I43/SUM('Source Maddison population'!$B43:$L43)</f>
        <v>1.034395089528929E-2</v>
      </c>
      <c r="J43" s="7">
        <f>+'Source Maddison population'!J43/SUM('Source Maddison population'!$B43:$L43)</f>
        <v>5.5064831293357062E-2</v>
      </c>
      <c r="K43" s="7">
        <f>+'Source Maddison population'!K43/SUM('Source Maddison population'!$B43:$L43)</f>
        <v>1.032942287436894E-2</v>
      </c>
      <c r="L43" s="7">
        <f>+'Source Maddison population'!L43/SUM('Source Maddison population'!$B43:$L43)</f>
        <v>4.603566629135946E-2</v>
      </c>
    </row>
    <row r="44" spans="1:12" x14ac:dyDescent="0.3">
      <c r="A44">
        <v>1976</v>
      </c>
      <c r="B44" s="7">
        <f>+'Source Maddison population'!B44/SUM('Source Maddison population'!$B44:$L44)</f>
        <v>9.4120610324141582E-2</v>
      </c>
      <c r="C44" s="7">
        <f>+'Source Maddison population'!C44/SUM('Source Maddison population'!$B44:$L44)</f>
        <v>1.7581762646204275E-2</v>
      </c>
      <c r="D44" s="7">
        <f>+'Source Maddison population'!D44/SUM('Source Maddison population'!$B44:$L44)</f>
        <v>0.39591958365704921</v>
      </c>
      <c r="E44" s="7">
        <f>+'Source Maddison population'!E44/SUM('Source Maddison population'!$B44:$L44)</f>
        <v>3.7008262293220948E-2</v>
      </c>
      <c r="F44" s="7">
        <f>+'Source Maddison population'!F44/SUM('Source Maddison population'!$B44:$L44)</f>
        <v>8.7405058126953386E-2</v>
      </c>
      <c r="G44" s="7">
        <f>+'Source Maddison population'!G44/SUM('Source Maddison population'!$B44:$L44)</f>
        <v>2.5091970782203963E-2</v>
      </c>
      <c r="H44" s="7">
        <f>+'Source Maddison population'!H44/SUM('Source Maddison population'!$B44:$L44)</f>
        <v>0.22072987728951374</v>
      </c>
      <c r="I44" s="7">
        <f>+'Source Maddison population'!I44/SUM('Source Maddison population'!$B44:$L44)</f>
        <v>1.0337622346860222E-2</v>
      </c>
      <c r="J44" s="7">
        <f>+'Source Maddison population'!J44/SUM('Source Maddison population'!$B44:$L44)</f>
        <v>5.5246325603175786E-2</v>
      </c>
      <c r="K44" s="7">
        <f>+'Source Maddison population'!K44/SUM('Source Maddison population'!$B44:$L44)</f>
        <v>1.0149601075623575E-2</v>
      </c>
      <c r="L44" s="7">
        <f>+'Source Maddison population'!L44/SUM('Source Maddison population'!$B44:$L44)</f>
        <v>4.6409325855053335E-2</v>
      </c>
    </row>
    <row r="45" spans="1:12" x14ac:dyDescent="0.3">
      <c r="A45">
        <v>1977</v>
      </c>
      <c r="B45" s="7">
        <f>+'Source Maddison population'!B45/SUM('Source Maddison population'!$B45:$L45)</f>
        <v>9.3518123815167928E-2</v>
      </c>
      <c r="C45" s="7">
        <f>+'Source Maddison population'!C45/SUM('Source Maddison population'!$B45:$L45)</f>
        <v>1.7605694818449938E-2</v>
      </c>
      <c r="D45" s="7">
        <f>+'Source Maddison population'!D45/SUM('Source Maddison population'!$B45:$L45)</f>
        <v>0.39638112863593988</v>
      </c>
      <c r="E45" s="7">
        <f>+'Source Maddison population'!E45/SUM('Source Maddison population'!$B45:$L45)</f>
        <v>3.6736292337710495E-2</v>
      </c>
      <c r="F45" s="7">
        <f>+'Source Maddison population'!F45/SUM('Source Maddison population'!$B45:$L45)</f>
        <v>8.705461577650471E-2</v>
      </c>
      <c r="G45" s="7">
        <f>+'Source Maddison population'!G45/SUM('Source Maddison population'!$B45:$L45)</f>
        <v>2.5226742634546672E-2</v>
      </c>
      <c r="H45" s="7">
        <f>+'Source Maddison population'!H45/SUM('Source Maddison population'!$B45:$L45)</f>
        <v>0.22097226409928503</v>
      </c>
      <c r="I45" s="7">
        <f>+'Source Maddison population'!I45/SUM('Source Maddison population'!$B45:$L45)</f>
        <v>1.0310421670253653E-2</v>
      </c>
      <c r="J45" s="7">
        <f>+'Source Maddison population'!J45/SUM('Source Maddison population'!$B45:$L45)</f>
        <v>5.5416350422640648E-2</v>
      </c>
      <c r="K45" s="7">
        <f>+'Source Maddison population'!K45/SUM('Source Maddison population'!$B45:$L45)</f>
        <v>9.9777156264404272E-3</v>
      </c>
      <c r="L45" s="7">
        <f>+'Source Maddison population'!L45/SUM('Source Maddison population'!$B45:$L45)</f>
        <v>4.680065016306062E-2</v>
      </c>
    </row>
    <row r="46" spans="1:12" x14ac:dyDescent="0.3">
      <c r="A46">
        <v>1978</v>
      </c>
      <c r="B46" s="7">
        <f>+'Source Maddison population'!B46/SUM('Source Maddison population'!$B46:$L46)</f>
        <v>9.2937873199413379E-2</v>
      </c>
      <c r="C46" s="7">
        <f>+'Source Maddison population'!C46/SUM('Source Maddison population'!$B46:$L46)</f>
        <v>1.7629068148795432E-2</v>
      </c>
      <c r="D46" s="7">
        <f>+'Source Maddison population'!D46/SUM('Source Maddison population'!$B46:$L46)</f>
        <v>0.39697410000304828</v>
      </c>
      <c r="E46" s="7">
        <f>+'Source Maddison population'!E46/SUM('Source Maddison population'!$B46:$L46)</f>
        <v>3.6443568353705831E-2</v>
      </c>
      <c r="F46" s="7">
        <f>+'Source Maddison population'!F46/SUM('Source Maddison population'!$B46:$L46)</f>
        <v>8.6621213814686487E-2</v>
      </c>
      <c r="G46" s="7">
        <f>+'Source Maddison population'!G46/SUM('Source Maddison population'!$B46:$L46)</f>
        <v>2.5364859052128527E-2</v>
      </c>
      <c r="H46" s="7">
        <f>+'Source Maddison population'!H46/SUM('Source Maddison population'!$B46:$L46)</f>
        <v>0.22115420438880817</v>
      </c>
      <c r="I46" s="7">
        <f>+'Source Maddison population'!I46/SUM('Source Maddison population'!$B46:$L46)</f>
        <v>1.0286163298346153E-2</v>
      </c>
      <c r="J46" s="7">
        <f>+'Source Maddison population'!J46/SUM('Source Maddison population'!$B46:$L46)</f>
        <v>5.5593376483060175E-2</v>
      </c>
      <c r="K46" s="7">
        <f>+'Source Maddison population'!K46/SUM('Source Maddison population'!$B46:$L46)</f>
        <v>9.8119904759001661E-3</v>
      </c>
      <c r="L46" s="7">
        <f>+'Source Maddison population'!L46/SUM('Source Maddison population'!$B46:$L46)</f>
        <v>4.7183582782107429E-2</v>
      </c>
    </row>
    <row r="47" spans="1:12" x14ac:dyDescent="0.3">
      <c r="A47">
        <v>1979</v>
      </c>
      <c r="B47" s="7">
        <f>+'Source Maddison population'!B47/SUM('Source Maddison population'!$B47:$L47)</f>
        <v>9.2367789456260868E-2</v>
      </c>
      <c r="C47" s="7">
        <f>+'Source Maddison population'!C47/SUM('Source Maddison population'!$B47:$L47)</f>
        <v>1.763469337085161E-2</v>
      </c>
      <c r="D47" s="7">
        <f>+'Source Maddison population'!D47/SUM('Source Maddison population'!$B47:$L47)</f>
        <v>0.39758669204667713</v>
      </c>
      <c r="E47" s="7">
        <f>+'Source Maddison population'!E47/SUM('Source Maddison population'!$B47:$L47)</f>
        <v>3.6159894066043204E-2</v>
      </c>
      <c r="F47" s="7">
        <f>+'Source Maddison population'!F47/SUM('Source Maddison population'!$B47:$L47)</f>
        <v>8.6309691301829014E-2</v>
      </c>
      <c r="G47" s="7">
        <f>+'Source Maddison population'!G47/SUM('Source Maddison population'!$B47:$L47)</f>
        <v>2.5503600099313083E-2</v>
      </c>
      <c r="H47" s="7">
        <f>+'Source Maddison population'!H47/SUM('Source Maddison population'!$B47:$L47)</f>
        <v>0.22122320615741123</v>
      </c>
      <c r="I47" s="7">
        <f>+'Source Maddison population'!I47/SUM('Source Maddison population'!$B47:$L47)</f>
        <v>1.0268972937184474E-2</v>
      </c>
      <c r="J47" s="7">
        <f>+'Source Maddison population'!J47/SUM('Source Maddison population'!$B47:$L47)</f>
        <v>5.5777538690722502E-2</v>
      </c>
      <c r="K47" s="7">
        <f>+'Source Maddison population'!K47/SUM('Source Maddison population'!$B47:$L47)</f>
        <v>9.6466109409914756E-3</v>
      </c>
      <c r="L47" s="7">
        <f>+'Source Maddison population'!L47/SUM('Source Maddison population'!$B47:$L47)</f>
        <v>4.7521310932715388E-2</v>
      </c>
    </row>
    <row r="48" spans="1:12" x14ac:dyDescent="0.3">
      <c r="A48">
        <v>1980</v>
      </c>
      <c r="B48" s="7">
        <f>+'Source Maddison population'!B48/SUM('Source Maddison population'!$B48:$L48)</f>
        <v>9.1815863399225858E-2</v>
      </c>
      <c r="C48" s="7">
        <f>+'Source Maddison population'!C48/SUM('Source Maddison population'!$B48:$L48)</f>
        <v>1.7609098087951636E-2</v>
      </c>
      <c r="D48" s="7">
        <f>+'Source Maddison population'!D48/SUM('Source Maddison population'!$B48:$L48)</f>
        <v>0.39813843903323104</v>
      </c>
      <c r="E48" s="7">
        <f>+'Source Maddison population'!E48/SUM('Source Maddison population'!$B48:$L48)</f>
        <v>3.5904306963377215E-2</v>
      </c>
      <c r="F48" s="7">
        <f>+'Source Maddison population'!F48/SUM('Source Maddison population'!$B48:$L48)</f>
        <v>8.6187813118956069E-2</v>
      </c>
      <c r="G48" s="7">
        <f>+'Source Maddison population'!G48/SUM('Source Maddison population'!$B48:$L48)</f>
        <v>2.5632063381102178E-2</v>
      </c>
      <c r="H48" s="7">
        <f>+'Source Maddison population'!H48/SUM('Source Maddison population'!$B48:$L48)</f>
        <v>0.22119629241265032</v>
      </c>
      <c r="I48" s="7">
        <f>+'Source Maddison population'!I48/SUM('Source Maddison population'!$B48:$L48)</f>
        <v>1.0265770838996983E-2</v>
      </c>
      <c r="J48" s="7">
        <f>+'Source Maddison population'!J48/SUM('Source Maddison population'!$B48:$L48)</f>
        <v>5.5973047496990176E-2</v>
      </c>
      <c r="K48" s="7">
        <f>+'Source Maddison population'!K48/SUM('Source Maddison population'!$B48:$L48)</f>
        <v>9.4825689023521949E-3</v>
      </c>
      <c r="L48" s="7">
        <f>+'Source Maddison population'!L48/SUM('Source Maddison population'!$B48:$L48)</f>
        <v>4.7794736365166283E-2</v>
      </c>
    </row>
    <row r="49" spans="1:12" x14ac:dyDescent="0.3">
      <c r="A49">
        <v>1981</v>
      </c>
      <c r="B49" s="7">
        <f>+'Source Maddison population'!B49/SUM('Source Maddison population'!$B49:$L49)</f>
        <v>9.1287672620027085E-2</v>
      </c>
      <c r="C49" s="7">
        <f>+'Source Maddison population'!C49/SUM('Source Maddison population'!$B49:$L49)</f>
        <v>1.7546802020176448E-2</v>
      </c>
      <c r="D49" s="7">
        <f>+'Source Maddison population'!D49/SUM('Source Maddison population'!$B49:$L49)</f>
        <v>0.39869372049162688</v>
      </c>
      <c r="E49" s="7">
        <f>+'Source Maddison population'!E49/SUM('Source Maddison population'!$B49:$L49)</f>
        <v>3.570117590471248E-2</v>
      </c>
      <c r="F49" s="7">
        <f>+'Source Maddison population'!F49/SUM('Source Maddison population'!$B49:$L49)</f>
        <v>8.6120147336177108E-2</v>
      </c>
      <c r="G49" s="7">
        <f>+'Source Maddison population'!G49/SUM('Source Maddison population'!$B49:$L49)</f>
        <v>2.5761679936204953E-2</v>
      </c>
      <c r="H49" s="7">
        <f>+'Source Maddison population'!H49/SUM('Source Maddison population'!$B49:$L49)</f>
        <v>0.22141247800716429</v>
      </c>
      <c r="I49" s="7">
        <f>+'Source Maddison population'!I49/SUM('Source Maddison population'!$B49:$L49)</f>
        <v>1.0287584015796868E-2</v>
      </c>
      <c r="J49" s="7">
        <f>+'Source Maddison population'!J49/SUM('Source Maddison population'!$B49:$L49)</f>
        <v>5.6184575269293574E-2</v>
      </c>
      <c r="K49" s="7">
        <f>+'Source Maddison population'!K49/SUM('Source Maddison population'!$B49:$L49)</f>
        <v>9.0123159880004557E-3</v>
      </c>
      <c r="L49" s="7">
        <f>+'Source Maddison population'!L49/SUM('Source Maddison population'!$B49:$L49)</f>
        <v>4.799184841081984E-2</v>
      </c>
    </row>
    <row r="50" spans="1:12" x14ac:dyDescent="0.3">
      <c r="A50">
        <v>1982</v>
      </c>
      <c r="B50" s="7">
        <f>+'Source Maddison population'!B50/SUM('Source Maddison population'!$B50:$L50)</f>
        <v>9.068703234184651E-2</v>
      </c>
      <c r="C50" s="7">
        <f>+'Source Maddison population'!C50/SUM('Source Maddison population'!$B50:$L50)</f>
        <v>1.7444808608001978E-2</v>
      </c>
      <c r="D50" s="7">
        <f>+'Source Maddison population'!D50/SUM('Source Maddison population'!$B50:$L50)</f>
        <v>0.3989487353905139</v>
      </c>
      <c r="E50" s="7">
        <f>+'Source Maddison population'!E50/SUM('Source Maddison population'!$B50:$L50)</f>
        <v>3.5517284026961846E-2</v>
      </c>
      <c r="F50" s="7">
        <f>+'Source Maddison population'!F50/SUM('Source Maddison population'!$B50:$L50)</f>
        <v>8.6036732422237333E-2</v>
      </c>
      <c r="G50" s="7">
        <f>+'Source Maddison population'!G50/SUM('Source Maddison population'!$B50:$L50)</f>
        <v>2.5867293302826045E-2</v>
      </c>
      <c r="H50" s="7">
        <f>+'Source Maddison population'!H50/SUM('Source Maddison population'!$B50:$L50)</f>
        <v>0.22151072908292624</v>
      </c>
      <c r="I50" s="7">
        <f>+'Source Maddison population'!I50/SUM('Source Maddison population'!$B50:$L50)</f>
        <v>1.0320944901366645E-2</v>
      </c>
      <c r="J50" s="7">
        <f>+'Source Maddison population'!J50/SUM('Source Maddison population'!$B50:$L50)</f>
        <v>5.6190093377032957E-2</v>
      </c>
      <c r="K50" s="7">
        <f>+'Source Maddison population'!K50/SUM('Source Maddison population'!$B50:$L50)</f>
        <v>9.1769216498670467E-3</v>
      </c>
      <c r="L50" s="7">
        <f>+'Source Maddison population'!L50/SUM('Source Maddison population'!$B50:$L50)</f>
        <v>4.8299424896419516E-2</v>
      </c>
    </row>
    <row r="51" spans="1:12" x14ac:dyDescent="0.3">
      <c r="A51">
        <v>1983</v>
      </c>
      <c r="B51" s="7">
        <f>+'Source Maddison population'!B51/SUM('Source Maddison population'!$B51:$L51)</f>
        <v>9.0070310728056255E-2</v>
      </c>
      <c r="C51" s="7">
        <f>+'Source Maddison population'!C51/SUM('Source Maddison population'!$B51:$L51)</f>
        <v>1.7349361155212822E-2</v>
      </c>
      <c r="D51" s="7">
        <f>+'Source Maddison population'!D51/SUM('Source Maddison population'!$B51:$L51)</f>
        <v>0.39906252362591671</v>
      </c>
      <c r="E51" s="7">
        <f>+'Source Maddison population'!E51/SUM('Source Maddison population'!$B51:$L51)</f>
        <v>3.5342859302940954E-2</v>
      </c>
      <c r="F51" s="7">
        <f>+'Source Maddison population'!F51/SUM('Source Maddison population'!$B51:$L51)</f>
        <v>8.6051258788841012E-2</v>
      </c>
      <c r="G51" s="7">
        <f>+'Source Maddison population'!G51/SUM('Source Maddison population'!$B51:$L51)</f>
        <v>2.5986240266122326E-2</v>
      </c>
      <c r="H51" s="7">
        <f>+'Source Maddison population'!H51/SUM('Source Maddison population'!$B51:$L51)</f>
        <v>0.22185832010282</v>
      </c>
      <c r="I51" s="7">
        <f>+'Source Maddison population'!I51/SUM('Source Maddison population'!$B51:$L51)</f>
        <v>1.0378770696303016E-2</v>
      </c>
      <c r="J51" s="7">
        <f>+'Source Maddison population'!J51/SUM('Source Maddison population'!$B51:$L51)</f>
        <v>5.6221365388977089E-2</v>
      </c>
      <c r="K51" s="7">
        <f>+'Source Maddison population'!K51/SUM('Source Maddison population'!$B51:$L51)</f>
        <v>9.0390867165646028E-3</v>
      </c>
      <c r="L51" s="7">
        <f>+'Source Maddison population'!L51/SUM('Source Maddison population'!$B51:$L51)</f>
        <v>4.8639903228245254E-2</v>
      </c>
    </row>
    <row r="52" spans="1:12" x14ac:dyDescent="0.3">
      <c r="A52">
        <v>1984</v>
      </c>
      <c r="B52" s="7">
        <f>+'Source Maddison population'!B52/SUM('Source Maddison population'!$B52:$L52)</f>
        <v>8.9509682003908325E-2</v>
      </c>
      <c r="C52" s="7">
        <f>+'Source Maddison population'!C52/SUM('Source Maddison population'!$B52:$L52)</f>
        <v>1.7273642446852609E-2</v>
      </c>
      <c r="D52" s="7">
        <f>+'Source Maddison population'!D52/SUM('Source Maddison population'!$B52:$L52)</f>
        <v>0.39882453958666431</v>
      </c>
      <c r="E52" s="7">
        <f>+'Source Maddison population'!E52/SUM('Source Maddison population'!$B52:$L52)</f>
        <v>3.5172025818677087E-2</v>
      </c>
      <c r="F52" s="7">
        <f>+'Source Maddison population'!F52/SUM('Source Maddison population'!$B52:$L52)</f>
        <v>8.6149108781903239E-2</v>
      </c>
      <c r="G52" s="7">
        <f>+'Source Maddison population'!G52/SUM('Source Maddison population'!$B52:$L52)</f>
        <v>2.613252798010304E-2</v>
      </c>
      <c r="H52" s="7">
        <f>+'Source Maddison population'!H52/SUM('Source Maddison population'!$B52:$L52)</f>
        <v>0.22230117842127081</v>
      </c>
      <c r="I52" s="7">
        <f>+'Source Maddison population'!I52/SUM('Source Maddison population'!$B52:$L52)</f>
        <v>1.0454787706519808E-2</v>
      </c>
      <c r="J52" s="7">
        <f>+'Source Maddison population'!J52/SUM('Source Maddison population'!$B52:$L52)</f>
        <v>5.6288861254219225E-2</v>
      </c>
      <c r="K52" s="7">
        <f>+'Source Maddison population'!K52/SUM('Source Maddison population'!$B52:$L52)</f>
        <v>8.9062592526795766E-3</v>
      </c>
      <c r="L52" s="7">
        <f>+'Source Maddison population'!L52/SUM('Source Maddison population'!$B52:$L52)</f>
        <v>4.8987386747201989E-2</v>
      </c>
    </row>
    <row r="53" spans="1:12" x14ac:dyDescent="0.3">
      <c r="A53">
        <v>1985</v>
      </c>
      <c r="B53" s="7">
        <f>+'Source Maddison population'!B53/SUM('Source Maddison population'!$B53:$L53)</f>
        <v>8.8979400015665386E-2</v>
      </c>
      <c r="C53" s="7">
        <f>+'Source Maddison population'!C53/SUM('Source Maddison population'!$B53:$L53)</f>
        <v>1.7217421071106354E-2</v>
      </c>
      <c r="D53" s="7">
        <f>+'Source Maddison population'!D53/SUM('Source Maddison population'!$B53:$L53)</f>
        <v>0.39854485957720859</v>
      </c>
      <c r="E53" s="7">
        <f>+'Source Maddison population'!E53/SUM('Source Maddison population'!$B53:$L53)</f>
        <v>3.5009239677525103E-2</v>
      </c>
      <c r="F53" s="7">
        <f>+'Source Maddison population'!F53/SUM('Source Maddison population'!$B53:$L53)</f>
        <v>8.6298878184207548E-2</v>
      </c>
      <c r="G53" s="7">
        <f>+'Source Maddison population'!G53/SUM('Source Maddison population'!$B53:$L53)</f>
        <v>2.6288840732327848E-2</v>
      </c>
      <c r="H53" s="7">
        <f>+'Source Maddison population'!H53/SUM('Source Maddison population'!$B53:$L53)</f>
        <v>0.22270088683498254</v>
      </c>
      <c r="I53" s="7">
        <f>+'Source Maddison population'!I53/SUM('Source Maddison population'!$B53:$L53)</f>
        <v>1.0539324473686501E-2</v>
      </c>
      <c r="J53" s="7">
        <f>+'Source Maddison population'!J53/SUM('Source Maddison population'!$B53:$L53)</f>
        <v>5.6372186394901207E-2</v>
      </c>
      <c r="K53" s="7">
        <f>+'Source Maddison population'!K53/SUM('Source Maddison population'!$B53:$L53)</f>
        <v>8.7378049311158112E-3</v>
      </c>
      <c r="L53" s="7">
        <f>+'Source Maddison population'!L53/SUM('Source Maddison population'!$B53:$L53)</f>
        <v>4.9311158107273094E-2</v>
      </c>
    </row>
    <row r="54" spans="1:12" x14ac:dyDescent="0.3">
      <c r="A54">
        <v>1986</v>
      </c>
      <c r="B54" s="7">
        <f>+'Source Maddison population'!B54/SUM('Source Maddison population'!$B54:$L54)</f>
        <v>8.8514815467427566E-2</v>
      </c>
      <c r="C54" s="7">
        <f>+'Source Maddison population'!C54/SUM('Source Maddison population'!$B54:$L54)</f>
        <v>1.7168662714359607E-2</v>
      </c>
      <c r="D54" s="7">
        <f>+'Source Maddison population'!D54/SUM('Source Maddison population'!$B54:$L54)</f>
        <v>0.39844029761667926</v>
      </c>
      <c r="E54" s="7">
        <f>+'Source Maddison population'!E54/SUM('Source Maddison population'!$B54:$L54)</f>
        <v>3.4846047598206115E-2</v>
      </c>
      <c r="F54" s="7">
        <f>+'Source Maddison population'!F54/SUM('Source Maddison population'!$B54:$L54)</f>
        <v>8.6397508113976507E-2</v>
      </c>
      <c r="G54" s="7">
        <f>+'Source Maddison population'!G54/SUM('Source Maddison population'!$B54:$L54)</f>
        <v>2.6433658650266298E-2</v>
      </c>
      <c r="H54" s="7">
        <f>+'Source Maddison population'!H54/SUM('Source Maddison population'!$B54:$L54)</f>
        <v>0.22293399116699161</v>
      </c>
      <c r="I54" s="7">
        <f>+'Source Maddison population'!I54/SUM('Source Maddison population'!$B54:$L54)</f>
        <v>1.0629167116653689E-2</v>
      </c>
      <c r="J54" s="7">
        <f>+'Source Maddison population'!J54/SUM('Source Maddison population'!$B54:$L54)</f>
        <v>5.6428372486940902E-2</v>
      </c>
      <c r="K54" s="7">
        <f>+'Source Maddison population'!K54/SUM('Source Maddison population'!$B54:$L54)</f>
        <v>8.6141726017586445E-3</v>
      </c>
      <c r="L54" s="7">
        <f>+'Source Maddison population'!L54/SUM('Source Maddison population'!$B54:$L54)</f>
        <v>4.9593306466739803E-2</v>
      </c>
    </row>
    <row r="55" spans="1:12" x14ac:dyDescent="0.3">
      <c r="A55">
        <v>1987</v>
      </c>
      <c r="B55" s="7">
        <f>+'Source Maddison population'!B55/SUM('Source Maddison population'!$B55:$L55)</f>
        <v>8.807450337119957E-2</v>
      </c>
      <c r="C55" s="7">
        <f>+'Source Maddison population'!C55/SUM('Source Maddison population'!$B55:$L55)</f>
        <v>1.7144241668082358E-2</v>
      </c>
      <c r="D55" s="7">
        <f>+'Source Maddison population'!D55/SUM('Source Maddison population'!$B55:$L55)</f>
        <v>0.39832512232956713</v>
      </c>
      <c r="E55" s="7">
        <f>+'Source Maddison population'!E55/SUM('Source Maddison population'!$B55:$L55)</f>
        <v>3.4714582909786643E-2</v>
      </c>
      <c r="F55" s="7">
        <f>+'Source Maddison population'!F55/SUM('Source Maddison population'!$B55:$L55)</f>
        <v>8.6450869048182666E-2</v>
      </c>
      <c r="G55" s="7">
        <f>+'Source Maddison population'!G55/SUM('Source Maddison population'!$B55:$L55)</f>
        <v>2.6582486472034778E-2</v>
      </c>
      <c r="H55" s="7">
        <f>+'Source Maddison population'!H55/SUM('Source Maddison population'!$B55:$L55)</f>
        <v>0.22313692835121746</v>
      </c>
      <c r="I55" s="7">
        <f>+'Source Maddison population'!I55/SUM('Source Maddison population'!$B55:$L55)</f>
        <v>1.0722113453885164E-2</v>
      </c>
      <c r="J55" s="7">
        <f>+'Source Maddison population'!J55/SUM('Source Maddison population'!$B55:$L55)</f>
        <v>5.6479080738906791E-2</v>
      </c>
      <c r="K55" s="7">
        <f>+'Source Maddison population'!K55/SUM('Source Maddison population'!$B55:$L55)</f>
        <v>8.4913568625703557E-3</v>
      </c>
      <c r="L55" s="7">
        <f>+'Source Maddison population'!L55/SUM('Source Maddison population'!$B55:$L55)</f>
        <v>4.987871479456709E-2</v>
      </c>
    </row>
    <row r="56" spans="1:12" x14ac:dyDescent="0.3">
      <c r="A56">
        <v>1988</v>
      </c>
      <c r="B56" s="7">
        <f>+'Source Maddison population'!B56/SUM('Source Maddison population'!$B56:$L56)</f>
        <v>8.7629639942888804E-2</v>
      </c>
      <c r="C56" s="7">
        <f>+'Source Maddison population'!C56/SUM('Source Maddison population'!$B56:$L56)</f>
        <v>1.7152466673764615E-2</v>
      </c>
      <c r="D56" s="7">
        <f>+'Source Maddison population'!D56/SUM('Source Maddison population'!$B56:$L56)</f>
        <v>0.39823042672323183</v>
      </c>
      <c r="E56" s="7">
        <f>+'Source Maddison population'!E56/SUM('Source Maddison population'!$B56:$L56)</f>
        <v>3.4613421129502081E-2</v>
      </c>
      <c r="F56" s="7">
        <f>+'Source Maddison population'!F56/SUM('Source Maddison population'!$B56:$L56)</f>
        <v>8.6466668304654895E-2</v>
      </c>
      <c r="G56" s="7">
        <f>+'Source Maddison population'!G56/SUM('Source Maddison population'!$B56:$L56)</f>
        <v>2.6737427757894422E-2</v>
      </c>
      <c r="H56" s="7">
        <f>+'Source Maddison population'!H56/SUM('Source Maddison population'!$B56:$L56)</f>
        <v>0.22326325473719844</v>
      </c>
      <c r="I56" s="7">
        <f>+'Source Maddison population'!I56/SUM('Source Maddison population'!$B56:$L56)</f>
        <v>1.0818912212021196E-2</v>
      </c>
      <c r="J56" s="7">
        <f>+'Source Maddison population'!J56/SUM('Source Maddison population'!$B56:$L56)</f>
        <v>5.6537893492545788E-2</v>
      </c>
      <c r="K56" s="7">
        <f>+'Source Maddison population'!K56/SUM('Source Maddison population'!$B56:$L56)</f>
        <v>8.3755797795813849E-3</v>
      </c>
      <c r="L56" s="7">
        <f>+'Source Maddison population'!L56/SUM('Source Maddison population'!$B56:$L56)</f>
        <v>5.0174309246716516E-2</v>
      </c>
    </row>
    <row r="57" spans="1:12" x14ac:dyDescent="0.3">
      <c r="A57">
        <v>1989</v>
      </c>
      <c r="B57" s="7">
        <f>+'Source Maddison population'!B57/SUM('Source Maddison population'!$B57:$L57)</f>
        <v>8.7219406130422089E-2</v>
      </c>
      <c r="C57" s="7">
        <f>+'Source Maddison population'!C57/SUM('Source Maddison population'!$B57:$L57)</f>
        <v>1.719913562494477E-2</v>
      </c>
      <c r="D57" s="7">
        <f>+'Source Maddison population'!D57/SUM('Source Maddison population'!$B57:$L57)</f>
        <v>0.39807041925403469</v>
      </c>
      <c r="E57" s="7">
        <f>+'Source Maddison population'!E57/SUM('Source Maddison population'!$B57:$L57)</f>
        <v>3.4548224791069199E-2</v>
      </c>
      <c r="F57" s="7">
        <f>+'Source Maddison population'!F57/SUM('Source Maddison population'!$B57:$L57)</f>
        <v>8.6509804551625519E-2</v>
      </c>
      <c r="G57" s="7">
        <f>+'Source Maddison population'!G57/SUM('Source Maddison population'!$B57:$L57)</f>
        <v>2.6905949674520483E-2</v>
      </c>
      <c r="H57" s="7">
        <f>+'Source Maddison population'!H57/SUM('Source Maddison population'!$B57:$L57)</f>
        <v>0.22323530120578713</v>
      </c>
      <c r="I57" s="7">
        <f>+'Source Maddison population'!I57/SUM('Source Maddison population'!$B57:$L57)</f>
        <v>1.0927864313467166E-2</v>
      </c>
      <c r="J57" s="7">
        <f>+'Source Maddison population'!J57/SUM('Source Maddison population'!$B57:$L57)</f>
        <v>5.6636916955193344E-2</v>
      </c>
      <c r="K57" s="7">
        <f>+'Source Maddison population'!K57/SUM('Source Maddison population'!$B57:$L57)</f>
        <v>8.2688666993351173E-3</v>
      </c>
      <c r="L57" s="7">
        <f>+'Source Maddison population'!L57/SUM('Source Maddison population'!$B57:$L57)</f>
        <v>5.0478110799600483E-2</v>
      </c>
    </row>
    <row r="58" spans="1:12" x14ac:dyDescent="0.3">
      <c r="A58">
        <v>1990</v>
      </c>
      <c r="B58" s="7">
        <f>+'Source Maddison population'!B58/SUM('Source Maddison population'!$B58:$L58)</f>
        <v>8.6860724680740298E-2</v>
      </c>
      <c r="C58" s="7">
        <f>+'Source Maddison population'!C58/SUM('Source Maddison population'!$B58:$L58)</f>
        <v>1.7284853010388266E-2</v>
      </c>
      <c r="D58" s="7">
        <f>+'Source Maddison population'!D58/SUM('Source Maddison population'!$B58:$L58)</f>
        <v>0.39746748244301705</v>
      </c>
      <c r="E58" s="7">
        <f>+'Source Maddison population'!E58/SUM('Source Maddison population'!$B58:$L58)</f>
        <v>3.4519749798203152E-2</v>
      </c>
      <c r="F58" s="7">
        <f>+'Source Maddison population'!F58/SUM('Source Maddison population'!$B58:$L58)</f>
        <v>8.6653011965829946E-2</v>
      </c>
      <c r="G58" s="7">
        <f>+'Source Maddison population'!G58/SUM('Source Maddison population'!$B58:$L58)</f>
        <v>2.7128858132215716E-2</v>
      </c>
      <c r="H58" s="7">
        <f>+'Source Maddison population'!H58/SUM('Source Maddison population'!$B58:$L58)</f>
        <v>0.22326224650503637</v>
      </c>
      <c r="I58" s="7">
        <f>+'Source Maddison population'!I58/SUM('Source Maddison population'!$B58:$L58)</f>
        <v>1.1042954463588488E-2</v>
      </c>
      <c r="J58" s="7">
        <f>+'Source Maddison population'!J58/SUM('Source Maddison population'!$B58:$L58)</f>
        <v>5.6792337241312218E-2</v>
      </c>
      <c r="K58" s="7">
        <f>+'Source Maddison population'!K58/SUM('Source Maddison population'!$B58:$L58)</f>
        <v>8.1770448528000455E-3</v>
      </c>
      <c r="L58" s="7">
        <f>+'Source Maddison population'!L58/SUM('Source Maddison population'!$B58:$L58)</f>
        <v>5.0810736906868458E-2</v>
      </c>
    </row>
    <row r="59" spans="1:12" x14ac:dyDescent="0.3">
      <c r="A59">
        <v>1991</v>
      </c>
      <c r="B59" s="7">
        <f>+'Source Maddison population'!B59/SUM('Source Maddison population'!$B59:$L59)</f>
        <v>8.6547825390634076E-2</v>
      </c>
      <c r="C59" s="7">
        <f>+'Source Maddison population'!C59/SUM('Source Maddison population'!$B59:$L59)</f>
        <v>1.7387059027140963E-2</v>
      </c>
      <c r="D59" s="7">
        <f>+'Source Maddison population'!D59/SUM('Source Maddison population'!$B59:$L59)</f>
        <v>0.39711774172300046</v>
      </c>
      <c r="E59" s="7">
        <f>+'Source Maddison population'!E59/SUM('Source Maddison population'!$B59:$L59)</f>
        <v>3.4539053075605682E-2</v>
      </c>
      <c r="F59" s="7">
        <f>+'Source Maddison population'!F59/SUM('Source Maddison population'!$B59:$L59)</f>
        <v>8.6901714424465357E-2</v>
      </c>
      <c r="G59" s="7">
        <f>+'Source Maddison population'!G59/SUM('Source Maddison population'!$B59:$L59)</f>
        <v>2.694206294058539E-2</v>
      </c>
      <c r="H59" s="7">
        <f>+'Source Maddison population'!H59/SUM('Source Maddison population'!$B59:$L59)</f>
        <v>0.22328848155773171</v>
      </c>
      <c r="I59" s="7">
        <f>+'Source Maddison population'!I59/SUM('Source Maddison population'!$B59:$L59)</f>
        <v>1.1164294921304895E-2</v>
      </c>
      <c r="J59" s="7">
        <f>+'Source Maddison population'!J59/SUM('Source Maddison population'!$B59:$L59)</f>
        <v>5.6986466973370495E-2</v>
      </c>
      <c r="K59" s="7">
        <f>+'Source Maddison population'!K59/SUM('Source Maddison population'!$B59:$L59)</f>
        <v>8.069703224006592E-3</v>
      </c>
      <c r="L59" s="7">
        <f>+'Source Maddison population'!L59/SUM('Source Maddison population'!$B59:$L59)</f>
        <v>5.1055596742154381E-2</v>
      </c>
    </row>
    <row r="60" spans="1:12" x14ac:dyDescent="0.3">
      <c r="A60">
        <v>1992</v>
      </c>
      <c r="B60" s="7">
        <f>+'Source Maddison population'!B60/SUM('Source Maddison population'!$B60:$L60)</f>
        <v>8.6245026571501848E-2</v>
      </c>
      <c r="C60" s="7">
        <f>+'Source Maddison population'!C60/SUM('Source Maddison population'!$B60:$L60)</f>
        <v>1.7501897964417291E-2</v>
      </c>
      <c r="D60" s="7">
        <f>+'Source Maddison population'!D60/SUM('Source Maddison population'!$B60:$L60)</f>
        <v>0.39681040414581442</v>
      </c>
      <c r="E60" s="7">
        <f>+'Source Maddison population'!E60/SUM('Source Maddison population'!$B60:$L60)</f>
        <v>3.4564534598812216E-2</v>
      </c>
      <c r="F60" s="7">
        <f>+'Source Maddison population'!F60/SUM('Source Maddison population'!$B60:$L60)</f>
        <v>8.7126088314379083E-2</v>
      </c>
      <c r="G60" s="7">
        <f>+'Source Maddison population'!G60/SUM('Source Maddison population'!$B60:$L60)</f>
        <v>2.6797480214197027E-2</v>
      </c>
      <c r="H60" s="7">
        <f>+'Source Maddison population'!H60/SUM('Source Maddison population'!$B60:$L60)</f>
        <v>0.22320061547367859</v>
      </c>
      <c r="I60" s="7">
        <f>+'Source Maddison population'!I60/SUM('Source Maddison population'!$B60:$L60)</f>
        <v>1.1288762273291642E-2</v>
      </c>
      <c r="J60" s="7">
        <f>+'Source Maddison population'!J60/SUM('Source Maddison population'!$B60:$L60)</f>
        <v>5.7200458050542982E-2</v>
      </c>
      <c r="K60" s="7">
        <f>+'Source Maddison population'!K60/SUM('Source Maddison population'!$B60:$L60)</f>
        <v>7.9651028455501299E-3</v>
      </c>
      <c r="L60" s="7">
        <f>+'Source Maddison population'!L60/SUM('Source Maddison population'!$B60:$L60)</f>
        <v>5.1299629547814737E-2</v>
      </c>
    </row>
    <row r="61" spans="1:12" x14ac:dyDescent="0.3">
      <c r="A61">
        <v>1993</v>
      </c>
      <c r="B61" s="7">
        <f>+'Source Maddison population'!B61/SUM('Source Maddison population'!$B61:$L61)</f>
        <v>8.5901455990732789E-2</v>
      </c>
      <c r="C61" s="7">
        <f>+'Source Maddison population'!C61/SUM('Source Maddison population'!$B61:$L61)</f>
        <v>1.761069723781182E-2</v>
      </c>
      <c r="D61" s="7">
        <f>+'Source Maddison population'!D61/SUM('Source Maddison population'!$B61:$L61)</f>
        <v>0.39648535021670095</v>
      </c>
      <c r="E61" s="7">
        <f>+'Source Maddison population'!E61/SUM('Source Maddison population'!$B61:$L61)</f>
        <v>3.4589766122750602E-2</v>
      </c>
      <c r="F61" s="7">
        <f>+'Source Maddison population'!F61/SUM('Source Maddison population'!$B61:$L61)</f>
        <v>8.7302023207972992E-2</v>
      </c>
      <c r="G61" s="7">
        <f>+'Source Maddison population'!G61/SUM('Source Maddison population'!$B61:$L61)</f>
        <v>2.6847949829235655E-2</v>
      </c>
      <c r="H61" s="7">
        <f>+'Source Maddison population'!H61/SUM('Source Maddison population'!$B61:$L61)</f>
        <v>0.22303720865206017</v>
      </c>
      <c r="I61" s="7">
        <f>+'Source Maddison population'!I61/SUM('Source Maddison population'!$B61:$L61)</f>
        <v>1.1411751782540095E-2</v>
      </c>
      <c r="J61" s="7">
        <f>+'Source Maddison population'!J61/SUM('Source Maddison population'!$B61:$L61)</f>
        <v>5.7420759352094113E-2</v>
      </c>
      <c r="K61" s="7">
        <f>+'Source Maddison population'!K61/SUM('Source Maddison population'!$B61:$L61)</f>
        <v>7.8616509217280146E-3</v>
      </c>
      <c r="L61" s="7">
        <f>+'Source Maddison population'!L61/SUM('Source Maddison population'!$B61:$L61)</f>
        <v>5.1531386686372804E-2</v>
      </c>
    </row>
    <row r="62" spans="1:12" x14ac:dyDescent="0.3">
      <c r="A62">
        <v>1994</v>
      </c>
      <c r="B62" s="7">
        <f>+'Source Maddison population'!B62/SUM('Source Maddison population'!$B62:$L62)</f>
        <v>8.5565764854366066E-2</v>
      </c>
      <c r="C62" s="7">
        <f>+'Source Maddison population'!C62/SUM('Source Maddison population'!$B62:$L62)</f>
        <v>1.7716216415308381E-2</v>
      </c>
      <c r="D62" s="7">
        <f>+'Source Maddison population'!D62/SUM('Source Maddison population'!$B62:$L62)</f>
        <v>0.39613361685827519</v>
      </c>
      <c r="E62" s="7">
        <f>+'Source Maddison population'!E62/SUM('Source Maddison population'!$B62:$L62)</f>
        <v>3.4617216773807011E-2</v>
      </c>
      <c r="F62" s="7">
        <f>+'Source Maddison population'!F62/SUM('Source Maddison population'!$B62:$L62)</f>
        <v>8.7417189272542439E-2</v>
      </c>
      <c r="G62" s="7">
        <f>+'Source Maddison population'!G62/SUM('Source Maddison population'!$B62:$L62)</f>
        <v>2.7042091667607931E-2</v>
      </c>
      <c r="H62" s="7">
        <f>+'Source Maddison population'!H62/SUM('Source Maddison population'!$B62:$L62)</f>
        <v>0.22284863991513895</v>
      </c>
      <c r="I62" s="7">
        <f>+'Source Maddison population'!I62/SUM('Source Maddison population'!$B62:$L62)</f>
        <v>1.1535798297868161E-2</v>
      </c>
      <c r="J62" s="7">
        <f>+'Source Maddison population'!J62/SUM('Source Maddison population'!$B62:$L62)</f>
        <v>5.7610238327923113E-2</v>
      </c>
      <c r="K62" s="7">
        <f>+'Source Maddison population'!K62/SUM('Source Maddison population'!$B62:$L62)</f>
        <v>7.764196300097728E-3</v>
      </c>
      <c r="L62" s="7">
        <f>+'Source Maddison population'!L62/SUM('Source Maddison population'!$B62:$L62)</f>
        <v>5.1749031317065028E-2</v>
      </c>
    </row>
    <row r="63" spans="1:12" x14ac:dyDescent="0.3">
      <c r="A63">
        <v>1995</v>
      </c>
      <c r="B63" s="7">
        <f>+'Source Maddison population'!B63/SUM('Source Maddison population'!$B63:$L63)</f>
        <v>8.5234604176432777E-2</v>
      </c>
      <c r="C63" s="7">
        <f>+'Source Maddison population'!C63/SUM('Source Maddison population'!$B63:$L63)</f>
        <v>1.7820638595032936E-2</v>
      </c>
      <c r="D63" s="7">
        <f>+'Source Maddison population'!D63/SUM('Source Maddison population'!$B63:$L63)</f>
        <v>0.39584531444063736</v>
      </c>
      <c r="E63" s="7">
        <f>+'Source Maddison population'!E63/SUM('Source Maddison population'!$B63:$L63)</f>
        <v>3.4650570502070821E-2</v>
      </c>
      <c r="F63" s="7">
        <f>+'Source Maddison population'!F63/SUM('Source Maddison population'!$B63:$L63)</f>
        <v>8.7489065981065414E-2</v>
      </c>
      <c r="G63" s="7">
        <f>+'Source Maddison population'!G63/SUM('Source Maddison population'!$B63:$L63)</f>
        <v>2.7222686699883532E-2</v>
      </c>
      <c r="H63" s="7">
        <f>+'Source Maddison population'!H63/SUM('Source Maddison population'!$B63:$L63)</f>
        <v>0.22267945081020477</v>
      </c>
      <c r="I63" s="7">
        <f>+'Source Maddison population'!I63/SUM('Source Maddison population'!$B63:$L63)</f>
        <v>1.1661342625034434E-2</v>
      </c>
      <c r="J63" s="7">
        <f>+'Source Maddison population'!J63/SUM('Source Maddison population'!$B63:$L63)</f>
        <v>5.775578355233589E-2</v>
      </c>
      <c r="K63" s="7">
        <f>+'Source Maddison population'!K63/SUM('Source Maddison population'!$B63:$L63)</f>
        <v>7.6719359375226536E-3</v>
      </c>
      <c r="L63" s="7">
        <f>+'Source Maddison population'!L63/SUM('Source Maddison population'!$B63:$L63)</f>
        <v>5.1968606679779435E-2</v>
      </c>
    </row>
    <row r="64" spans="1:12" x14ac:dyDescent="0.3">
      <c r="A64">
        <v>1996</v>
      </c>
      <c r="B64" s="7">
        <f>+'Source Maddison population'!B64/SUM('Source Maddison population'!$B64:$L64)</f>
        <v>8.489888175113014E-2</v>
      </c>
      <c r="C64" s="7">
        <f>+'Source Maddison population'!C64/SUM('Source Maddison population'!$B64:$L64)</f>
        <v>1.7925291458482037E-2</v>
      </c>
      <c r="D64" s="7">
        <f>+'Source Maddison population'!D64/SUM('Source Maddison population'!$B64:$L64)</f>
        <v>0.39568403521294315</v>
      </c>
      <c r="E64" s="7">
        <f>+'Source Maddison population'!E64/SUM('Source Maddison population'!$B64:$L64)</f>
        <v>3.4596716630977874E-2</v>
      </c>
      <c r="F64" s="7">
        <f>+'Source Maddison population'!F64/SUM('Source Maddison population'!$B64:$L64)</f>
        <v>8.7546990245063044E-2</v>
      </c>
      <c r="G64" s="7">
        <f>+'Source Maddison population'!G64/SUM('Source Maddison population'!$B64:$L64)</f>
        <v>2.7423269093504638E-2</v>
      </c>
      <c r="H64" s="7">
        <f>+'Source Maddison population'!H64/SUM('Source Maddison population'!$B64:$L64)</f>
        <v>0.22247918153699739</v>
      </c>
      <c r="I64" s="7">
        <f>+'Source Maddison population'!I64/SUM('Source Maddison population'!$B64:$L64)</f>
        <v>1.1789198191767785E-2</v>
      </c>
      <c r="J64" s="7">
        <f>+'Source Maddison population'!J64/SUM('Source Maddison population'!$B64:$L64)</f>
        <v>5.787770640019034E-2</v>
      </c>
      <c r="K64" s="7">
        <f>+'Source Maddison population'!K64/SUM('Source Maddison population'!$B64:$L64)</f>
        <v>7.5898167975255769E-3</v>
      </c>
      <c r="L64" s="7">
        <f>+'Source Maddison population'!L64/SUM('Source Maddison population'!$B64:$L64)</f>
        <v>5.2188912681418037E-2</v>
      </c>
    </row>
    <row r="65" spans="1:12" x14ac:dyDescent="0.3">
      <c r="A65">
        <v>1997</v>
      </c>
      <c r="B65" s="7">
        <f>+'Source Maddison population'!B65/SUM('Source Maddison population'!$B65:$L65)</f>
        <v>8.4629828011786243E-2</v>
      </c>
      <c r="C65" s="7">
        <f>+'Source Maddison population'!C65/SUM('Source Maddison population'!$B65:$L65)</f>
        <v>1.803801696675332E-2</v>
      </c>
      <c r="D65" s="7">
        <f>+'Source Maddison population'!D65/SUM('Source Maddison population'!$B65:$L65)</f>
        <v>0.39570181833525159</v>
      </c>
      <c r="E65" s="7">
        <f>+'Source Maddison population'!E65/SUM('Source Maddison population'!$B65:$L65)</f>
        <v>3.455235478751708E-2</v>
      </c>
      <c r="F65" s="7">
        <f>+'Source Maddison population'!F65/SUM('Source Maddison population'!$B65:$L65)</f>
        <v>8.7386515205145815E-2</v>
      </c>
      <c r="G65" s="7">
        <f>+'Source Maddison population'!G65/SUM('Source Maddison population'!$B65:$L65)</f>
        <v>2.7641883830013668E-2</v>
      </c>
      <c r="H65" s="7">
        <f>+'Source Maddison population'!H65/SUM('Source Maddison population'!$B65:$L65)</f>
        <v>0.22222977550345877</v>
      </c>
      <c r="I65" s="7">
        <f>+'Source Maddison population'!I65/SUM('Source Maddison population'!$B65:$L65)</f>
        <v>1.1910482678112231E-2</v>
      </c>
      <c r="J65" s="7">
        <f>+'Source Maddison population'!J65/SUM('Source Maddison population'!$B65:$L65)</f>
        <v>5.7974819444021199E-2</v>
      </c>
      <c r="K65" s="7">
        <f>+'Source Maddison population'!K65/SUM('Source Maddison population'!$B65:$L65)</f>
        <v>7.5175984941361794E-3</v>
      </c>
      <c r="L65" s="7">
        <f>+'Source Maddison population'!L65/SUM('Source Maddison population'!$B65:$L65)</f>
        <v>5.24169067438039E-2</v>
      </c>
    </row>
    <row r="66" spans="1:12" x14ac:dyDescent="0.3">
      <c r="A66">
        <v>1998</v>
      </c>
      <c r="B66" s="7">
        <f>+'Source Maddison population'!B66/SUM('Source Maddison population'!$B66:$L66)</f>
        <v>8.4352572409284829E-2</v>
      </c>
      <c r="C66" s="7">
        <f>+'Source Maddison population'!C66/SUM('Source Maddison population'!$B66:$L66)</f>
        <v>1.8153427530658017E-2</v>
      </c>
      <c r="D66" s="7">
        <f>+'Source Maddison population'!D66/SUM('Source Maddison population'!$B66:$L66)</f>
        <v>0.39572346917797935</v>
      </c>
      <c r="E66" s="7">
        <f>+'Source Maddison population'!E66/SUM('Source Maddison population'!$B66:$L66)</f>
        <v>3.4509760441281435E-2</v>
      </c>
      <c r="F66" s="7">
        <f>+'Source Maddison population'!F66/SUM('Source Maddison population'!$B66:$L66)</f>
        <v>8.744782535381744E-2</v>
      </c>
      <c r="G66" s="7">
        <f>+'Source Maddison population'!G66/SUM('Source Maddison population'!$B66:$L66)</f>
        <v>2.7836487488479424E-2</v>
      </c>
      <c r="H66" s="7">
        <f>+'Source Maddison population'!H66/SUM('Source Maddison population'!$B66:$L66)</f>
        <v>0.22186726908604573</v>
      </c>
      <c r="I66" s="7">
        <f>+'Source Maddison population'!I66/SUM('Source Maddison population'!$B66:$L66)</f>
        <v>1.20114293369922E-2</v>
      </c>
      <c r="J66" s="7">
        <f>+'Source Maddison population'!J66/SUM('Source Maddison population'!$B66:$L66)</f>
        <v>5.8024443258700778E-2</v>
      </c>
      <c r="K66" s="7">
        <f>+'Source Maddison population'!K66/SUM('Source Maddison population'!$B66:$L66)</f>
        <v>7.442466408420936E-3</v>
      </c>
      <c r="L66" s="7">
        <f>+'Source Maddison population'!L66/SUM('Source Maddison population'!$B66:$L66)</f>
        <v>5.2630849508339857E-2</v>
      </c>
    </row>
    <row r="67" spans="1:12" x14ac:dyDescent="0.3">
      <c r="A67">
        <v>1999</v>
      </c>
      <c r="B67" s="7">
        <f>+'Source Maddison population'!B67/SUM('Source Maddison population'!$B67:$L67)</f>
        <v>8.410646561051445E-2</v>
      </c>
      <c r="C67" s="7">
        <f>+'Source Maddison population'!C67/SUM('Source Maddison population'!$B67:$L67)</f>
        <v>1.8281835472592052E-2</v>
      </c>
      <c r="D67" s="7">
        <f>+'Source Maddison population'!D67/SUM('Source Maddison population'!$B67:$L67)</f>
        <v>0.39597508057811237</v>
      </c>
      <c r="E67" s="7">
        <f>+'Source Maddison population'!E67/SUM('Source Maddison population'!$B67:$L67)</f>
        <v>3.44840153525506E-2</v>
      </c>
      <c r="F67" s="7">
        <f>+'Source Maddison population'!F67/SUM('Source Maddison population'!$B67:$L67)</f>
        <v>8.7334145758117598E-2</v>
      </c>
      <c r="G67" s="7">
        <f>+'Source Maddison population'!G67/SUM('Source Maddison population'!$B67:$L67)</f>
        <v>2.7944375476919924E-2</v>
      </c>
      <c r="H67" s="7">
        <f>+'Source Maddison population'!H67/SUM('Source Maddison population'!$B67:$L67)</f>
        <v>0.2215004043142034</v>
      </c>
      <c r="I67" s="7">
        <f>+'Source Maddison population'!I67/SUM('Source Maddison population'!$B67:$L67)</f>
        <v>1.2099814357140417E-2</v>
      </c>
      <c r="J67" s="7">
        <f>+'Source Maddison population'!J67/SUM('Source Maddison population'!$B67:$L67)</f>
        <v>5.8052686126897714E-2</v>
      </c>
      <c r="K67" s="7">
        <f>+'Source Maddison population'!K67/SUM('Source Maddison population'!$B67:$L67)</f>
        <v>7.3664908943885743E-3</v>
      </c>
      <c r="L67" s="7">
        <f>+'Source Maddison population'!L67/SUM('Source Maddison population'!$B67:$L67)</f>
        <v>5.2854686058562916E-2</v>
      </c>
    </row>
    <row r="68" spans="1:12" x14ac:dyDescent="0.3">
      <c r="A68">
        <v>2000</v>
      </c>
      <c r="B68" s="7">
        <f>+'Source Maddison population'!B68/SUM('Source Maddison population'!$B68:$L68)</f>
        <v>8.3876808745330003E-2</v>
      </c>
      <c r="C68" s="7">
        <f>+'Source Maddison population'!C68/SUM('Source Maddison population'!$B68:$L68)</f>
        <v>1.8410393391578621E-2</v>
      </c>
      <c r="D68" s="7">
        <f>+'Source Maddison population'!D68/SUM('Source Maddison population'!$B68:$L68)</f>
        <v>0.39621997218783767</v>
      </c>
      <c r="E68" s="7">
        <f>+'Source Maddison population'!E68/SUM('Source Maddison population'!$B68:$L68)</f>
        <v>3.4461920027677367E-2</v>
      </c>
      <c r="F68" s="7">
        <f>+'Source Maddison population'!F68/SUM('Source Maddison population'!$B68:$L68)</f>
        <v>8.7428588117152553E-2</v>
      </c>
      <c r="G68" s="7">
        <f>+'Source Maddison population'!G68/SUM('Source Maddison population'!$B68:$L68)</f>
        <v>2.7960433941621416E-2</v>
      </c>
      <c r="H68" s="7">
        <f>+'Source Maddison population'!H68/SUM('Source Maddison population'!$B68:$L68)</f>
        <v>0.22106625270427224</v>
      </c>
      <c r="I68" s="7">
        <f>+'Source Maddison population'!I68/SUM('Source Maddison population'!$B68:$L68)</f>
        <v>1.217175245827614E-2</v>
      </c>
      <c r="J68" s="7">
        <f>+'Source Maddison population'!J68/SUM('Source Maddison population'!$B68:$L68)</f>
        <v>5.8048341042708965E-2</v>
      </c>
      <c r="K68" s="7">
        <f>+'Source Maddison population'!K68/SUM('Source Maddison population'!$B68:$L68)</f>
        <v>7.2922680840834904E-3</v>
      </c>
      <c r="L68" s="7">
        <f>+'Source Maddison population'!L68/SUM('Source Maddison population'!$B68:$L68)</f>
        <v>5.3063269299461507E-2</v>
      </c>
    </row>
    <row r="69" spans="1:12" x14ac:dyDescent="0.3">
      <c r="A69">
        <v>2001</v>
      </c>
      <c r="B69" s="7">
        <f>+'Source Maddison population'!B69/SUM('Source Maddison population'!$B69:$L69)</f>
        <v>8.3655297614693536E-2</v>
      </c>
      <c r="C69" s="7">
        <f>+'Source Maddison population'!C69/SUM('Source Maddison population'!$B69:$L69)</f>
        <v>1.8546472579283012E-2</v>
      </c>
      <c r="D69" s="7">
        <f>+'Source Maddison population'!D69/SUM('Source Maddison population'!$B69:$L69)</f>
        <v>0.39649374801889448</v>
      </c>
      <c r="E69" s="7">
        <f>+'Source Maddison population'!E69/SUM('Source Maddison population'!$B69:$L69)</f>
        <v>3.4386450235737706E-2</v>
      </c>
      <c r="F69" s="7">
        <f>+'Source Maddison population'!F69/SUM('Source Maddison population'!$B69:$L69)</f>
        <v>8.7372571968160451E-2</v>
      </c>
      <c r="G69" s="7">
        <f>+'Source Maddison population'!G69/SUM('Source Maddison population'!$B69:$L69)</f>
        <v>2.7993713661260328E-2</v>
      </c>
      <c r="H69" s="7">
        <f>+'Source Maddison population'!H69/SUM('Source Maddison population'!$B69:$L69)</f>
        <v>0.22077329059686968</v>
      </c>
      <c r="I69" s="7">
        <f>+'Source Maddison population'!I69/SUM('Source Maddison population'!$B69:$L69)</f>
        <v>1.2242400867142353E-2</v>
      </c>
      <c r="J69" s="7">
        <f>+'Source Maddison population'!J69/SUM('Source Maddison population'!$B69:$L69)</f>
        <v>5.8042235507174099E-2</v>
      </c>
      <c r="K69" s="7">
        <f>+'Source Maddison population'!K69/SUM('Source Maddison population'!$B69:$L69)</f>
        <v>7.2195364157672725E-3</v>
      </c>
      <c r="L69" s="7">
        <f>+'Source Maddison population'!L69/SUM('Source Maddison population'!$B69:$L69)</f>
        <v>5.3274282535017078E-2</v>
      </c>
    </row>
    <row r="70" spans="1:12" x14ac:dyDescent="0.3">
      <c r="A70">
        <v>2002</v>
      </c>
      <c r="B70" s="7">
        <f>+'Source Maddison population'!B70/SUM('Source Maddison population'!$B70:$L70)</f>
        <v>8.3413541466146338E-2</v>
      </c>
      <c r="C70" s="7">
        <f>+'Source Maddison population'!C70/SUM('Source Maddison population'!$B70:$L70)</f>
        <v>1.8685578286054286E-2</v>
      </c>
      <c r="D70" s="7">
        <f>+'Source Maddison population'!D70/SUM('Source Maddison population'!$B70:$L70)</f>
        <v>0.39662775843060394</v>
      </c>
      <c r="E70" s="7">
        <f>+'Source Maddison population'!E70/SUM('Source Maddison population'!$B70:$L70)</f>
        <v>3.4304289239276899E-2</v>
      </c>
      <c r="F70" s="7">
        <f>+'Source Maddison population'!F70/SUM('Source Maddison population'!$B70:$L70)</f>
        <v>8.7311656720858194E-2</v>
      </c>
      <c r="G70" s="7">
        <f>+'Source Maddison population'!G70/SUM('Source Maddison population'!$B70:$L70)</f>
        <v>2.8058992352519119E-2</v>
      </c>
      <c r="H70" s="7">
        <f>+'Source Maddison population'!H70/SUM('Source Maddison population'!$B70:$L70)</f>
        <v>0.22063726090684774</v>
      </c>
      <c r="I70" s="7">
        <f>+'Source Maddison population'!I70/SUM('Source Maddison population'!$B70:$L70)</f>
        <v>1.2309031727420681E-2</v>
      </c>
      <c r="J70" s="7">
        <f>+'Source Maddison population'!J70/SUM('Source Maddison population'!$B70:$L70)</f>
        <v>5.8018917452706369E-2</v>
      </c>
      <c r="K70" s="7">
        <f>+'Source Maddison population'!K70/SUM('Source Maddison population'!$B70:$L70)</f>
        <v>7.1487321281696794E-3</v>
      </c>
      <c r="L70" s="7">
        <f>+'Source Maddison population'!L70/SUM('Source Maddison population'!$B70:$L70)</f>
        <v>5.3484241289396779E-2</v>
      </c>
    </row>
    <row r="71" spans="1:12" x14ac:dyDescent="0.3">
      <c r="A71">
        <v>2003</v>
      </c>
      <c r="B71" s="7">
        <f>+'Source Maddison population'!B71/SUM('Source Maddison population'!$B71:$L71)</f>
        <v>8.3192268495327584E-2</v>
      </c>
      <c r="C71" s="7">
        <f>+'Source Maddison population'!C71/SUM('Source Maddison population'!$B71:$L71)</f>
        <v>1.8825678406715837E-2</v>
      </c>
      <c r="D71" s="7">
        <f>+'Source Maddison population'!D71/SUM('Source Maddison population'!$B71:$L71)</f>
        <v>0.39661962586150312</v>
      </c>
      <c r="E71" s="7">
        <f>+'Source Maddison population'!E71/SUM('Source Maddison population'!$B71:$L71)</f>
        <v>3.4226935898986059E-2</v>
      </c>
      <c r="F71" s="7">
        <f>+'Source Maddison population'!F71/SUM('Source Maddison population'!$B71:$L71)</f>
        <v>8.726659527058539E-2</v>
      </c>
      <c r="G71" s="7">
        <f>+'Source Maddison population'!G71/SUM('Source Maddison population'!$B71:$L71)</f>
        <v>2.822880140949683E-2</v>
      </c>
      <c r="H71" s="7">
        <f>+'Source Maddison population'!H71/SUM('Source Maddison population'!$B71:$L71)</f>
        <v>0.22051888829392155</v>
      </c>
      <c r="I71" s="7">
        <f>+'Source Maddison population'!I71/SUM('Source Maddison population'!$B71:$L71)</f>
        <v>1.2369802912269186E-2</v>
      </c>
      <c r="J71" s="7">
        <f>+'Source Maddison population'!J71/SUM('Source Maddison population'!$B71:$L71)</f>
        <v>5.7979807576045463E-2</v>
      </c>
      <c r="K71" s="7">
        <f>+'Source Maddison population'!K71/SUM('Source Maddison population'!$B71:$L71)</f>
        <v>7.0755531756861801E-3</v>
      </c>
      <c r="L71" s="7">
        <f>+'Source Maddison population'!L71/SUM('Source Maddison population'!$B71:$L71)</f>
        <v>5.36960426994628E-2</v>
      </c>
    </row>
    <row r="72" spans="1:12" x14ac:dyDescent="0.3">
      <c r="A72">
        <v>2004</v>
      </c>
      <c r="B72" s="7">
        <f>+'Source Maddison population'!B72/SUM('Source Maddison population'!$B72:$L72)</f>
        <v>8.3032544851773291E-2</v>
      </c>
      <c r="C72" s="7">
        <f>+'Source Maddison population'!C72/SUM('Source Maddison population'!$B72:$L72)</f>
        <v>1.8966197273182744E-2</v>
      </c>
      <c r="D72" s="7">
        <f>+'Source Maddison population'!D72/SUM('Source Maddison population'!$B72:$L72)</f>
        <v>0.39653764564167615</v>
      </c>
      <c r="E72" s="7">
        <f>+'Source Maddison population'!E72/SUM('Source Maddison population'!$B72:$L72)</f>
        <v>3.4145977464848785E-2</v>
      </c>
      <c r="F72" s="7">
        <f>+'Source Maddison population'!F72/SUM('Source Maddison population'!$B72:$L72)</f>
        <v>8.7236832286880783E-2</v>
      </c>
      <c r="G72" s="7">
        <f>+'Source Maddison population'!G72/SUM('Source Maddison population'!$B72:$L72)</f>
        <v>2.8500463708172989E-2</v>
      </c>
      <c r="H72" s="7">
        <f>+'Source Maddison population'!H72/SUM('Source Maddison population'!$B72:$L72)</f>
        <v>0.22030721998955324</v>
      </c>
      <c r="I72" s="7">
        <f>+'Source Maddison population'!I72/SUM('Source Maddison population'!$B72:$L72)</f>
        <v>1.2425247044526645E-2</v>
      </c>
      <c r="J72" s="7">
        <f>+'Source Maddison population'!J72/SUM('Source Maddison population'!$B72:$L72)</f>
        <v>5.7934739737125436E-2</v>
      </c>
      <c r="K72" s="7">
        <f>+'Source Maddison population'!K72/SUM('Source Maddison population'!$B72:$L72)</f>
        <v>7.0035924058459206E-3</v>
      </c>
      <c r="L72" s="7">
        <f>+'Source Maddison population'!L72/SUM('Source Maddison population'!$B72:$L72)</f>
        <v>5.3909539596413987E-2</v>
      </c>
    </row>
    <row r="73" spans="1:12" x14ac:dyDescent="0.3">
      <c r="A73">
        <v>2005</v>
      </c>
      <c r="B73" s="7">
        <f>+'Source Maddison population'!B73/SUM('Source Maddison population'!$B73:$L73)</f>
        <v>8.2911069832484599E-2</v>
      </c>
      <c r="C73" s="7">
        <f>+'Source Maddison population'!C73/SUM('Source Maddison population'!$B73:$L73)</f>
        <v>1.9108213183045435E-2</v>
      </c>
      <c r="D73" s="7">
        <f>+'Source Maddison population'!D73/SUM('Source Maddison population'!$B73:$L73)</f>
        <v>0.39638432928550066</v>
      </c>
      <c r="E73" s="7">
        <f>+'Source Maddison population'!E73/SUM('Source Maddison population'!$B73:$L73)</f>
        <v>3.4073821347789274E-2</v>
      </c>
      <c r="F73" s="7">
        <f>+'Source Maddison population'!F73/SUM('Source Maddison population'!$B73:$L73)</f>
        <v>8.7234795354890884E-2</v>
      </c>
      <c r="G73" s="7">
        <f>+'Source Maddison population'!G73/SUM('Source Maddison population'!$B73:$L73)</f>
        <v>2.877288752416695E-2</v>
      </c>
      <c r="H73" s="7">
        <f>+'Source Maddison population'!H73/SUM('Source Maddison population'!$B73:$L73)</f>
        <v>0.22008879116805877</v>
      </c>
      <c r="I73" s="7">
        <f>+'Source Maddison population'!I73/SUM('Source Maddison population'!$B73:$L73)</f>
        <v>1.2480466364237545E-2</v>
      </c>
      <c r="J73" s="7">
        <f>+'Source Maddison population'!J73/SUM('Source Maddison population'!$B73:$L73)</f>
        <v>5.7889061585183497E-2</v>
      </c>
      <c r="K73" s="7">
        <f>+'Source Maddison population'!K73/SUM('Source Maddison population'!$B73:$L73)</f>
        <v>6.9310183605645909E-3</v>
      </c>
      <c r="L73" s="7">
        <f>+'Source Maddison population'!L73/SUM('Source Maddison population'!$B73:$L73)</f>
        <v>5.4125545994077782E-2</v>
      </c>
    </row>
    <row r="74" spans="1:12" x14ac:dyDescent="0.3">
      <c r="A74">
        <v>2006</v>
      </c>
      <c r="B74" s="7">
        <f>+'Source Maddison population'!B74/SUM('Source Maddison population'!$B74:$L74)</f>
        <v>8.2751472947914559E-2</v>
      </c>
      <c r="C74" s="7">
        <f>+'Source Maddison population'!C74/SUM('Source Maddison population'!$B74:$L74)</f>
        <v>1.9250820501187309E-2</v>
      </c>
      <c r="D74" s="7">
        <f>+'Source Maddison population'!D74/SUM('Source Maddison population'!$B74:$L74)</f>
        <v>0.3961465060281083</v>
      </c>
      <c r="E74" s="7">
        <f>+'Source Maddison population'!E74/SUM('Source Maddison population'!$B74:$L74)</f>
        <v>3.401880128782786E-2</v>
      </c>
      <c r="F74" s="7">
        <f>+'Source Maddison population'!F74/SUM('Source Maddison population'!$B74:$L74)</f>
        <v>8.7242637341596971E-2</v>
      </c>
      <c r="G74" s="7">
        <f>+'Source Maddison population'!G74/SUM('Source Maddison population'!$B74:$L74)</f>
        <v>2.8963639882705269E-2</v>
      </c>
      <c r="H74" s="7">
        <f>+'Source Maddison population'!H74/SUM('Source Maddison population'!$B74:$L74)</f>
        <v>0.22004208125303071</v>
      </c>
      <c r="I74" s="7">
        <f>+'Source Maddison population'!I74/SUM('Source Maddison population'!$B74:$L74)</f>
        <v>1.2528642099151091E-2</v>
      </c>
      <c r="J74" s="7">
        <f>+'Source Maddison population'!J74/SUM('Source Maddison population'!$B74:$L74)</f>
        <v>5.7844032974054056E-2</v>
      </c>
      <c r="K74" s="7">
        <f>+'Source Maddison population'!K74/SUM('Source Maddison population'!$B74:$L74)</f>
        <v>6.8636979473422422E-3</v>
      </c>
      <c r="L74" s="7">
        <f>+'Source Maddison population'!L74/SUM('Source Maddison population'!$B74:$L74)</f>
        <v>5.4347667737081662E-2</v>
      </c>
    </row>
    <row r="75" spans="1:12" x14ac:dyDescent="0.3">
      <c r="A75">
        <v>2007</v>
      </c>
      <c r="B75" s="7">
        <f>+'Source Maddison population'!B75/SUM('Source Maddison population'!$B75:$L75)</f>
        <v>8.255512588448248E-2</v>
      </c>
      <c r="C75" s="7">
        <f>+'Source Maddison population'!C75/SUM('Source Maddison population'!$B75:$L75)</f>
        <v>1.9388678624321212E-2</v>
      </c>
      <c r="D75" s="7">
        <f>+'Source Maddison population'!D75/SUM('Source Maddison population'!$B75:$L75)</f>
        <v>0.39577093960835941</v>
      </c>
      <c r="E75" s="7">
        <f>+'Source Maddison population'!E75/SUM('Source Maddison population'!$B75:$L75)</f>
        <v>3.3980582524271843E-2</v>
      </c>
      <c r="F75" s="7">
        <f>+'Source Maddison population'!F75/SUM('Source Maddison population'!$B75:$L75)</f>
        <v>8.7263452361362515E-2</v>
      </c>
      <c r="G75" s="7">
        <f>+'Source Maddison population'!G75/SUM('Source Maddison population'!$B75:$L75)</f>
        <v>2.9074790192529208E-2</v>
      </c>
      <c r="H75" s="7">
        <f>+'Source Maddison population'!H75/SUM('Source Maddison population'!$B75:$L75)</f>
        <v>0.22024436399539246</v>
      </c>
      <c r="I75" s="7">
        <f>+'Source Maddison population'!I75/SUM('Source Maddison population'!$B75:$L75)</f>
        <v>1.2574049695573474E-2</v>
      </c>
      <c r="J75" s="7">
        <f>+'Source Maddison population'!J75/SUM('Source Maddison population'!$B75:$L75)</f>
        <v>5.778961658713181E-2</v>
      </c>
      <c r="K75" s="7">
        <f>+'Source Maddison population'!K75/SUM('Source Maddison population'!$B75:$L75)</f>
        <v>6.7981734408425207E-3</v>
      </c>
      <c r="L75" s="7">
        <f>+'Source Maddison population'!L75/SUM('Source Maddison population'!$B75:$L75)</f>
        <v>5.456022708573309E-2</v>
      </c>
    </row>
    <row r="76" spans="1:12" x14ac:dyDescent="0.3">
      <c r="A76">
        <v>2008</v>
      </c>
      <c r="B76" s="7">
        <f>+'Source Maddison population'!B76/SUM('Source Maddison population'!$B76:$L76)</f>
        <v>8.2397856501038813E-2</v>
      </c>
      <c r="C76" s="7">
        <f>+'Source Maddison population'!C76/SUM('Source Maddison population'!$B76:$L76)</f>
        <v>1.9517956682780856E-2</v>
      </c>
      <c r="D76" s="7">
        <f>+'Source Maddison population'!D76/SUM('Source Maddison population'!$B76:$L76)</f>
        <v>0.39518525897224266</v>
      </c>
      <c r="E76" s="7">
        <f>+'Source Maddison population'!E76/SUM('Source Maddison population'!$B76:$L76)</f>
        <v>3.3953641549401718E-2</v>
      </c>
      <c r="F76" s="7">
        <f>+'Source Maddison population'!F76/SUM('Source Maddison population'!$B76:$L76)</f>
        <v>8.7272771627099482E-2</v>
      </c>
      <c r="G76" s="7">
        <f>+'Source Maddison population'!G76/SUM('Source Maddison population'!$B76:$L76)</f>
        <v>2.9180371859664246E-2</v>
      </c>
      <c r="H76" s="7">
        <f>+'Source Maddison population'!H76/SUM('Source Maddison population'!$B76:$L76)</f>
        <v>0.22067020934894066</v>
      </c>
      <c r="I76" s="7">
        <f>+'Source Maddison population'!I76/SUM('Source Maddison population'!$B76:$L76)</f>
        <v>1.2610132830256186E-2</v>
      </c>
      <c r="J76" s="7">
        <f>+'Source Maddison population'!J76/SUM('Source Maddison population'!$B76:$L76)</f>
        <v>5.7722410379218797E-2</v>
      </c>
      <c r="K76" s="7">
        <f>+'Source Maddison population'!K76/SUM('Source Maddison population'!$B76:$L76)</f>
        <v>6.7350266107752297E-3</v>
      </c>
      <c r="L76" s="7">
        <f>+'Source Maddison population'!L76/SUM('Source Maddison population'!$B76:$L76)</f>
        <v>5.4754363638581355E-2</v>
      </c>
    </row>
    <row r="77" spans="1:12" x14ac:dyDescent="0.3">
      <c r="A77">
        <v>2009</v>
      </c>
      <c r="B77" s="7">
        <f>+'Source Maddison population'!B77/SUM('Source Maddison population'!$B77:$L77)</f>
        <v>8.2276675012760286E-2</v>
      </c>
      <c r="C77" s="7">
        <f>+'Source Maddison population'!C77/SUM('Source Maddison population'!$B77:$L77)</f>
        <v>1.9642792552015724E-2</v>
      </c>
      <c r="D77" s="7">
        <f>+'Source Maddison population'!D77/SUM('Source Maddison population'!$B77:$L77)</f>
        <v>0.39447349277989219</v>
      </c>
      <c r="E77" s="7">
        <f>+'Source Maddison population'!E77/SUM('Source Maddison population'!$B77:$L77)</f>
        <v>3.3944353124158527E-2</v>
      </c>
      <c r="F77" s="7">
        <f>+'Source Maddison population'!F77/SUM('Source Maddison population'!$B77:$L77)</f>
        <v>8.7292369151873453E-2</v>
      </c>
      <c r="G77" s="7">
        <f>+'Source Maddison population'!G77/SUM('Source Maddison population'!$B77:$L77)</f>
        <v>2.9284339218468042E-2</v>
      </c>
      <c r="H77" s="7">
        <f>+'Source Maddison population'!H77/SUM('Source Maddison population'!$B77:$L77)</f>
        <v>0.22117282040358655</v>
      </c>
      <c r="I77" s="7">
        <f>+'Source Maddison population'!I77/SUM('Source Maddison population'!$B77:$L77)</f>
        <v>1.2641719482836922E-2</v>
      </c>
      <c r="J77" s="7">
        <f>+'Source Maddison population'!J77/SUM('Source Maddison population'!$B77:$L77)</f>
        <v>5.7660387671359503E-2</v>
      </c>
      <c r="K77" s="7">
        <f>+'Source Maddison population'!K77/SUM('Source Maddison population'!$B77:$L77)</f>
        <v>6.67151624273066E-3</v>
      </c>
      <c r="L77" s="7">
        <f>+'Source Maddison population'!L77/SUM('Source Maddison population'!$B77:$L77)</f>
        <v>5.4939534360318142E-2</v>
      </c>
    </row>
    <row r="78" spans="1:12" x14ac:dyDescent="0.3">
      <c r="A78">
        <v>2010</v>
      </c>
      <c r="B78" s="7">
        <f>+'Source Maddison population'!B78/SUM('Source Maddison population'!$B78:$L78)</f>
        <v>8.220062923956617E-2</v>
      </c>
      <c r="C78" s="7">
        <f>+'Source Maddison population'!C78/SUM('Source Maddison population'!$B78:$L78)</f>
        <v>1.9769570324378361E-2</v>
      </c>
      <c r="D78" s="7">
        <f>+'Source Maddison population'!D78/SUM('Source Maddison population'!$B78:$L78)</f>
        <v>0.39380538888237432</v>
      </c>
      <c r="E78" s="7">
        <f>+'Source Maddison population'!E78/SUM('Source Maddison population'!$B78:$L78)</f>
        <v>3.3948329215915028E-2</v>
      </c>
      <c r="F78" s="7">
        <f>+'Source Maddison population'!F78/SUM('Source Maddison population'!$B78:$L78)</f>
        <v>8.7354192711076487E-2</v>
      </c>
      <c r="G78" s="7">
        <f>+'Source Maddison population'!G78/SUM('Source Maddison population'!$B78:$L78)</f>
        <v>2.9396975436602028E-2</v>
      </c>
      <c r="H78" s="7">
        <f>+'Source Maddison population'!H78/SUM('Source Maddison population'!$B78:$L78)</f>
        <v>0.22147205488654409</v>
      </c>
      <c r="I78" s="7">
        <f>+'Source Maddison population'!I78/SUM('Source Maddison population'!$B78:$L78)</f>
        <v>1.267224091567673E-2</v>
      </c>
      <c r="J78" s="7">
        <f>+'Source Maddison population'!J78/SUM('Source Maddison population'!$B78:$L78)</f>
        <v>5.7627293812742598E-2</v>
      </c>
      <c r="K78" s="7">
        <f>+'Source Maddison population'!K78/SUM('Source Maddison population'!$B78:$L78)</f>
        <v>6.6143691605037892E-3</v>
      </c>
      <c r="L78" s="7">
        <f>+'Source Maddison population'!L78/SUM('Source Maddison population'!$B78:$L78)</f>
        <v>5.5138955414620376E-2</v>
      </c>
    </row>
    <row r="79" spans="1:12" x14ac:dyDescent="0.3">
      <c r="A79">
        <v>2011</v>
      </c>
      <c r="B79" s="7">
        <f>+'Source Maddison population'!B79/SUM('Source Maddison population'!$B79:$L79)</f>
        <v>8.2164364116790095E-2</v>
      </c>
      <c r="C79" s="7">
        <f>+'Source Maddison population'!C79/SUM('Source Maddison population'!$B79:$L79)</f>
        <v>1.9894266857240599E-2</v>
      </c>
      <c r="D79" s="7">
        <f>+'Source Maddison population'!D79/SUM('Source Maddison population'!$B79:$L79)</f>
        <v>0.39305676521068972</v>
      </c>
      <c r="E79" s="7">
        <f>+'Source Maddison population'!E79/SUM('Source Maddison population'!$B79:$L79)</f>
        <v>3.3955319981362024E-2</v>
      </c>
      <c r="F79" s="7">
        <f>+'Source Maddison population'!F79/SUM('Source Maddison population'!$B79:$L79)</f>
        <v>8.7427428883746619E-2</v>
      </c>
      <c r="G79" s="7">
        <f>+'Source Maddison population'!G79/SUM('Source Maddison population'!$B79:$L79)</f>
        <v>2.9504225983457817E-2</v>
      </c>
      <c r="H79" s="7">
        <f>+'Source Maddison population'!H79/SUM('Source Maddison population'!$B79:$L79)</f>
        <v>0.22181743830103473</v>
      </c>
      <c r="I79" s="7">
        <f>+'Source Maddison population'!I79/SUM('Source Maddison population'!$B79:$L79)</f>
        <v>1.2698593698084496E-2</v>
      </c>
      <c r="J79" s="7">
        <f>+'Source Maddison population'!J79/SUM('Source Maddison population'!$B79:$L79)</f>
        <v>5.7596841767933643E-2</v>
      </c>
      <c r="K79" s="7">
        <f>+'Source Maddison population'!K79/SUM('Source Maddison population'!$B79:$L79)</f>
        <v>6.5567131108703819E-3</v>
      </c>
      <c r="L79" s="7">
        <f>+'Source Maddison population'!L79/SUM('Source Maddison population'!$B79:$L79)</f>
        <v>5.5328042088789886E-2</v>
      </c>
    </row>
    <row r="80" spans="1:12" x14ac:dyDescent="0.3">
      <c r="A80">
        <v>2012</v>
      </c>
      <c r="B80" s="7">
        <f>+'Source Maddison population'!B80/SUM('Source Maddison population'!$B80:$L80)</f>
        <v>8.2128968373625821E-2</v>
      </c>
      <c r="C80" s="7">
        <f>+'Source Maddison population'!C80/SUM('Source Maddison population'!$B80:$L80)</f>
        <v>2.0018170039666713E-2</v>
      </c>
      <c r="D80" s="7">
        <f>+'Source Maddison population'!D80/SUM('Source Maddison population'!$B80:$L80)</f>
        <v>0.39232889717197145</v>
      </c>
      <c r="E80" s="7">
        <f>+'Source Maddison population'!E80/SUM('Source Maddison population'!$B80:$L80)</f>
        <v>3.3966690854478211E-2</v>
      </c>
      <c r="F80" s="7">
        <f>+'Source Maddison population'!F80/SUM('Source Maddison population'!$B80:$L80)</f>
        <v>8.7519672861469985E-2</v>
      </c>
      <c r="G80" s="7">
        <f>+'Source Maddison population'!G80/SUM('Source Maddison population'!$B80:$L80)</f>
        <v>2.9616775576665311E-2</v>
      </c>
      <c r="H80" s="7">
        <f>+'Source Maddison population'!H80/SUM('Source Maddison population'!$B80:$L80)</f>
        <v>0.22209079961792336</v>
      </c>
      <c r="I80" s="7">
        <f>+'Source Maddison population'!I80/SUM('Source Maddison population'!$B80:$L80)</f>
        <v>1.272680936827013E-2</v>
      </c>
      <c r="J80" s="7">
        <f>+'Source Maddison population'!J80/SUM('Source Maddison population'!$B80:$L80)</f>
        <v>5.7578015419243511E-2</v>
      </c>
      <c r="K80" s="7">
        <f>+'Source Maddison population'!K80/SUM('Source Maddison population'!$B80:$L80)</f>
        <v>6.5034735124009551E-3</v>
      </c>
      <c r="L80" s="7">
        <f>+'Source Maddison population'!L80/SUM('Source Maddison population'!$B80:$L80)</f>
        <v>5.5521727204284547E-2</v>
      </c>
    </row>
    <row r="81" spans="1:12" x14ac:dyDescent="0.3">
      <c r="A81">
        <v>2013</v>
      </c>
      <c r="B81" s="7">
        <f>+'Source Maddison population'!B81/SUM('Source Maddison population'!$B81:$L81)</f>
        <v>8.2095084422998787E-2</v>
      </c>
      <c r="C81" s="7">
        <f>+'Source Maddison population'!C81/SUM('Source Maddison population'!$B81:$L81)</f>
        <v>2.0142524583661468E-2</v>
      </c>
      <c r="D81" s="7">
        <f>+'Source Maddison population'!D81/SUM('Source Maddison population'!$B81:$L81)</f>
        <v>0.39160179378414128</v>
      </c>
      <c r="E81" s="7">
        <f>+'Source Maddison population'!E81/SUM('Source Maddison population'!$B81:$L81)</f>
        <v>3.398100314047009E-2</v>
      </c>
      <c r="F81" s="7">
        <f>+'Source Maddison population'!F81/SUM('Source Maddison population'!$B81:$L81)</f>
        <v>8.7625084480763421E-2</v>
      </c>
      <c r="G81" s="7">
        <f>+'Source Maddison population'!G81/SUM('Source Maddison population'!$B81:$L81)</f>
        <v>2.9727601285455447E-2</v>
      </c>
      <c r="H81" s="7">
        <f>+'Source Maddison population'!H81/SUM('Source Maddison population'!$B81:$L81)</f>
        <v>0.22233603992690851</v>
      </c>
      <c r="I81" s="7">
        <f>+'Source Maddison population'!I81/SUM('Source Maddison population'!$B81:$L81)</f>
        <v>1.2752503615102754E-2</v>
      </c>
      <c r="J81" s="7">
        <f>+'Source Maddison population'!J81/SUM('Source Maddison population'!$B81:$L81)</f>
        <v>5.756822483532268E-2</v>
      </c>
      <c r="K81" s="7">
        <f>+'Source Maddison population'!K81/SUM('Source Maddison population'!$B81:$L81)</f>
        <v>6.4523085632204932E-3</v>
      </c>
      <c r="L81" s="7">
        <f>+'Source Maddison population'!L81/SUM('Source Maddison population'!$B81:$L81)</f>
        <v>5.5717831361955066E-2</v>
      </c>
    </row>
    <row r="82" spans="1:12" x14ac:dyDescent="0.3">
      <c r="A82">
        <v>2014</v>
      </c>
      <c r="B82" s="7">
        <f>+'Source Maddison population'!B82/SUM('Source Maddison population'!$B82:$L82)</f>
        <v>8.2077617084222107E-2</v>
      </c>
      <c r="C82" s="7">
        <f>+'Source Maddison population'!C82/SUM('Source Maddison population'!$B82:$L82)</f>
        <v>2.0264925152639817E-2</v>
      </c>
      <c r="D82" s="7">
        <f>+'Source Maddison population'!D82/SUM('Source Maddison population'!$B82:$L82)</f>
        <v>0.39085895756965772</v>
      </c>
      <c r="E82" s="7">
        <f>+'Source Maddison population'!E82/SUM('Source Maddison population'!$B82:$L82)</f>
        <v>3.3997266493963986E-2</v>
      </c>
      <c r="F82" s="7">
        <f>+'Source Maddison population'!F82/SUM('Source Maddison population'!$B82:$L82)</f>
        <v>8.7744781271861846E-2</v>
      </c>
      <c r="G82" s="7">
        <f>+'Source Maddison population'!G82/SUM('Source Maddison population'!$B82:$L82)</f>
        <v>2.9839821121194966E-2</v>
      </c>
      <c r="H82" s="7">
        <f>+'Source Maddison population'!H82/SUM('Source Maddison population'!$B82:$L82)</f>
        <v>0.22255962150281833</v>
      </c>
      <c r="I82" s="7">
        <f>+'Source Maddison population'!I82/SUM('Source Maddison population'!$B82:$L82)</f>
        <v>1.2779236028905778E-2</v>
      </c>
      <c r="J82" s="7">
        <f>+'Source Maddison population'!J82/SUM('Source Maddison population'!$B82:$L82)</f>
        <v>5.756184223819627E-2</v>
      </c>
      <c r="K82" s="7">
        <f>+'Source Maddison population'!K82/SUM('Source Maddison population'!$B82:$L82)</f>
        <v>6.4048676994515833E-3</v>
      </c>
      <c r="L82" s="7">
        <f>+'Source Maddison population'!L82/SUM('Source Maddison population'!$B82:$L82)</f>
        <v>5.5911063837087618E-2</v>
      </c>
    </row>
    <row r="83" spans="1:12" x14ac:dyDescent="0.3">
      <c r="A83">
        <v>2015</v>
      </c>
      <c r="B83" s="7">
        <f>+'Source Maddison population'!B83/SUM('Source Maddison population'!$B83:$L83)</f>
        <v>8.2063759624441499E-2</v>
      </c>
      <c r="C83" s="7">
        <f>+'Source Maddison population'!C83/SUM('Source Maddison population'!$B83:$L83)</f>
        <v>2.0388054461267228E-2</v>
      </c>
      <c r="D83" s="7">
        <f>+'Source Maddison population'!D83/SUM('Source Maddison population'!$B83:$L83)</f>
        <v>0.39010629120884305</v>
      </c>
      <c r="E83" s="7">
        <f>+'Source Maddison population'!E83/SUM('Source Maddison population'!$B83:$L83)</f>
        <v>3.4018472132298673E-2</v>
      </c>
      <c r="F83" s="7">
        <f>+'Source Maddison population'!F83/SUM('Source Maddison population'!$B83:$L83)</f>
        <v>8.7873817177610697E-2</v>
      </c>
      <c r="G83" s="7">
        <f>+'Source Maddison population'!G83/SUM('Source Maddison population'!$B83:$L83)</f>
        <v>2.9952564409905413E-2</v>
      </c>
      <c r="H83" s="7">
        <f>+'Source Maddison population'!H83/SUM('Source Maddison population'!$B83:$L83)</f>
        <v>0.22276795068057709</v>
      </c>
      <c r="I83" s="7">
        <f>+'Source Maddison population'!I83/SUM('Source Maddison population'!$B83:$L83)</f>
        <v>1.2803645348650644E-2</v>
      </c>
      <c r="J83" s="7">
        <f>+'Source Maddison population'!J83/SUM('Source Maddison population'!$B83:$L83)</f>
        <v>5.7560719631689919E-2</v>
      </c>
      <c r="K83" s="7">
        <f>+'Source Maddison population'!K83/SUM('Source Maddison population'!$B83:$L83)</f>
        <v>6.3593514933811025E-3</v>
      </c>
      <c r="L83" s="7">
        <f>+'Source Maddison population'!L83/SUM('Source Maddison population'!$B83:$L83)</f>
        <v>5.6105373831334668E-2</v>
      </c>
    </row>
    <row r="84" spans="1:12" x14ac:dyDescent="0.3">
      <c r="A84">
        <v>2016</v>
      </c>
      <c r="B84" s="7">
        <f>+'Source Maddison population'!B84/SUM('Source Maddison population'!$B84:$L84)</f>
        <v>8.2051253288163734E-2</v>
      </c>
      <c r="C84" s="7">
        <f>+'Source Maddison population'!C84/SUM('Source Maddison population'!$B84:$L84)</f>
        <v>2.0509541517332152E-2</v>
      </c>
      <c r="D84" s="7">
        <f>+'Source Maddison population'!D84/SUM('Source Maddison population'!$B84:$L84)</f>
        <v>0.38934289074228834</v>
      </c>
      <c r="E84" s="7">
        <f>+'Source Maddison population'!E84/SUM('Source Maddison population'!$B84:$L84)</f>
        <v>3.4049204203614687E-2</v>
      </c>
      <c r="F84" s="7">
        <f>+'Source Maddison population'!F84/SUM('Source Maddison population'!$B84:$L84)</f>
        <v>8.8019025076980895E-2</v>
      </c>
      <c r="G84" s="7">
        <f>+'Source Maddison population'!G84/SUM('Source Maddison population'!$B84:$L84)</f>
        <v>3.0065080869664387E-2</v>
      </c>
      <c r="H84" s="7">
        <f>+'Source Maddison population'!H84/SUM('Source Maddison population'!$B84:$L84)</f>
        <v>0.22295386007519541</v>
      </c>
      <c r="I84" s="7">
        <f>+'Source Maddison population'!I84/SUM('Source Maddison population'!$B84:$L84)</f>
        <v>1.2831083266495038E-2</v>
      </c>
      <c r="J84" s="7">
        <f>+'Source Maddison population'!J84/SUM('Source Maddison population'!$B84:$L84)</f>
        <v>5.7566936450334942E-2</v>
      </c>
      <c r="K84" s="7">
        <f>+'Source Maddison population'!K84/SUM('Source Maddison population'!$B84:$L84)</f>
        <v>6.3155178892933461E-3</v>
      </c>
      <c r="L84" s="7">
        <f>+'Source Maddison population'!L84/SUM('Source Maddison population'!$B84:$L84)</f>
        <v>5.6295606620637047E-2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5"/>
  <sheetViews>
    <sheetView workbookViewId="0"/>
  </sheetViews>
  <sheetFormatPr defaultColWidth="9.109375" defaultRowHeight="14.4" x14ac:dyDescent="0.3"/>
  <cols>
    <col min="1" max="1" width="11.33203125" customWidth="1"/>
  </cols>
  <sheetData>
    <row r="1" spans="1:13" x14ac:dyDescent="0.3">
      <c r="A1" t="s">
        <v>14</v>
      </c>
    </row>
    <row r="3" spans="1:1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18</v>
      </c>
      <c r="J3" t="s">
        <v>8</v>
      </c>
      <c r="K3" t="s">
        <v>19</v>
      </c>
      <c r="L3" t="s">
        <v>10</v>
      </c>
      <c r="M3" t="s">
        <v>11</v>
      </c>
    </row>
    <row r="4" spans="1:13" x14ac:dyDescent="0.3">
      <c r="A4">
        <v>1935</v>
      </c>
      <c r="B4" s="2">
        <f>+'Source Maddison since 1935'!B4/'Source Maddison since 1935'!$M4</f>
        <v>0.76451977401129945</v>
      </c>
      <c r="C4" s="2">
        <f>+'Source Maddison since 1935'!C4/'Source Maddison since 1935'!$M4</f>
        <v>0.13265536723163843</v>
      </c>
      <c r="D4" s="2">
        <f>+'Source Maddison since 1935'!D4/'Source Maddison since 1935'!$M4</f>
        <v>0.11593220338983051</v>
      </c>
      <c r="E4" s="2">
        <f>+'Source Maddison since 1935'!E4/'Source Maddison since 1935'!$M4</f>
        <v>0.38124293785310737</v>
      </c>
      <c r="F4" s="2">
        <f>+'Source Maddison since 1935'!F4/'Source Maddison since 1935'!$M4</f>
        <v>0.26259887005649718</v>
      </c>
      <c r="G4" s="2">
        <f>+'Source Maddison since 1935'!G4/'Source Maddison since 1935'!$M4</f>
        <v>0.17548022598870056</v>
      </c>
      <c r="H4" s="2">
        <f>+'Source Maddison since 1935'!H4/'Source Maddison since 1935'!$M4</f>
        <v>0.196045197740113</v>
      </c>
      <c r="I4" s="2">
        <f>+'Source Maddison since 1935'!I4/'Source Maddison since 1935'!$M4</f>
        <v>0.16295171864716257</v>
      </c>
      <c r="J4" s="2">
        <f>+'Source Maddison since 1935'!J4/'Source Maddison since 1935'!$M4</f>
        <v>0.18790960451977401</v>
      </c>
      <c r="K4" s="2">
        <f>+'Source Maddison since 1935'!K4/'Source Maddison since 1935'!$M4</f>
        <v>0.48372881355932201</v>
      </c>
      <c r="L4" s="2">
        <f>+'Source Maddison since 1935'!L4/'Source Maddison since 1935'!$M4</f>
        <v>0.19581920903954803</v>
      </c>
      <c r="M4" s="2">
        <f>+'Source Maddison since 1935'!M4/'Source Maddison since 1935'!$M4</f>
        <v>1</v>
      </c>
    </row>
    <row r="5" spans="1:13" x14ac:dyDescent="0.3">
      <c r="A5">
        <f>+A4+1</f>
        <v>1936</v>
      </c>
      <c r="B5" s="2">
        <f>+'Source Maddison since 1935'!B5/'Source Maddison since 1935'!$M5</f>
        <v>0.68954517390409553</v>
      </c>
      <c r="C5" s="2">
        <f>+'Source Maddison since 1935'!C5/'Source Maddison since 1935'!$M5</f>
        <v>0.12399670714138712</v>
      </c>
      <c r="D5" s="2">
        <f>+'Source Maddison since 1935'!D5/'Source Maddison since 1935'!$M5</f>
        <v>0.11339781848116896</v>
      </c>
      <c r="E5" s="2">
        <f>+'Source Maddison since 1935'!E5/'Source Maddison since 1935'!$M5</f>
        <v>0.3528503807367771</v>
      </c>
      <c r="F5" s="2">
        <f>+'Source Maddison since 1935'!F5/'Source Maddison since 1935'!$M5</f>
        <v>0.24881662893599507</v>
      </c>
      <c r="G5" s="2">
        <f>+'Source Maddison since 1935'!G5/'Source Maddison since 1935'!$M5</f>
        <v>0.16145297386293475</v>
      </c>
      <c r="H5" s="2">
        <f>+'Source Maddison since 1935'!H5/'Source Maddison since 1935'!$M5</f>
        <v>0.1896480757357481</v>
      </c>
      <c r="I5" s="2">
        <f>+'Source Maddison since 1935'!I5/'Source Maddison since 1935'!$M5</f>
        <v>0.15136500969622724</v>
      </c>
      <c r="J5" s="2">
        <f>+'Source Maddison since 1935'!J5/'Source Maddison since 1935'!$M5</f>
        <v>0.17647664128421486</v>
      </c>
      <c r="K5" s="2">
        <f>+'Source Maddison since 1935'!K5/'Source Maddison since 1935'!$M5</f>
        <v>0.44052274130479524</v>
      </c>
      <c r="L5" s="2">
        <f>+'Source Maddison since 1935'!L5/'Source Maddison since 1935'!$M5</f>
        <v>0.192529327022021</v>
      </c>
      <c r="M5" s="2">
        <f>+'Source Maddison since 1935'!M5/'Source Maddison since 1935'!$M5</f>
        <v>1</v>
      </c>
    </row>
    <row r="6" spans="1:13" x14ac:dyDescent="0.3">
      <c r="A6">
        <f t="shared" ref="A6:A69" si="0">+A5+1</f>
        <v>1937</v>
      </c>
      <c r="B6" s="2">
        <f>+'Source Maddison since 1935'!B6/'Source Maddison since 1935'!$M6</f>
        <v>0.67626794258373202</v>
      </c>
      <c r="C6" s="2">
        <f>+'Source Maddison since 1935'!C6/'Source Maddison since 1935'!$M6</f>
        <v>0.12315789473684211</v>
      </c>
      <c r="D6" s="2">
        <f>+'Source Maddison since 1935'!D6/'Source Maddison since 1935'!$M6</f>
        <v>0.10679425837320575</v>
      </c>
      <c r="E6" s="2">
        <f>+'Source Maddison since 1935'!E6/'Source Maddison since 1935'!$M6</f>
        <v>0.36382775119617222</v>
      </c>
      <c r="F6" s="2">
        <f>+'Source Maddison since 1935'!F6/'Source Maddison since 1935'!$M6</f>
        <v>0.2322488038277512</v>
      </c>
      <c r="G6" s="2">
        <f>+'Source Maddison since 1935'!G6/'Source Maddison since 1935'!$M6</f>
        <v>0.15167464114832535</v>
      </c>
      <c r="H6" s="2">
        <f>+'Source Maddison since 1935'!H6/'Source Maddison since 1935'!$M6</f>
        <v>0.17913875598086124</v>
      </c>
      <c r="I6" s="2">
        <f>+'Source Maddison since 1935'!I6/'Source Maddison since 1935'!$M6</f>
        <v>0.1435774610059804</v>
      </c>
      <c r="J6" s="2">
        <f>+'Source Maddison since 1935'!J6/'Source Maddison since 1935'!$M6</f>
        <v>0.16363636363636364</v>
      </c>
      <c r="K6" s="2">
        <f>+'Source Maddison since 1935'!K6/'Source Maddison since 1935'!$M6</f>
        <v>0.42200956937799045</v>
      </c>
      <c r="L6" s="2">
        <f>+'Source Maddison since 1935'!L6/'Source Maddison since 1935'!$M6</f>
        <v>0.17818181818181819</v>
      </c>
      <c r="M6" s="2">
        <f>+'Source Maddison since 1935'!M6/'Source Maddison since 1935'!$M6</f>
        <v>1</v>
      </c>
    </row>
    <row r="7" spans="1:13" x14ac:dyDescent="0.3">
      <c r="A7">
        <f t="shared" si="0"/>
        <v>1938</v>
      </c>
      <c r="B7" s="2">
        <f>+'Source Maddison since 1935'!B7/'Source Maddison since 1935'!$M7</f>
        <v>0.71195263856282531</v>
      </c>
      <c r="C7" s="2">
        <f>+'Source Maddison since 1935'!C7/'Source Maddison since 1935'!$M7</f>
        <v>0.13402061855670103</v>
      </c>
      <c r="D7" s="2">
        <f>+'Source Maddison since 1935'!D7/'Source Maddison since 1935'!$M7</f>
        <v>0.11626007961620904</v>
      </c>
      <c r="E7" s="2">
        <f>+'Source Maddison since 1935'!E7/'Source Maddison since 1935'!$M7</f>
        <v>0.38715933449015005</v>
      </c>
      <c r="F7" s="2">
        <f>+'Source Maddison since 1935'!F7/'Source Maddison since 1935'!$M7</f>
        <v>0.26079412064917834</v>
      </c>
      <c r="G7" s="2">
        <f>+'Source Maddison since 1935'!G7/'Source Maddison since 1935'!$M7</f>
        <v>0.16331530060222518</v>
      </c>
      <c r="H7" s="2">
        <f>+'Source Maddison since 1935'!H7/'Source Maddison since 1935'!$M7</f>
        <v>0.19087475757885067</v>
      </c>
      <c r="I7" s="2">
        <f>+'Source Maddison since 1935'!I7/'Source Maddison since 1935'!$M7</f>
        <v>0.15621028446082932</v>
      </c>
      <c r="J7" s="2">
        <f>+'Source Maddison since 1935'!J7/'Source Maddison since 1935'!$M7</f>
        <v>0.17444115545575176</v>
      </c>
      <c r="K7" s="2">
        <f>+'Source Maddison since 1935'!K7/'Source Maddison since 1935'!$M7</f>
        <v>0.48106563233642952</v>
      </c>
      <c r="L7" s="2">
        <f>+'Source Maddison since 1935'!L7/'Source Maddison since 1935'!$M7</f>
        <v>0.20975808921098296</v>
      </c>
      <c r="M7" s="2">
        <f>+'Source Maddison since 1935'!M7/'Source Maddison since 1935'!$M7</f>
        <v>1</v>
      </c>
    </row>
    <row r="8" spans="1:13" x14ac:dyDescent="0.3">
      <c r="A8">
        <f t="shared" si="0"/>
        <v>1939</v>
      </c>
      <c r="B8" s="2">
        <f>+'Source Maddison since 1935'!B8/'Source Maddison since 1935'!$M8</f>
        <v>0.67931924658189125</v>
      </c>
      <c r="C8" s="2">
        <f>+'Source Maddison since 1935'!C8/'Source Maddison since 1935'!$M8</f>
        <v>0.12850176881154987</v>
      </c>
      <c r="D8" s="2">
        <f>+'Source Maddison since 1935'!D8/'Source Maddison since 1935'!$M8</f>
        <v>0.10775408738885171</v>
      </c>
      <c r="E8" s="2">
        <f>+'Source Maddison since 1935'!E8/'Source Maddison since 1935'!$M8</f>
        <v>0.36514007075246202</v>
      </c>
      <c r="F8" s="2">
        <f>+'Source Maddison since 1935'!F8/'Source Maddison since 1935'!$M8</f>
        <v>0.25241418873697297</v>
      </c>
      <c r="G8" s="2">
        <f>+'Source Maddison since 1935'!G8/'Source Maddison since 1935'!$M8</f>
        <v>0.1545080791662683</v>
      </c>
      <c r="H8" s="2">
        <f>+'Source Maddison since 1935'!H8/'Source Maddison since 1935'!$M8</f>
        <v>0.18529496127736877</v>
      </c>
      <c r="I8" s="2">
        <f>+'Source Maddison since 1935'!I8/'Source Maddison since 1935'!$M8</f>
        <v>0.14924945023424802</v>
      </c>
      <c r="J8" s="2">
        <f>+'Source Maddison since 1935'!J8/'Source Maddison since 1935'!$M8</f>
        <v>0.16167893680084139</v>
      </c>
      <c r="K8" s="2">
        <f>+'Source Maddison since 1935'!K8/'Source Maddison since 1935'!$M8</f>
        <v>0.45472798546706183</v>
      </c>
      <c r="L8" s="2">
        <f>+'Source Maddison since 1935'!L8/'Source Maddison since 1935'!$M8</f>
        <v>0.20795487140261976</v>
      </c>
      <c r="M8" s="2">
        <f>+'Source Maddison since 1935'!M8/'Source Maddison since 1935'!$M8</f>
        <v>1</v>
      </c>
    </row>
    <row r="9" spans="1:13" x14ac:dyDescent="0.3">
      <c r="A9">
        <f t="shared" si="0"/>
        <v>1940</v>
      </c>
      <c r="B9" s="2">
        <f>+'Source Maddison since 1935'!B9/'Source Maddison since 1935'!$M9</f>
        <v>0.63040594322101351</v>
      </c>
      <c r="C9" s="2">
        <f>+'Source Maddison since 1935'!C9/'Source Maddison since 1935'!$M9</f>
        <v>0.12744317679313699</v>
      </c>
      <c r="D9" s="2">
        <f>+'Source Maddison since 1935'!D9/'Source Maddison since 1935'!$M9</f>
        <v>9.8611479614398159E-2</v>
      </c>
      <c r="E9" s="2">
        <f>+'Source Maddison since 1935'!E9/'Source Maddison since 1935'!$M9</f>
        <v>0.34253117537808436</v>
      </c>
      <c r="F9" s="2">
        <f>+'Source Maddison since 1935'!F9/'Source Maddison since 1935'!$M9</f>
        <v>0.23233395241885557</v>
      </c>
      <c r="G9" s="2">
        <f>+'Source Maddison since 1935'!G9/'Source Maddison since 1935'!$M9</f>
        <v>0.14902272928274521</v>
      </c>
      <c r="H9" s="2">
        <f>+'Source Maddison since 1935'!H9/'Source Maddison since 1935'!$M9</f>
        <v>0.17086760413902893</v>
      </c>
      <c r="I9" s="2">
        <f>+'Source Maddison since 1935'!I9/'Source Maddison since 1935'!$M9</f>
        <v>0.1277084991598125</v>
      </c>
      <c r="J9" s="2">
        <f>+'Source Maddison since 1935'!J9/'Source Maddison since 1935'!$M9</f>
        <v>0.1499955779605554</v>
      </c>
      <c r="K9" s="2">
        <f>+'Source Maddison since 1935'!K9/'Source Maddison since 1935'!$M9</f>
        <v>0.39382683293534976</v>
      </c>
      <c r="L9" s="2">
        <f>+'Source Maddison since 1935'!L9/'Source Maddison since 1935'!$M9</f>
        <v>0.20217564340673919</v>
      </c>
      <c r="M9" s="2">
        <f>+'Source Maddison since 1935'!M9/'Source Maddison since 1935'!$M9</f>
        <v>1</v>
      </c>
    </row>
    <row r="10" spans="1:13" x14ac:dyDescent="0.3">
      <c r="A10">
        <f t="shared" si="0"/>
        <v>1941</v>
      </c>
      <c r="B10" s="2">
        <f>+'Source Maddison since 1935'!B10/'Source Maddison since 1935'!$M10</f>
        <v>0.57404235440672691</v>
      </c>
      <c r="C10" s="2">
        <f>+'Source Maddison since 1935'!C10/'Source Maddison since 1935'!$M10</f>
        <v>0.11873248209280599</v>
      </c>
      <c r="D10" s="2">
        <f>+'Source Maddison since 1935'!D10/'Source Maddison since 1935'!$M10</f>
        <v>9.0859545312986609E-2</v>
      </c>
      <c r="E10" s="2">
        <f>+'Source Maddison since 1935'!E10/'Source Maddison since 1935'!$M10</f>
        <v>0.29648084708813455</v>
      </c>
      <c r="F10" s="2">
        <f>+'Source Maddison since 1935'!F10/'Source Maddison since 1935'!$M10</f>
        <v>0.20258486452818436</v>
      </c>
      <c r="G10" s="2">
        <f>+'Source Maddison since 1935'!G10/'Source Maddison since 1935'!$M10</f>
        <v>0.12900965431329803</v>
      </c>
      <c r="H10" s="2">
        <f>+'Source Maddison since 1935'!H10/'Source Maddison since 1935'!$M10</f>
        <v>0.16093117408906882</v>
      </c>
      <c r="I10" s="2">
        <f>+'Source Maddison since 1935'!I10/'Source Maddison since 1935'!$M10</f>
        <v>0.11164746184989099</v>
      </c>
      <c r="J10" s="2">
        <f>+'Source Maddison since 1935'!J10/'Source Maddison since 1935'!$M10</f>
        <v>0.12994394269697915</v>
      </c>
      <c r="K10" s="2">
        <f>+'Source Maddison since 1935'!K10/'Source Maddison since 1935'!$M10</f>
        <v>0.36359389598255992</v>
      </c>
      <c r="L10" s="2">
        <f>+'Source Maddison since 1935'!L10/'Source Maddison since 1935'!$M10</f>
        <v>0.17292120834630956</v>
      </c>
      <c r="M10" s="2">
        <f>+'Source Maddison since 1935'!M10/'Source Maddison since 1935'!$M10</f>
        <v>1</v>
      </c>
    </row>
    <row r="11" spans="1:13" x14ac:dyDescent="0.3">
      <c r="A11">
        <f t="shared" si="0"/>
        <v>1942</v>
      </c>
      <c r="B11" s="2">
        <f>+'Source Maddison since 1935'!B11/'Source Maddison since 1935'!$M11</f>
        <v>0.51774250440917102</v>
      </c>
      <c r="C11" s="2">
        <f>+'Source Maddison since 1935'!C11/'Source Maddison since 1935'!$M11</f>
        <v>0.10899470899470899</v>
      </c>
      <c r="D11" s="2">
        <f>+'Source Maddison since 1935'!D11/'Source Maddison since 1935'!$M11</f>
        <v>7.7389770723104059E-2</v>
      </c>
      <c r="E11" s="2">
        <f>+'Source Maddison since 1935'!E11/'Source Maddison since 1935'!$M11</f>
        <v>0.27231040564373898</v>
      </c>
      <c r="F11" s="2">
        <f>+'Source Maddison since 1935'!F11/'Source Maddison since 1935'!$M11</f>
        <v>0.17911816578483244</v>
      </c>
      <c r="G11" s="2">
        <f>+'Source Maddison since 1935'!G11/'Source Maddison since 1935'!$M11</f>
        <v>0.11922398589065256</v>
      </c>
      <c r="H11" s="2">
        <f>+'Source Maddison since 1935'!H11/'Source Maddison since 1935'!$M11</f>
        <v>0.14998236331569664</v>
      </c>
      <c r="I11" s="2">
        <f>+'Source Maddison since 1935'!I11/'Source Maddison since 1935'!$M11</f>
        <v>0.10462081128747795</v>
      </c>
      <c r="J11" s="2">
        <f>+'Source Maddison since 1935'!J11/'Source Maddison since 1935'!$M11</f>
        <v>0.11315696649029983</v>
      </c>
      <c r="K11" s="2">
        <f>+'Source Maddison since 1935'!K11/'Source Maddison since 1935'!$M11</f>
        <v>0.30504409171075836</v>
      </c>
      <c r="L11" s="2">
        <f>+'Source Maddison since 1935'!L11/'Source Maddison since 1935'!$M11</f>
        <v>0.13523809523809524</v>
      </c>
      <c r="M11" s="2">
        <f>+'Source Maddison since 1935'!M11/'Source Maddison since 1935'!$M11</f>
        <v>1</v>
      </c>
    </row>
    <row r="12" spans="1:13" x14ac:dyDescent="0.3">
      <c r="A12">
        <f t="shared" si="0"/>
        <v>1943</v>
      </c>
      <c r="B12" s="2">
        <f>+'Source Maddison since 1935'!B12/'Source Maddison since 1935'!$M12</f>
        <v>0.46543659043659041</v>
      </c>
      <c r="C12" s="2">
        <f>+'Source Maddison since 1935'!C12/'Source Maddison since 1935'!$M12</f>
        <v>0.10258575883575884</v>
      </c>
      <c r="D12" s="2">
        <f>+'Source Maddison since 1935'!D12/'Source Maddison since 1935'!$M12</f>
        <v>7.9326923076923073E-2</v>
      </c>
      <c r="E12" s="2">
        <f>+'Source Maddison since 1935'!E12/'Source Maddison since 1935'!$M12</f>
        <v>0.25318347193347196</v>
      </c>
      <c r="F12" s="2">
        <f>+'Source Maddison since 1935'!F12/'Source Maddison since 1935'!$M12</f>
        <v>0.16131756756756757</v>
      </c>
      <c r="G12" s="2">
        <f>+'Source Maddison since 1935'!G12/'Source Maddison since 1935'!$M12</f>
        <v>0.12058212058212059</v>
      </c>
      <c r="H12" s="2">
        <f>+'Source Maddison since 1935'!H12/'Source Maddison since 1935'!$M12</f>
        <v>0.13942307692307693</v>
      </c>
      <c r="I12" s="2">
        <f>+'Source Maddison since 1935'!I12/'Source Maddison since 1935'!$M12</f>
        <v>9.6153846153846159E-2</v>
      </c>
      <c r="J12" s="2">
        <f>+'Source Maddison since 1935'!J12/'Source Maddison since 1935'!$M12</f>
        <v>0.10408004158004158</v>
      </c>
      <c r="K12" s="2">
        <f>+'Source Maddison since 1935'!K12/'Source Maddison since 1935'!$M12</f>
        <v>0.27247920997920999</v>
      </c>
      <c r="L12" s="2">
        <f>+'Source Maddison since 1935'!L12/'Source Maddison since 1935'!$M12</f>
        <v>0.13773388773388773</v>
      </c>
      <c r="M12" s="2">
        <f>+'Source Maddison since 1935'!M12/'Source Maddison since 1935'!$M12</f>
        <v>1</v>
      </c>
    </row>
    <row r="13" spans="1:13" x14ac:dyDescent="0.3">
      <c r="A13">
        <f t="shared" si="0"/>
        <v>1944</v>
      </c>
      <c r="B13" s="2">
        <f>+'Source Maddison since 1935'!B13/'Source Maddison since 1935'!$M13</f>
        <v>0.47826352051704163</v>
      </c>
      <c r="C13" s="2">
        <f>+'Source Maddison since 1935'!C13/'Source Maddison since 1935'!$M13</f>
        <v>9.5177123346137427E-2</v>
      </c>
      <c r="D13" s="2">
        <f>+'Source Maddison since 1935'!D13/'Source Maddison since 1935'!$M13</f>
        <v>7.5422230351807812E-2</v>
      </c>
      <c r="E13" s="2">
        <f>+'Source Maddison since 1935'!E13/'Source Maddison since 1935'!$M13</f>
        <v>0.23760746295957563</v>
      </c>
      <c r="F13" s="2">
        <f>+'Source Maddison since 1935'!F13/'Source Maddison since 1935'!$M13</f>
        <v>0.15742942503505883</v>
      </c>
      <c r="G13" s="2">
        <f>+'Source Maddison since 1935'!G13/'Source Maddison since 1935'!$M13</f>
        <v>0.11170050606670325</v>
      </c>
      <c r="H13" s="2">
        <f>+'Source Maddison since 1935'!H13/'Source Maddison since 1935'!$M13</f>
        <v>0.13791841960856047</v>
      </c>
      <c r="I13" s="2">
        <f>+'Source Maddison since 1935'!I13/'Source Maddison since 1935'!$M13</f>
        <v>9.0055484421681611E-2</v>
      </c>
      <c r="J13" s="2">
        <f>+'Source Maddison since 1935'!J13/'Source Maddison since 1935'!$M13</f>
        <v>0.10426193524785074</v>
      </c>
      <c r="K13" s="2">
        <f>+'Source Maddison since 1935'!K13/'Source Maddison since 1935'!$M13</f>
        <v>0.28998231815133224</v>
      </c>
      <c r="L13" s="2">
        <f>+'Source Maddison since 1935'!L13/'Source Maddison since 1935'!$M13</f>
        <v>0.13938174501554784</v>
      </c>
      <c r="M13" s="2">
        <f>+'Source Maddison since 1935'!M13/'Source Maddison since 1935'!$M13</f>
        <v>1</v>
      </c>
    </row>
    <row r="14" spans="1:13" x14ac:dyDescent="0.3">
      <c r="A14">
        <f t="shared" si="0"/>
        <v>1945</v>
      </c>
      <c r="B14" s="2">
        <f>+'Source Maddison since 1935'!B14/'Source Maddison since 1935'!$M14</f>
        <v>0.46660830415207605</v>
      </c>
      <c r="C14" s="2">
        <f>+'Source Maddison since 1935'!C14/'Source Maddison since 1935'!$M14</f>
        <v>0.1002376188094047</v>
      </c>
      <c r="D14" s="2">
        <f>+'Source Maddison since 1935'!D14/'Source Maddison since 1935'!$M14</f>
        <v>7.7601300650325167E-2</v>
      </c>
      <c r="E14" s="2">
        <f>+'Source Maddison since 1935'!E14/'Source Maddison since 1935'!$M14</f>
        <v>0.25981740870435216</v>
      </c>
      <c r="F14" s="2">
        <f>+'Source Maddison since 1935'!F14/'Source Maddison since 1935'!$M14</f>
        <v>0.16464482241120559</v>
      </c>
      <c r="G14" s="2">
        <f>+'Source Maddison since 1935'!G14/'Source Maddison since 1935'!$M14</f>
        <v>0.11211855927963982</v>
      </c>
      <c r="H14" s="2">
        <f>+'Source Maddison since 1935'!H14/'Source Maddison since 1935'!$M14</f>
        <v>0.14200850425212605</v>
      </c>
      <c r="I14" s="2">
        <f>+'Source Maddison since 1935'!I14/'Source Maddison since 1935'!$M14</f>
        <v>8.7106053026513253E-2</v>
      </c>
      <c r="J14" s="2">
        <f>+'Source Maddison since 1935'!J14/'Source Maddison since 1935'!$M14</f>
        <v>0.108991995997999</v>
      </c>
      <c r="K14" s="2">
        <f>+'Source Maddison since 1935'!K14/'Source Maddison since 1935'!$M14</f>
        <v>0.30283891945972985</v>
      </c>
      <c r="L14" s="2">
        <f>+'Source Maddison since 1935'!L14/'Source Maddison since 1935'!$M14</f>
        <v>0.17402451225612806</v>
      </c>
      <c r="M14" s="2">
        <f>+'Source Maddison since 1935'!M14/'Source Maddison since 1935'!$M14</f>
        <v>1</v>
      </c>
    </row>
    <row r="15" spans="1:13" x14ac:dyDescent="0.3">
      <c r="A15">
        <f t="shared" si="0"/>
        <v>1946</v>
      </c>
      <c r="B15" s="2">
        <f>+'Source Maddison since 1935'!B15/'Source Maddison since 1935'!$M15</f>
        <v>0.55220786400386979</v>
      </c>
      <c r="C15" s="2">
        <f>+'Source Maddison since 1935'!C15/'Source Maddison since 1935'!$M15</f>
        <v>0.10794001796696842</v>
      </c>
      <c r="D15" s="2">
        <f>+'Source Maddison since 1935'!D15/'Source Maddison since 1935'!$M15</f>
        <v>9.2598991085619517E-2</v>
      </c>
      <c r="E15" s="2">
        <f>+'Source Maddison since 1935'!E15/'Source Maddison since 1935'!$M15</f>
        <v>0.30599129293068894</v>
      </c>
      <c r="F15" s="2">
        <f>+'Source Maddison since 1935'!F15/'Source Maddison since 1935'!$M15</f>
        <v>0.1932140142353673</v>
      </c>
      <c r="G15" s="2">
        <f>+'Source Maddison since 1935'!G15/'Source Maddison since 1935'!$M15</f>
        <v>0.13523598921981894</v>
      </c>
      <c r="H15" s="2">
        <f>+'Source Maddison since 1935'!H15/'Source Maddison since 1935'!$M15</f>
        <v>0.16287747909612327</v>
      </c>
      <c r="I15" s="2">
        <f>+'Source Maddison since 1935'!I15/'Source Maddison since 1935'!$M15</f>
        <v>0.10337917213737821</v>
      </c>
      <c r="J15" s="2">
        <f>+'Source Maddison since 1935'!J15/'Source Maddison since 1935'!$M15</f>
        <v>0.12300462994955429</v>
      </c>
      <c r="K15" s="2">
        <f>+'Source Maddison since 1935'!K15/'Source Maddison since 1935'!$M15</f>
        <v>0.3645221477437634</v>
      </c>
      <c r="L15" s="2">
        <f>+'Source Maddison since 1935'!L15/'Source Maddison since 1935'!$M15</f>
        <v>0.22037177803883629</v>
      </c>
      <c r="M15" s="2">
        <f>+'Source Maddison since 1935'!M15/'Source Maddison since 1935'!$M15</f>
        <v>1</v>
      </c>
    </row>
    <row r="16" spans="1:13" x14ac:dyDescent="0.3">
      <c r="A16">
        <f t="shared" si="0"/>
        <v>1947</v>
      </c>
      <c r="B16" s="2">
        <f>+'Source Maddison since 1935'!B16/'Source Maddison since 1935'!$M16</f>
        <v>0.62018922956534106</v>
      </c>
      <c r="C16" s="2">
        <f>+'Source Maddison since 1935'!C16/'Source Maddison since 1935'!$M16</f>
        <v>0.10749092978587181</v>
      </c>
      <c r="D16" s="2">
        <f>+'Source Maddison since 1935'!D16/'Source Maddison since 1935'!$M16</f>
        <v>9.6393256029024682E-2</v>
      </c>
      <c r="E16" s="2">
        <f>+'Source Maddison since 1935'!E16/'Source Maddison since 1935'!$M16</f>
        <v>0.27601906523440278</v>
      </c>
      <c r="F16" s="2">
        <f>+'Source Maddison since 1935'!F16/'Source Maddison since 1935'!$M16</f>
        <v>0.20132318417870101</v>
      </c>
      <c r="G16" s="2">
        <f>+'Source Maddison since 1935'!G16/'Source Maddison since 1935'!$M16</f>
        <v>0.15031656825780751</v>
      </c>
      <c r="H16" s="2">
        <f>+'Source Maddison since 1935'!H16/'Source Maddison since 1935'!$M16</f>
        <v>0.16888383012022479</v>
      </c>
      <c r="I16" s="2">
        <f>+'Source Maddison since 1935'!I16/'Source Maddison since 1935'!$M16</f>
        <v>9.0417585544568538E-2</v>
      </c>
      <c r="J16" s="2">
        <f>+'Source Maddison since 1935'!J16/'Source Maddison since 1935'!$M16</f>
        <v>0.12797894287543574</v>
      </c>
      <c r="K16" s="2">
        <f>+'Source Maddison since 1935'!K16/'Source Maddison since 1935'!$M16</f>
        <v>0.36600981717293873</v>
      </c>
      <c r="L16" s="2">
        <f>+'Source Maddison since 1935'!L16/'Source Maddison since 1935'!$M16</f>
        <v>0.22159778046524864</v>
      </c>
      <c r="M16" s="2">
        <f>+'Source Maddison since 1935'!M16/'Source Maddison since 1935'!$M16</f>
        <v>1</v>
      </c>
    </row>
    <row r="17" spans="1:13" x14ac:dyDescent="0.3">
      <c r="A17">
        <f t="shared" si="0"/>
        <v>1948</v>
      </c>
      <c r="B17" s="2">
        <f>+'Source Maddison since 1935'!B17/'Source Maddison since 1935'!$M17</f>
        <v>0.61789958101517961</v>
      </c>
      <c r="C17" s="2">
        <f>+'Source Maddison since 1935'!C17/'Source Maddison since 1935'!$M17</f>
        <v>0.11085926231197198</v>
      </c>
      <c r="D17" s="2">
        <f>+'Source Maddison since 1935'!D17/'Source Maddison since 1935'!$M17</f>
        <v>9.973212445909746E-2</v>
      </c>
      <c r="E17" s="2">
        <f>+'Source Maddison since 1935'!E17/'Source Maddison since 1935'!$M17</f>
        <v>0.30517205852050278</v>
      </c>
      <c r="F17" s="2">
        <f>+'Source Maddison since 1935'!F17/'Source Maddison since 1935'!$M17</f>
        <v>0.19520571467820591</v>
      </c>
      <c r="G17" s="2">
        <f>+'Source Maddison since 1935'!G17/'Source Maddison since 1935'!$M17</f>
        <v>0.160587952469263</v>
      </c>
      <c r="H17" s="2">
        <f>+'Source Maddison since 1935'!H17/'Source Maddison since 1935'!$M17</f>
        <v>0.16525860292602515</v>
      </c>
      <c r="I17" s="2">
        <f>+'Source Maddison since 1935'!I17/'Source Maddison since 1935'!$M17</f>
        <v>8.626966137784188E-2</v>
      </c>
      <c r="J17" s="2">
        <f>+'Source Maddison since 1935'!J17/'Source Maddison since 1935'!$M17</f>
        <v>0.1254893880074181</v>
      </c>
      <c r="K17" s="2">
        <f>+'Source Maddison since 1935'!K17/'Source Maddison since 1935'!$M17</f>
        <v>0.3593653410261694</v>
      </c>
      <c r="L17" s="2">
        <f>+'Source Maddison since 1935'!L17/'Source Maddison since 1935'!$M17</f>
        <v>0.25386358953224808</v>
      </c>
      <c r="M17" s="2">
        <f>+'Source Maddison since 1935'!M17/'Source Maddison since 1935'!$M17</f>
        <v>1</v>
      </c>
    </row>
    <row r="18" spans="1:13" x14ac:dyDescent="0.3">
      <c r="A18">
        <f t="shared" si="0"/>
        <v>1949</v>
      </c>
      <c r="B18" s="2">
        <f>+'Source Maddison since 1935'!B18/'Source Maddison since 1935'!$M18</f>
        <v>0.61267006802721091</v>
      </c>
      <c r="C18" s="2">
        <f>+'Source Maddison since 1935'!C18/'Source Maddison since 1935'!$M18</f>
        <v>0.11805555555555555</v>
      </c>
      <c r="D18" s="2">
        <f>+'Source Maddison since 1935'!D18/'Source Maddison since 1935'!$M18</f>
        <v>0.10820578231292517</v>
      </c>
      <c r="E18" s="2">
        <f>+'Source Maddison since 1935'!E18/'Source Maddison since 1935'!$M18</f>
        <v>0.30265022675736963</v>
      </c>
      <c r="F18" s="2">
        <f>+'Source Maddison since 1935'!F18/'Source Maddison since 1935'!$M18</f>
        <v>0.20698696145124718</v>
      </c>
      <c r="G18" s="2">
        <f>+'Source Maddison since 1935'!G18/'Source Maddison since 1935'!$M18</f>
        <v>0.16397392290249432</v>
      </c>
      <c r="H18" s="2">
        <f>+'Source Maddison since 1935'!H18/'Source Maddison since 1935'!$M18</f>
        <v>0.17517006802721088</v>
      </c>
      <c r="I18" s="2">
        <f>+'Source Maddison since 1935'!I18/'Source Maddison since 1935'!$M18</f>
        <v>0.1016156462585034</v>
      </c>
      <c r="J18" s="2">
        <f>+'Source Maddison since 1935'!J18/'Source Maddison since 1935'!$M18</f>
        <v>0.13690476190476192</v>
      </c>
      <c r="K18" s="2">
        <f>+'Source Maddison since 1935'!K18/'Source Maddison since 1935'!$M18</f>
        <v>0.41361961451247165</v>
      </c>
      <c r="L18" s="2">
        <f>+'Source Maddison since 1935'!L18/'Source Maddison since 1935'!$M18</f>
        <v>0.26580215419501135</v>
      </c>
      <c r="M18" s="2">
        <f>+'Source Maddison since 1935'!M18/'Source Maddison since 1935'!$M18</f>
        <v>1</v>
      </c>
    </row>
    <row r="19" spans="1:13" x14ac:dyDescent="0.3">
      <c r="A19">
        <f t="shared" si="0"/>
        <v>1950</v>
      </c>
      <c r="B19" s="2">
        <f>+'Source Maddison since 1935'!B19/'Source Maddison since 1935'!$M19</f>
        <v>0.56046191194803485</v>
      </c>
      <c r="C19" s="2">
        <f>+'Source Maddison since 1935'!C19/'Source Maddison since 1935'!$M19</f>
        <v>0.10675152549045339</v>
      </c>
      <c r="D19" s="2">
        <f>+'Source Maddison since 1935'!D19/'Source Maddison since 1935'!$M19</f>
        <v>0.10163375106620301</v>
      </c>
      <c r="E19" s="2">
        <f>+'Source Maddison since 1935'!E19/'Source Maddison since 1935'!$M19</f>
        <v>0.28862935502919757</v>
      </c>
      <c r="F19" s="2">
        <f>+'Source Maddison since 1935'!F19/'Source Maddison since 1935'!$M19</f>
        <v>0.19578767797388621</v>
      </c>
      <c r="G19" s="2">
        <f>+'Source Maddison since 1935'!G19/'Source Maddison since 1935'!$M19</f>
        <v>0.16016009448198937</v>
      </c>
      <c r="H19" s="2">
        <f>+'Source Maddison since 1935'!H19/'Source Maddison since 1935'!$M19</f>
        <v>0.17374188045403846</v>
      </c>
      <c r="I19" s="2">
        <f>+'Source Maddison since 1935'!I19/'Source Maddison since 1935'!$M19</f>
        <v>8.5689915359884516E-2</v>
      </c>
      <c r="J19" s="2">
        <f>+'Source Maddison since 1935'!J19/'Source Maddison since 1935'!$M19</f>
        <v>0.1343743848828817</v>
      </c>
      <c r="K19" s="2">
        <f>+'Source Maddison since 1935'!K19/'Source Maddison since 1935'!$M19</f>
        <v>0.41132471622596944</v>
      </c>
      <c r="L19" s="2">
        <f>+'Source Maddison since 1935'!L19/'Source Maddison since 1935'!$M19</f>
        <v>0.26605865756840102</v>
      </c>
      <c r="M19" s="2">
        <f>+'Source Maddison since 1935'!M19/'Source Maddison since 1935'!$M19</f>
        <v>1</v>
      </c>
    </row>
    <row r="20" spans="1:13" x14ac:dyDescent="0.3">
      <c r="A20">
        <f t="shared" si="0"/>
        <v>1951</v>
      </c>
      <c r="B20" s="2">
        <f>+'Source Maddison since 1935'!B20/'Source Maddison since 1935'!$M20</f>
        <v>0.52244822026540993</v>
      </c>
      <c r="C20" s="2">
        <f>+'Source Maddison since 1935'!C20/'Source Maddison since 1935'!$M20</f>
        <v>0.10858241349373682</v>
      </c>
      <c r="D20" s="2">
        <f>+'Source Maddison since 1935'!D20/'Source Maddison since 1935'!$M20</f>
        <v>9.5746000248046637E-2</v>
      </c>
      <c r="E20" s="2">
        <f>+'Source Maddison since 1935'!E20/'Source Maddison since 1935'!$M20</f>
        <v>0.27837033362272107</v>
      </c>
      <c r="F20" s="2">
        <f>+'Source Maddison since 1935'!F20/'Source Maddison since 1935'!$M20</f>
        <v>0.18343048493116706</v>
      </c>
      <c r="G20" s="2">
        <f>+'Source Maddison since 1935'!G20/'Source Maddison since 1935'!$M20</f>
        <v>0.14864194468560088</v>
      </c>
      <c r="H20" s="2">
        <f>+'Source Maddison since 1935'!H20/'Source Maddison since 1935'!$M20</f>
        <v>0.16885774525610814</v>
      </c>
      <c r="I20" s="2">
        <f>+'Source Maddison since 1935'!I20/'Source Maddison since 1935'!$M20</f>
        <v>8.0367109016495103E-2</v>
      </c>
      <c r="J20" s="2">
        <f>+'Source Maddison since 1935'!J20/'Source Maddison since 1935'!$M20</f>
        <v>0.13276696018851544</v>
      </c>
      <c r="K20" s="2">
        <f>+'Source Maddison since 1935'!K20/'Source Maddison since 1935'!$M20</f>
        <v>0.4229195088676671</v>
      </c>
      <c r="L20" s="2">
        <f>+'Source Maddison since 1935'!L20/'Source Maddison since 1935'!$M20</f>
        <v>0.27185910951258835</v>
      </c>
      <c r="M20" s="2">
        <f>+'Source Maddison since 1935'!M20/'Source Maddison since 1935'!$M20</f>
        <v>1</v>
      </c>
    </row>
    <row r="21" spans="1:13" x14ac:dyDescent="0.3">
      <c r="A21">
        <f t="shared" si="0"/>
        <v>1952</v>
      </c>
      <c r="B21" s="2">
        <f>+'Source Maddison since 1935'!B21/'Source Maddison since 1935'!$M21</f>
        <v>0.460560724928541</v>
      </c>
      <c r="C21" s="2">
        <f>+'Source Maddison since 1935'!C21/'Source Maddison since 1935'!$M21</f>
        <v>0.10588092197287599</v>
      </c>
      <c r="D21" s="2">
        <f>+'Source Maddison since 1935'!D21/'Source Maddison since 1935'!$M21</f>
        <v>9.925196132092684E-2</v>
      </c>
      <c r="E21" s="2">
        <f>+'Source Maddison since 1935'!E21/'Source Maddison since 1935'!$M21</f>
        <v>0.29313385635224715</v>
      </c>
      <c r="F21" s="2">
        <f>+'Source Maddison since 1935'!F21/'Source Maddison since 1935'!$M21</f>
        <v>0.18627987593504836</v>
      </c>
      <c r="G21" s="2">
        <f>+'Source Maddison since 1935'!G21/'Source Maddison since 1935'!$M21</f>
        <v>0.16049382716049382</v>
      </c>
      <c r="H21" s="2">
        <f>+'Source Maddison since 1935'!H21/'Source Maddison since 1935'!$M21</f>
        <v>0.16821747856230615</v>
      </c>
      <c r="I21" s="2">
        <f>+'Source Maddison since 1935'!I21/'Source Maddison since 1935'!$M21</f>
        <v>7.273611871313021E-2</v>
      </c>
      <c r="J21" s="2">
        <f>+'Source Maddison since 1935'!J21/'Source Maddison since 1935'!$M21</f>
        <v>0.1332481907194551</v>
      </c>
      <c r="K21" s="2">
        <f>+'Source Maddison since 1935'!K21/'Source Maddison since 1935'!$M21</f>
        <v>0.40138660828316003</v>
      </c>
      <c r="L21" s="2">
        <f>+'Source Maddison since 1935'!L21/'Source Maddison since 1935'!$M21</f>
        <v>0.28285592653408748</v>
      </c>
      <c r="M21" s="2">
        <f>+'Source Maddison since 1935'!M21/'Source Maddison since 1935'!$M21</f>
        <v>1</v>
      </c>
    </row>
    <row r="22" spans="1:13" x14ac:dyDescent="0.3">
      <c r="A22">
        <f t="shared" si="0"/>
        <v>1953</v>
      </c>
      <c r="B22" s="2">
        <f>+'Source Maddison since 1935'!B22/'Source Maddison since 1935'!$M22</f>
        <v>0.47201040373588699</v>
      </c>
      <c r="C22" s="2">
        <f>+'Source Maddison since 1935'!C22/'Source Maddison since 1935'!$M22</f>
        <v>8.9081988532245665E-2</v>
      </c>
      <c r="D22" s="2">
        <f>+'Source Maddison since 1935'!D22/'Source Maddison since 1935'!$M22</f>
        <v>9.8126145297629599E-2</v>
      </c>
      <c r="E22" s="2">
        <f>+'Source Maddison since 1935'!E22/'Source Maddison since 1935'!$M22</f>
        <v>0.28362002719158241</v>
      </c>
      <c r="F22" s="2">
        <f>+'Source Maddison since 1935'!F22/'Source Maddison since 1935'!$M22</f>
        <v>0.18791747945853285</v>
      </c>
      <c r="G22" s="2">
        <f>+'Source Maddison since 1935'!G22/'Source Maddison since 1935'!$M22</f>
        <v>0.15617426257610686</v>
      </c>
      <c r="H22" s="2">
        <f>+'Source Maddison since 1935'!H22/'Source Maddison since 1935'!$M22</f>
        <v>0.15836141159780104</v>
      </c>
      <c r="I22" s="2">
        <f>+'Source Maddison since 1935'!I22/'Source Maddison since 1935'!$M22</f>
        <v>6.9042974522669498E-2</v>
      </c>
      <c r="J22" s="2">
        <f>+'Source Maddison since 1935'!J22/'Source Maddison since 1935'!$M22</f>
        <v>0.13477566944493705</v>
      </c>
      <c r="K22" s="2">
        <f>+'Source Maddison since 1935'!K22/'Source Maddison since 1935'!$M22</f>
        <v>0.42696695631613168</v>
      </c>
      <c r="L22" s="2">
        <f>+'Source Maddison since 1935'!L22/'Source Maddison since 1935'!$M22</f>
        <v>0.28095998108411657</v>
      </c>
      <c r="M22" s="2">
        <f>+'Source Maddison since 1935'!M22/'Source Maddison since 1935'!$M22</f>
        <v>1</v>
      </c>
    </row>
    <row r="23" spans="1:13" x14ac:dyDescent="0.3">
      <c r="A23">
        <f t="shared" si="0"/>
        <v>1954</v>
      </c>
      <c r="B23" s="2">
        <f>+'Source Maddison since 1935'!B23/'Source Maddison since 1935'!$M23</f>
        <v>0.49954581239023799</v>
      </c>
      <c r="C23" s="2">
        <f>+'Source Maddison since 1935'!C23/'Source Maddison since 1935'!$M23</f>
        <v>9.2109247259734753E-2</v>
      </c>
      <c r="D23" s="2">
        <f>+'Source Maddison since 1935'!D23/'Source Maddison since 1935'!$M23</f>
        <v>0.10579543390056319</v>
      </c>
      <c r="E23" s="2">
        <f>+'Source Maddison since 1935'!E23/'Source Maddison since 1935'!$M23</f>
        <v>0.31072488342518018</v>
      </c>
      <c r="F23" s="2">
        <f>+'Source Maddison since 1935'!F23/'Source Maddison since 1935'!$M23</f>
        <v>0.20238599890994974</v>
      </c>
      <c r="G23" s="2">
        <f>+'Source Maddison since 1935'!G23/'Source Maddison since 1935'!$M23</f>
        <v>0.16974504935505361</v>
      </c>
      <c r="H23" s="2">
        <f>+'Source Maddison since 1935'!H23/'Source Maddison since 1935'!$M23</f>
        <v>0.17319687518924484</v>
      </c>
      <c r="I23" s="2">
        <f>+'Source Maddison since 1935'!I23/'Source Maddison since 1935'!$M23</f>
        <v>7.1640525646460368E-2</v>
      </c>
      <c r="J23" s="2">
        <f>+'Source Maddison since 1935'!J23/'Source Maddison since 1935'!$M23</f>
        <v>0.13783079997577666</v>
      </c>
      <c r="K23" s="2">
        <f>+'Source Maddison since 1935'!K23/'Source Maddison since 1935'!$M23</f>
        <v>0.45594380185308547</v>
      </c>
      <c r="L23" s="2">
        <f>+'Source Maddison since 1935'!L23/'Source Maddison since 1935'!$M23</f>
        <v>0.30424514019257554</v>
      </c>
      <c r="M23" s="2">
        <f>+'Source Maddison since 1935'!M23/'Source Maddison since 1935'!$M23</f>
        <v>1</v>
      </c>
    </row>
    <row r="24" spans="1:13" x14ac:dyDescent="0.3">
      <c r="A24">
        <f t="shared" si="0"/>
        <v>1955</v>
      </c>
      <c r="B24" s="2">
        <f>+'Source Maddison since 1935'!B24/'Source Maddison since 1935'!$M24</f>
        <v>0.49976971790443292</v>
      </c>
      <c r="C24" s="2">
        <f>+'Source Maddison since 1935'!C24/'Source Maddison since 1935'!$M24</f>
        <v>8.7507196315486466E-2</v>
      </c>
      <c r="D24" s="2">
        <f>+'Source Maddison since 1935'!D24/'Source Maddison since 1935'!$M24</f>
        <v>0.10685089234312033</v>
      </c>
      <c r="E24" s="2">
        <f>+'Source Maddison since 1935'!E24/'Source Maddison since 1935'!$M24</f>
        <v>0.27898675877950491</v>
      </c>
      <c r="F24" s="2">
        <f>+'Source Maddison since 1935'!F24/'Source Maddison since 1935'!$M24</f>
        <v>0.19147956246401843</v>
      </c>
      <c r="G24" s="2">
        <f>+'Source Maddison since 1935'!G24/'Source Maddison since 1935'!$M24</f>
        <v>0.15751295336787566</v>
      </c>
      <c r="H24" s="2">
        <f>+'Source Maddison since 1935'!H24/'Source Maddison since 1935'!$M24</f>
        <v>0.17190558434081751</v>
      </c>
      <c r="I24" s="2">
        <f>+'Source Maddison since 1935'!I24/'Source Maddison since 1935'!$M24</f>
        <v>7.0236039147956245E-2</v>
      </c>
      <c r="J24" s="2">
        <f>+'Source Maddison since 1935'!J24/'Source Maddison since 1935'!$M24</f>
        <v>0.13713298791018999</v>
      </c>
      <c r="K24" s="2">
        <f>+'Source Maddison since 1935'!K24/'Source Maddison since 1935'!$M24</f>
        <v>0.43149107656879676</v>
      </c>
      <c r="L24" s="2">
        <f>+'Source Maddison since 1935'!L24/'Source Maddison since 1935'!$M24</f>
        <v>0.29280368451352906</v>
      </c>
      <c r="M24" s="2">
        <f>+'Source Maddison since 1935'!M24/'Source Maddison since 1935'!$M24</f>
        <v>1</v>
      </c>
    </row>
    <row r="25" spans="1:13" x14ac:dyDescent="0.3">
      <c r="A25">
        <f t="shared" si="0"/>
        <v>1956</v>
      </c>
      <c r="B25" s="2">
        <f>+'Source Maddison since 1935'!B25/'Source Maddison since 1935'!$M25</f>
        <v>0.49982756638694104</v>
      </c>
      <c r="C25" s="2">
        <f>+'Source Maddison since 1935'!C25/'Source Maddison since 1935'!$M25</f>
        <v>7.8859639038970003E-2</v>
      </c>
      <c r="D25" s="2">
        <f>+'Source Maddison since 1935'!D25/'Source Maddison since 1935'!$M25</f>
        <v>0.10627658351534659</v>
      </c>
      <c r="E25" s="2">
        <f>+'Source Maddison since 1935'!E25/'Source Maddison since 1935'!$M25</f>
        <v>0.26876652488791813</v>
      </c>
      <c r="F25" s="2">
        <f>+'Source Maddison since 1935'!F25/'Source Maddison since 1935'!$M25</f>
        <v>0.19151626623749857</v>
      </c>
      <c r="G25" s="2">
        <f>+'Source Maddison since 1935'!G25/'Source Maddison since 1935'!$M25</f>
        <v>0.15777675594895965</v>
      </c>
      <c r="H25" s="2">
        <f>+'Source Maddison since 1935'!H25/'Source Maddison since 1935'!$M25</f>
        <v>0.17536498448097482</v>
      </c>
      <c r="I25" s="2">
        <f>+'Source Maddison since 1935'!I25/'Source Maddison since 1935'!$M25</f>
        <v>7.1559949419473509E-2</v>
      </c>
      <c r="J25" s="2">
        <f>+'Source Maddison since 1935'!J25/'Source Maddison since 1935'!$M25</f>
        <v>0.13748706747902056</v>
      </c>
      <c r="K25" s="2">
        <f>+'Source Maddison since 1935'!K25/'Source Maddison since 1935'!$M25</f>
        <v>0.42953213012989999</v>
      </c>
      <c r="L25" s="2">
        <f>+'Source Maddison since 1935'!L25/'Source Maddison since 1935'!$M25</f>
        <v>0.30451776066214509</v>
      </c>
      <c r="M25" s="2">
        <f>+'Source Maddison since 1935'!M25/'Source Maddison since 1935'!$M25</f>
        <v>1</v>
      </c>
    </row>
    <row r="26" spans="1:13" x14ac:dyDescent="0.3">
      <c r="A26">
        <f t="shared" si="0"/>
        <v>1957</v>
      </c>
      <c r="B26" s="2">
        <f>+'Source Maddison since 1935'!B26/'Source Maddison since 1935'!$M26</f>
        <v>0.52099729993680699</v>
      </c>
      <c r="C26" s="2">
        <f>+'Source Maddison since 1935'!C26/'Source Maddison since 1935'!$M26</f>
        <v>7.2729361751019711E-2</v>
      </c>
      <c r="D26" s="2">
        <f>+'Source Maddison since 1935'!D26/'Source Maddison since 1935'!$M26</f>
        <v>0.10989831676911588</v>
      </c>
      <c r="E26" s="2">
        <f>+'Source Maddison since 1935'!E26/'Source Maddison since 1935'!$M26</f>
        <v>0.29511116217613603</v>
      </c>
      <c r="F26" s="2">
        <f>+'Source Maddison since 1935'!F26/'Source Maddison since 1935'!$M26</f>
        <v>0.19055552363991499</v>
      </c>
      <c r="G26" s="2">
        <f>+'Source Maddison since 1935'!G26/'Source Maddison since 1935'!$M26</f>
        <v>0.15976331360946747</v>
      </c>
      <c r="H26" s="2">
        <f>+'Source Maddison since 1935'!H26/'Source Maddison since 1935'!$M26</f>
        <v>0.18176595622450739</v>
      </c>
      <c r="I26" s="2">
        <f>+'Source Maddison since 1935'!I26/'Source Maddison since 1935'!$M26</f>
        <v>6.9742057792841955E-2</v>
      </c>
      <c r="J26" s="2">
        <f>+'Source Maddison since 1935'!J26/'Source Maddison since 1935'!$M26</f>
        <v>0.14183948986040099</v>
      </c>
      <c r="K26" s="2">
        <f>+'Source Maddison since 1935'!K26/'Source Maddison since 1935'!$M26</f>
        <v>0.42603550295857989</v>
      </c>
      <c r="L26" s="2">
        <f>+'Source Maddison since 1935'!L26/'Source Maddison since 1935'!$M26</f>
        <v>0.32452461653357845</v>
      </c>
      <c r="M26" s="2">
        <f>+'Source Maddison since 1935'!M26/'Source Maddison since 1935'!$M26</f>
        <v>1</v>
      </c>
    </row>
    <row r="27" spans="1:13" x14ac:dyDescent="0.3">
      <c r="A27">
        <f t="shared" si="0"/>
        <v>1958</v>
      </c>
      <c r="B27" s="2">
        <f>+'Source Maddison since 1935'!B27/'Source Maddison since 1935'!$M27</f>
        <v>0.56382413691354383</v>
      </c>
      <c r="C27" s="2">
        <f>+'Source Maddison since 1935'!C27/'Source Maddison since 1935'!$M27</f>
        <v>7.2764827382708758E-2</v>
      </c>
      <c r="D27" s="2">
        <f>+'Source Maddison since 1935'!D27/'Source Maddison since 1935'!$M27</f>
        <v>0.12151077013868397</v>
      </c>
      <c r="E27" s="2">
        <f>+'Source Maddison since 1935'!E27/'Source Maddison since 1935'!$M27</f>
        <v>0.31112422543523161</v>
      </c>
      <c r="F27" s="2">
        <f>+'Source Maddison since 1935'!F27/'Source Maddison since 1935'!$M27</f>
        <v>0.19256417822366481</v>
      </c>
      <c r="G27" s="2">
        <f>+'Source Maddison since 1935'!G27/'Source Maddison since 1935'!$M27</f>
        <v>0.16376512245500147</v>
      </c>
      <c r="H27" s="2">
        <f>+'Source Maddison since 1935'!H27/'Source Maddison since 1935'!$M27</f>
        <v>0.19215107701386841</v>
      </c>
      <c r="I27" s="2">
        <f>+'Source Maddison since 1935'!I27/'Source Maddison since 1935'!$M27</f>
        <v>7.4653290056063734E-2</v>
      </c>
      <c r="J27" s="2">
        <f>+'Source Maddison since 1935'!J27/'Source Maddison since 1935'!$M27</f>
        <v>0.14181174387724993</v>
      </c>
      <c r="K27" s="2">
        <f>+'Source Maddison since 1935'!K27/'Source Maddison since 1935'!$M27</f>
        <v>0.42059604603127765</v>
      </c>
      <c r="L27" s="2">
        <f>+'Source Maddison since 1935'!L27/'Source Maddison since 1935'!$M27</f>
        <v>0.33561522573030395</v>
      </c>
      <c r="M27" s="2">
        <f>+'Source Maddison since 1935'!M27/'Source Maddison since 1935'!$M27</f>
        <v>1</v>
      </c>
    </row>
    <row r="28" spans="1:13" x14ac:dyDescent="0.3">
      <c r="A28">
        <f t="shared" si="0"/>
        <v>1959</v>
      </c>
      <c r="B28" s="2">
        <f>+'Source Maddison since 1935'!B28/'Source Maddison since 1935'!$M28</f>
        <v>0.48405117032568012</v>
      </c>
      <c r="C28" s="2">
        <f>+'Source Maddison since 1935'!C28/'Source Maddison since 1935'!$M28</f>
        <v>6.9549187196246018E-2</v>
      </c>
      <c r="D28" s="2">
        <f>+'Source Maddison since 1935'!D28/'Source Maddison since 1935'!$M28</f>
        <v>0.11865258924082453</v>
      </c>
      <c r="E28" s="2">
        <f>+'Source Maddison since 1935'!E28/'Source Maddison since 1935'!$M28</f>
        <v>0.27166080107256579</v>
      </c>
      <c r="F28" s="2">
        <f>+'Source Maddison since 1935'!F28/'Source Maddison since 1935'!$M28</f>
        <v>0.18708452041785376</v>
      </c>
      <c r="G28" s="2">
        <f>+'Source Maddison since 1935'!G28/'Source Maddison since 1935'!$M28</f>
        <v>0.15859449192782527</v>
      </c>
      <c r="H28" s="2">
        <f>+'Source Maddison since 1935'!H28/'Source Maddison since 1935'!$M28</f>
        <v>0.18205686833137813</v>
      </c>
      <c r="I28" s="2">
        <f>+'Source Maddison since 1935'!I28/'Source Maddison since 1935'!$M28</f>
        <v>6.88229707837551E-2</v>
      </c>
      <c r="J28" s="2">
        <f>+'Source Maddison since 1935'!J28/'Source Maddison since 1935'!$M28</f>
        <v>0.12842857940897157</v>
      </c>
      <c r="K28" s="2">
        <f>+'Source Maddison since 1935'!K28/'Source Maddison since 1935'!$M28</f>
        <v>0.37606837606837606</v>
      </c>
      <c r="L28" s="2">
        <f>+'Source Maddison since 1935'!L28/'Source Maddison since 1935'!$M28</f>
        <v>0.32852913245070109</v>
      </c>
      <c r="M28" s="2">
        <f>+'Source Maddison since 1935'!M28/'Source Maddison since 1935'!$M28</f>
        <v>1</v>
      </c>
    </row>
    <row r="29" spans="1:13" x14ac:dyDescent="0.3">
      <c r="A29">
        <f t="shared" si="0"/>
        <v>1960</v>
      </c>
      <c r="B29" s="2">
        <f>+'Source Maddison since 1935'!B29/'Source Maddison since 1935'!$M29</f>
        <v>0.4944069110643482</v>
      </c>
      <c r="C29" s="2">
        <f>+'Source Maddison since 1935'!C29/'Source Maddison since 1935'!$M29</f>
        <v>6.8501495182190716E-2</v>
      </c>
      <c r="D29" s="2">
        <f>+'Source Maddison since 1935'!D29/'Source Maddison since 1935'!$M29</f>
        <v>0.12625982943847602</v>
      </c>
      <c r="E29" s="2">
        <f>+'Source Maddison since 1935'!E29/'Source Maddison since 1935'!$M29</f>
        <v>0.27467050614686012</v>
      </c>
      <c r="F29" s="2">
        <f>+'Source Maddison since 1935'!F29/'Source Maddison since 1935'!$M29</f>
        <v>0.18700852807619892</v>
      </c>
      <c r="G29" s="2">
        <f>+'Source Maddison since 1935'!G29/'Source Maddison since 1935'!$M29</f>
        <v>0.16203344777937756</v>
      </c>
      <c r="H29" s="2">
        <f>+'Source Maddison since 1935'!H29/'Source Maddison since 1935'!$M29</f>
        <v>0.18717465943072323</v>
      </c>
      <c r="I29" s="2">
        <f>+'Source Maddison since 1935'!I29/'Source Maddison since 1935'!$M29</f>
        <v>6.5954147746151284E-2</v>
      </c>
      <c r="J29" s="2">
        <f>+'Source Maddison since 1935'!J29/'Source Maddison since 1935'!$M29</f>
        <v>0.13766751578247868</v>
      </c>
      <c r="K29" s="2">
        <f>+'Source Maddison since 1935'!K29/'Source Maddison since 1935'!$M29</f>
        <v>0.38027467050614688</v>
      </c>
      <c r="L29" s="2">
        <f>+'Source Maddison since 1935'!L29/'Source Maddison since 1935'!$M29</f>
        <v>0.31603721342341345</v>
      </c>
      <c r="M29" s="2">
        <f>+'Source Maddison since 1935'!M29/'Source Maddison since 1935'!$M29</f>
        <v>1</v>
      </c>
    </row>
    <row r="30" spans="1:13" x14ac:dyDescent="0.3">
      <c r="A30">
        <f t="shared" si="0"/>
        <v>1961</v>
      </c>
      <c r="B30" s="2">
        <f>+'Source Maddison since 1935'!B30/'Source Maddison since 1935'!$M30</f>
        <v>0.52022008253094909</v>
      </c>
      <c r="C30" s="2">
        <f>+'Source Maddison since 1935'!C30/'Source Maddison since 1935'!$M30</f>
        <v>6.8775790921595595E-2</v>
      </c>
      <c r="D30" s="2">
        <f>+'Source Maddison since 1935'!D30/'Source Maddison since 1935'!$M30</f>
        <v>0.13436038514442916</v>
      </c>
      <c r="E30" s="2">
        <f>+'Source Maddison since 1935'!E30/'Source Maddison since 1935'!$M30</f>
        <v>0.26019257221458048</v>
      </c>
      <c r="F30" s="2">
        <f>+'Source Maddison since 1935'!F30/'Source Maddison since 1935'!$M30</f>
        <v>0.18965612104539203</v>
      </c>
      <c r="G30" s="2">
        <f>+'Source Maddison since 1935'!G30/'Source Maddison since 1935'!$M30</f>
        <v>0.16</v>
      </c>
      <c r="H30" s="2">
        <f>+'Source Maddison since 1935'!H30/'Source Maddison since 1935'!$M30</f>
        <v>0.19394773039889959</v>
      </c>
      <c r="I30" s="2">
        <f>+'Source Maddison since 1935'!I30/'Source Maddison since 1935'!$M30</f>
        <v>6.8170563961485561E-2</v>
      </c>
      <c r="J30" s="2">
        <f>+'Source Maddison since 1935'!J30/'Source Maddison since 1935'!$M30</f>
        <v>0.14530949105914717</v>
      </c>
      <c r="K30" s="2">
        <f>+'Source Maddison since 1935'!K30/'Source Maddison since 1935'!$M30</f>
        <v>0.3847592847317744</v>
      </c>
      <c r="L30" s="2">
        <f>+'Source Maddison since 1935'!L30/'Source Maddison since 1935'!$M30</f>
        <v>0.31510316368638241</v>
      </c>
      <c r="M30" s="2">
        <f>+'Source Maddison since 1935'!M30/'Source Maddison since 1935'!$M30</f>
        <v>1</v>
      </c>
    </row>
    <row r="31" spans="1:13" x14ac:dyDescent="0.3">
      <c r="A31">
        <f t="shared" si="0"/>
        <v>1962</v>
      </c>
      <c r="B31" s="2">
        <f>+'Source Maddison since 1935'!B31/'Source Maddison since 1935'!$M31</f>
        <v>0.48463930020551194</v>
      </c>
      <c r="C31" s="2">
        <f>+'Source Maddison since 1935'!C31/'Source Maddison since 1935'!$M31</f>
        <v>6.5711123992201081E-2</v>
      </c>
      <c r="D31" s="2">
        <f>+'Source Maddison since 1935'!D31/'Source Maddison since 1935'!$M31</f>
        <v>0.13484744690941666</v>
      </c>
      <c r="E31" s="2">
        <f>+'Source Maddison since 1935'!E31/'Source Maddison since 1935'!$M31</f>
        <v>0.30673973757706696</v>
      </c>
      <c r="F31" s="2">
        <f>+'Source Maddison since 1935'!F31/'Source Maddison since 1935'!$M31</f>
        <v>0.18543500026347684</v>
      </c>
      <c r="G31" s="2">
        <f>+'Source Maddison since 1935'!G31/'Source Maddison since 1935'!$M31</f>
        <v>0.15618907098066079</v>
      </c>
      <c r="H31" s="2">
        <f>+'Source Maddison since 1935'!H31/'Source Maddison since 1935'!$M31</f>
        <v>0.19270696105812299</v>
      </c>
      <c r="I31" s="2">
        <f>+'Source Maddison since 1935'!I31/'Source Maddison since 1935'!$M31</f>
        <v>7.0242925646835638E-2</v>
      </c>
      <c r="J31" s="2">
        <f>+'Source Maddison since 1935'!J31/'Source Maddison since 1935'!$M31</f>
        <v>0.14670390472677453</v>
      </c>
      <c r="K31" s="2">
        <f>+'Source Maddison since 1935'!K31/'Source Maddison since 1935'!$M31</f>
        <v>0.36654898034462768</v>
      </c>
      <c r="L31" s="2">
        <f>+'Source Maddison since 1935'!L31/'Source Maddison since 1935'!$M31</f>
        <v>0.30505348579859831</v>
      </c>
      <c r="M31" s="2">
        <f>+'Source Maddison since 1935'!M31/'Source Maddison since 1935'!$M31</f>
        <v>1</v>
      </c>
    </row>
    <row r="32" spans="1:13" x14ac:dyDescent="0.3">
      <c r="A32">
        <f t="shared" si="0"/>
        <v>1963</v>
      </c>
      <c r="B32" s="2">
        <f>+'Source Maddison since 1935'!B32/'Source Maddison since 1935'!$M32</f>
        <v>0.45488086087624902</v>
      </c>
      <c r="C32" s="2">
        <f>+'Source Maddison since 1935'!C32/'Source Maddison since 1935'!$M32</f>
        <v>6.7076607737637711E-2</v>
      </c>
      <c r="D32" s="2">
        <f>+'Source Maddison since 1935'!D32/'Source Maddison since 1935'!$M32</f>
        <v>0.12908019472200871</v>
      </c>
      <c r="E32" s="2">
        <f>+'Source Maddison since 1935'!E32/'Source Maddison since 1935'!$M32</f>
        <v>0.30176787086856266</v>
      </c>
      <c r="F32" s="2">
        <f>+'Source Maddison since 1935'!F32/'Source Maddison since 1935'!$M32</f>
        <v>0.18027158595951831</v>
      </c>
      <c r="G32" s="2">
        <f>+'Source Maddison since 1935'!G32/'Source Maddison since 1935'!$M32</f>
        <v>0.1514732257238022</v>
      </c>
      <c r="H32" s="2">
        <f>+'Source Maddison since 1935'!H32/'Source Maddison since 1935'!$M32</f>
        <v>0.20015372790161415</v>
      </c>
      <c r="I32" s="2">
        <f>+'Source Maddison since 1935'!I32/'Source Maddison since 1935'!$M32</f>
        <v>7.0099923136049194E-2</v>
      </c>
      <c r="J32" s="2">
        <f>+'Source Maddison since 1935'!J32/'Source Maddison since 1935'!$M32</f>
        <v>0.14788624135280554</v>
      </c>
      <c r="K32" s="2">
        <f>+'Source Maddison since 1935'!K32/'Source Maddison since 1935'!$M32</f>
        <v>0.35172943889315911</v>
      </c>
      <c r="L32" s="2">
        <f>+'Source Maddison since 1935'!L32/'Source Maddison since 1935'!$M32</f>
        <v>0.31596208045093516</v>
      </c>
      <c r="M32" s="2">
        <f>+'Source Maddison since 1935'!M32/'Source Maddison since 1935'!$M32</f>
        <v>1</v>
      </c>
    </row>
    <row r="33" spans="1:13" x14ac:dyDescent="0.3">
      <c r="A33">
        <f t="shared" si="0"/>
        <v>1964</v>
      </c>
      <c r="B33" s="2">
        <f>+'Source Maddison since 1935'!B33/'Source Maddison since 1935'!$M33</f>
        <v>0.47568762278978388</v>
      </c>
      <c r="C33" s="2">
        <f>+'Source Maddison since 1935'!C33/'Source Maddison since 1935'!$M33</f>
        <v>6.6699410609037321E-2</v>
      </c>
      <c r="D33" s="2">
        <f>+'Source Maddison since 1935'!D33/'Source Maddison since 1935'!$M33</f>
        <v>0.12411591355599214</v>
      </c>
      <c r="E33" s="2">
        <f>+'Source Maddison since 1935'!E33/'Source Maddison since 1935'!$M33</f>
        <v>0.2911591355599214</v>
      </c>
      <c r="F33" s="2">
        <f>+'Source Maddison since 1935'!F33/'Source Maddison since 1935'!$M33</f>
        <v>0.17819253438113949</v>
      </c>
      <c r="G33" s="2">
        <f>+'Source Maddison since 1935'!G33/'Source Maddison since 1935'!$M33</f>
        <v>0.15127701375245581</v>
      </c>
      <c r="H33" s="2">
        <f>+'Source Maddison since 1935'!H33/'Source Maddison since 1935'!$M33</f>
        <v>0.212426326129666</v>
      </c>
      <c r="I33" s="2">
        <f>+'Source Maddison since 1935'!I33/'Source Maddison since 1935'!$M33</f>
        <v>7.0088408644400788E-2</v>
      </c>
      <c r="J33" s="2">
        <f>+'Source Maddison since 1935'!J33/'Source Maddison since 1935'!$M33</f>
        <v>0.14680746561886052</v>
      </c>
      <c r="K33" s="2">
        <f>+'Source Maddison since 1935'!K33/'Source Maddison since 1935'!$M33</f>
        <v>0.3424361493123772</v>
      </c>
      <c r="L33" s="2">
        <f>+'Source Maddison since 1935'!L33/'Source Maddison since 1935'!$M33</f>
        <v>0.32111984282907663</v>
      </c>
      <c r="M33" s="2">
        <f>+'Source Maddison since 1935'!M33/'Source Maddison since 1935'!$M33</f>
        <v>1</v>
      </c>
    </row>
    <row r="34" spans="1:13" x14ac:dyDescent="0.3">
      <c r="A34">
        <f t="shared" si="0"/>
        <v>1965</v>
      </c>
      <c r="B34" s="2">
        <f>+'Source Maddison since 1935'!B34/'Source Maddison since 1935'!$M34</f>
        <v>0.48892005610098177</v>
      </c>
      <c r="C34" s="2">
        <f>+'Source Maddison since 1935'!C34/'Source Maddison since 1935'!$M34</f>
        <v>6.5310892940626461E-2</v>
      </c>
      <c r="D34" s="2">
        <f>+'Source Maddison since 1935'!D34/'Source Maddison since 1935'!$M34</f>
        <v>0.11729780271154745</v>
      </c>
      <c r="E34" s="2">
        <f>+'Source Maddison since 1935'!E34/'Source Maddison since 1935'!$M34</f>
        <v>0.26157082748948107</v>
      </c>
      <c r="F34" s="2">
        <f>+'Source Maddison since 1935'!F34/'Source Maddison since 1935'!$M34</f>
        <v>0.16895745675549323</v>
      </c>
      <c r="G34" s="2">
        <f>+'Source Maddison since 1935'!G34/'Source Maddison since 1935'!$M34</f>
        <v>0.15273492286115006</v>
      </c>
      <c r="H34" s="2">
        <f>+'Source Maddison since 1935'!H34/'Source Maddison since 1935'!$M34</f>
        <v>0.21309022907900887</v>
      </c>
      <c r="I34" s="2">
        <f>+'Source Maddison since 1935'!I34/'Source Maddison since 1935'!$M34</f>
        <v>6.9191210846189802E-2</v>
      </c>
      <c r="J34" s="2">
        <f>+'Source Maddison since 1935'!J34/'Source Maddison since 1935'!$M34</f>
        <v>0.14717157550257129</v>
      </c>
      <c r="K34" s="2">
        <f>+'Source Maddison since 1935'!K34/'Source Maddison since 1935'!$M34</f>
        <v>0.32837774661056568</v>
      </c>
      <c r="L34" s="2">
        <f>+'Source Maddison since 1935'!L34/'Source Maddison since 1935'!$M34</f>
        <v>0.3061711079943899</v>
      </c>
      <c r="M34" s="2">
        <f>+'Source Maddison since 1935'!M34/'Source Maddison since 1935'!$M34</f>
        <v>1</v>
      </c>
    </row>
    <row r="35" spans="1:13" x14ac:dyDescent="0.3">
      <c r="A35">
        <f t="shared" si="0"/>
        <v>1966</v>
      </c>
      <c r="B35" s="2">
        <f>+'Source Maddison since 1935'!B35/'Source Maddison since 1935'!$M35</f>
        <v>0.46260375516001601</v>
      </c>
      <c r="C35" s="2">
        <f>+'Source Maddison since 1935'!C35/'Source Maddison since 1935'!$M35</f>
        <v>6.6048204536375332E-2</v>
      </c>
      <c r="D35" s="2">
        <f>+'Source Maddison since 1935'!D35/'Source Maddison since 1935'!$M35</f>
        <v>0.11656087709174841</v>
      </c>
      <c r="E35" s="2">
        <f>+'Source Maddison since 1935'!E35/'Source Maddison since 1935'!$M35</f>
        <v>0.27409117137911138</v>
      </c>
      <c r="F35" s="2">
        <f>+'Source Maddison since 1935'!F35/'Source Maddison since 1935'!$M35</f>
        <v>0.16432154112477251</v>
      </c>
      <c r="G35" s="2">
        <f>+'Source Maddison since 1935'!G35/'Source Maddison since 1935'!$M35</f>
        <v>0.14616716232411558</v>
      </c>
      <c r="H35" s="2">
        <f>+'Source Maddison since 1935'!H35/'Source Maddison since 1935'!$M35</f>
        <v>0.21536686049092282</v>
      </c>
      <c r="I35" s="2">
        <f>+'Source Maddison since 1935'!I35/'Source Maddison since 1935'!$M35</f>
        <v>6.6358915175995389E-2</v>
      </c>
      <c r="J35" s="2">
        <f>+'Source Maddison since 1935'!J35/'Source Maddison since 1935'!$M35</f>
        <v>0.14692174530604998</v>
      </c>
      <c r="K35" s="2">
        <f>+'Source Maddison since 1935'!K35/'Source Maddison since 1935'!$M35</f>
        <v>0.32078654179058103</v>
      </c>
      <c r="L35" s="2">
        <f>+'Source Maddison since 1935'!L35/'Source Maddison since 1935'!$M35</f>
        <v>0.29814905233254918</v>
      </c>
      <c r="M35" s="2">
        <f>+'Source Maddison since 1935'!M35/'Source Maddison since 1935'!$M35</f>
        <v>1</v>
      </c>
    </row>
    <row r="36" spans="1:13" x14ac:dyDescent="0.3">
      <c r="A36">
        <f t="shared" si="0"/>
        <v>1967</v>
      </c>
      <c r="B36" s="2">
        <f>+'Source Maddison since 1935'!B36/'Source Maddison since 1935'!$M36</f>
        <v>0.46396988004553014</v>
      </c>
      <c r="C36" s="2">
        <f>+'Source Maddison since 1935'!C36/'Source Maddison since 1935'!$M36</f>
        <v>6.7682339549951842E-2</v>
      </c>
      <c r="D36" s="2">
        <f>+'Source Maddison since 1935'!D36/'Source Maddison since 1935'!$M36</f>
        <v>0.11986691182908676</v>
      </c>
      <c r="E36" s="2">
        <f>+'Source Maddison since 1935'!E36/'Source Maddison since 1935'!$M36</f>
        <v>0.28171788810086684</v>
      </c>
      <c r="F36" s="2">
        <f>+'Source Maddison since 1935'!F36/'Source Maddison since 1935'!$M36</f>
        <v>0.16403992645127397</v>
      </c>
      <c r="G36" s="2">
        <f>+'Source Maddison since 1935'!G36/'Source Maddison since 1935'!$M36</f>
        <v>0.14867349619122669</v>
      </c>
      <c r="H36" s="2">
        <f>+'Source Maddison since 1935'!H36/'Source Maddison since 1935'!$M36</f>
        <v>0.22432361439453638</v>
      </c>
      <c r="I36" s="2">
        <f>+'Source Maddison since 1935'!I36/'Source Maddison since 1935'!$M36</f>
        <v>6.8864372646878558E-2</v>
      </c>
      <c r="J36" s="2">
        <f>+'Source Maddison since 1935'!J36/'Source Maddison since 1935'!$M36</f>
        <v>0.14924262323789511</v>
      </c>
      <c r="K36" s="2">
        <f>+'Source Maddison since 1935'!K36/'Source Maddison since 1935'!$M36</f>
        <v>0.30163733473426146</v>
      </c>
      <c r="L36" s="2">
        <f>+'Source Maddison since 1935'!L36/'Source Maddison since 1935'!$M36</f>
        <v>0.29673408633219506</v>
      </c>
      <c r="M36" s="2">
        <f>+'Source Maddison since 1935'!M36/'Source Maddison since 1935'!$M36</f>
        <v>1</v>
      </c>
    </row>
    <row r="37" spans="1:13" x14ac:dyDescent="0.3">
      <c r="A37">
        <f t="shared" si="0"/>
        <v>1968</v>
      </c>
      <c r="B37" s="2">
        <f>+'Source Maddison since 1935'!B37/'Source Maddison since 1935'!$M37</f>
        <v>0.46188586864764475</v>
      </c>
      <c r="C37" s="2">
        <f>+'Source Maddison since 1935'!C37/'Source Maddison since 1935'!$M37</f>
        <v>7.1036636839439476E-2</v>
      </c>
      <c r="D37" s="2">
        <f>+'Source Maddison since 1935'!D37/'Source Maddison since 1935'!$M37</f>
        <v>0.12291068715178119</v>
      </c>
      <c r="E37" s="2">
        <f>+'Source Maddison since 1935'!E37/'Source Maddison since 1935'!$M37</f>
        <v>0.27443862907310485</v>
      </c>
      <c r="F37" s="2">
        <f>+'Source Maddison since 1935'!F37/'Source Maddison since 1935'!$M37</f>
        <v>0.16343069390511564</v>
      </c>
      <c r="G37" s="2">
        <f>+'Source Maddison since 1935'!G37/'Source Maddison since 1935'!$M37</f>
        <v>0.14832010805335133</v>
      </c>
      <c r="H37" s="2">
        <f>+'Source Maddison since 1935'!H37/'Source Maddison since 1935'!$M37</f>
        <v>0.23252574708762452</v>
      </c>
      <c r="I37" s="2">
        <f>+'Source Maddison since 1935'!I37/'Source Maddison since 1935'!$M37</f>
        <v>6.9306094884349148E-2</v>
      </c>
      <c r="J37" s="2">
        <f>+'Source Maddison since 1935'!J37/'Source Maddison since 1935'!$M37</f>
        <v>0.1380212730035455</v>
      </c>
      <c r="K37" s="2">
        <f>+'Source Maddison since 1935'!K37/'Source Maddison since 1935'!$M37</f>
        <v>0.29524734087455679</v>
      </c>
      <c r="L37" s="2">
        <f>+'Source Maddison since 1935'!L37/'Source Maddison since 1935'!$M37</f>
        <v>0.30170521695086949</v>
      </c>
      <c r="M37" s="2">
        <f>+'Source Maddison since 1935'!M37/'Source Maddison since 1935'!$M37</f>
        <v>1</v>
      </c>
    </row>
    <row r="38" spans="1:13" x14ac:dyDescent="0.3">
      <c r="A38">
        <f t="shared" si="0"/>
        <v>1969</v>
      </c>
      <c r="B38" s="2">
        <f>+'Source Maddison since 1935'!B38/'Source Maddison since 1935'!$M38</f>
        <v>0.48607207802942637</v>
      </c>
      <c r="C38" s="2">
        <f>+'Source Maddison since 1935'!C38/'Source Maddison since 1935'!$M38</f>
        <v>7.0796825921639939E-2</v>
      </c>
      <c r="D38" s="2">
        <f>+'Source Maddison since 1935'!D38/'Source Maddison since 1935'!$M38</f>
        <v>0.12258224499917342</v>
      </c>
      <c r="E38" s="2">
        <f>+'Source Maddison since 1935'!E38/'Source Maddison since 1935'!$M38</f>
        <v>0.28149280872871552</v>
      </c>
      <c r="F38" s="2">
        <f>+'Source Maddison since 1935'!F38/'Source Maddison since 1935'!$M38</f>
        <v>0.1656058852702926</v>
      </c>
      <c r="G38" s="2">
        <f>+'Source Maddison since 1935'!G38/'Source Maddison since 1935'!$M38</f>
        <v>0.14870226483716317</v>
      </c>
      <c r="H38" s="2">
        <f>+'Source Maddison since 1935'!H38/'Source Maddison since 1935'!$M38</f>
        <v>0.24140353777483881</v>
      </c>
      <c r="I38" s="2">
        <f>+'Source Maddison since 1935'!I38/'Source Maddison since 1935'!$M38</f>
        <v>7.0218217887254089E-2</v>
      </c>
      <c r="J38" s="2">
        <f>+'Source Maddison since 1935'!J38/'Source Maddison since 1935'!$M38</f>
        <v>0.13568358406348158</v>
      </c>
      <c r="K38" s="2">
        <f>+'Source Maddison since 1935'!K38/'Source Maddison since 1935'!$M38</f>
        <v>0.30347991403537777</v>
      </c>
      <c r="L38" s="2">
        <f>+'Source Maddison since 1935'!L38/'Source Maddison since 1935'!$M38</f>
        <v>0.30075219044470158</v>
      </c>
      <c r="M38" s="2">
        <f>+'Source Maddison since 1935'!M38/'Source Maddison since 1935'!$M38</f>
        <v>1</v>
      </c>
    </row>
    <row r="39" spans="1:13" x14ac:dyDescent="0.3">
      <c r="A39">
        <f t="shared" si="0"/>
        <v>1970</v>
      </c>
      <c r="B39" s="2">
        <f>+'Source Maddison since 1935'!B39/'Source Maddison since 1935'!$M39</f>
        <v>0.51168711912513565</v>
      </c>
      <c r="C39" s="2">
        <f>+'Source Maddison since 1935'!C39/'Source Maddison since 1935'!$M39</f>
        <v>7.3420151932548625E-2</v>
      </c>
      <c r="D39" s="2">
        <f>+'Source Maddison since 1935'!D39/'Source Maddison since 1935'!$M39</f>
        <v>0.13669755405292594</v>
      </c>
      <c r="E39" s="2">
        <f>+'Source Maddison since 1935'!E39/'Source Maddison since 1935'!$M39</f>
        <v>0.27973954420235414</v>
      </c>
      <c r="F39" s="2">
        <f>+'Source Maddison since 1935'!F39/'Source Maddison since 1935'!$M39</f>
        <v>0.17568244427748561</v>
      </c>
      <c r="G39" s="2">
        <f>+'Source Maddison since 1935'!G39/'Source Maddison since 1935'!$M39</f>
        <v>0.15769262876700893</v>
      </c>
      <c r="H39" s="2">
        <f>+'Source Maddison since 1935'!H39/'Source Maddison since 1935'!$M39</f>
        <v>0.25937056515568913</v>
      </c>
      <c r="I39" s="2">
        <f>+'Source Maddison since 1935'!I39/'Source Maddison since 1935'!$M39</f>
        <v>7.5173219801318969E-2</v>
      </c>
      <c r="J39" s="2">
        <f>+'Source Maddison since 1935'!J39/'Source Maddison since 1935'!$M39</f>
        <v>0.14354286668336255</v>
      </c>
      <c r="K39" s="2">
        <f>+'Source Maddison since 1935'!K39/'Source Maddison since 1935'!$M39</f>
        <v>0.32765673261541028</v>
      </c>
      <c r="L39" s="2">
        <f>+'Source Maddison since 1935'!L39/'Source Maddison since 1935'!$M39</f>
        <v>0.33153852575340181</v>
      </c>
      <c r="M39" s="2">
        <f>+'Source Maddison since 1935'!M39/'Source Maddison since 1935'!$M39</f>
        <v>1</v>
      </c>
    </row>
    <row r="40" spans="1:13" x14ac:dyDescent="0.3">
      <c r="A40">
        <f t="shared" si="0"/>
        <v>1971</v>
      </c>
      <c r="B40" s="2">
        <f>+'Source Maddison since 1935'!B40/'Source Maddison since 1935'!$M40</f>
        <v>0.52055749128919859</v>
      </c>
      <c r="C40" s="2">
        <f>+'Source Maddison since 1935'!C40/'Source Maddison since 1935'!$M40</f>
        <v>7.4154539864726379E-2</v>
      </c>
      <c r="D40" s="2">
        <f>+'Source Maddison since 1935'!D40/'Source Maddison since 1935'!$M40</f>
        <v>0.14658741545398649</v>
      </c>
      <c r="E40" s="2">
        <f>+'Source Maddison since 1935'!E40/'Source Maddison since 1935'!$M40</f>
        <v>0.30510350481656079</v>
      </c>
      <c r="F40" s="2">
        <f>+'Source Maddison since 1935'!F40/'Source Maddison since 1935'!$M40</f>
        <v>0.18544783767165401</v>
      </c>
      <c r="G40" s="2">
        <f>+'Source Maddison since 1935'!G40/'Source Maddison since 1935'!$M40</f>
        <v>0.15921295347407255</v>
      </c>
      <c r="H40" s="2">
        <f>+'Source Maddison since 1935'!H40/'Source Maddison since 1935'!$M40</f>
        <v>0.26407050625128098</v>
      </c>
      <c r="I40" s="2">
        <f>+'Source Maddison since 1935'!I40/'Source Maddison since 1935'!$M40</f>
        <v>7.6819020291043247E-2</v>
      </c>
      <c r="J40" s="2">
        <f>+'Source Maddison since 1935'!J40/'Source Maddison since 1935'!$M40</f>
        <v>0.14523467923754868</v>
      </c>
      <c r="K40" s="2">
        <f>+'Source Maddison since 1935'!K40/'Source Maddison since 1935'!$M40</f>
        <v>0.31875384300061488</v>
      </c>
      <c r="L40" s="2">
        <f>+'Source Maddison since 1935'!L40/'Source Maddison since 1935'!$M40</f>
        <v>0.31440869030539043</v>
      </c>
      <c r="M40" s="2">
        <f>+'Source Maddison since 1935'!M40/'Source Maddison since 1935'!$M40</f>
        <v>1</v>
      </c>
    </row>
    <row r="41" spans="1:13" x14ac:dyDescent="0.3">
      <c r="A41">
        <f t="shared" si="0"/>
        <v>1972</v>
      </c>
      <c r="B41" s="2">
        <f>+'Source Maddison since 1935'!B41/'Source Maddison since 1935'!$M41</f>
        <v>0.50891205980720045</v>
      </c>
      <c r="C41" s="2">
        <f>+'Source Maddison since 1935'!C41/'Source Maddison since 1935'!$M41</f>
        <v>6.9132402124729486E-2</v>
      </c>
      <c r="D41" s="2">
        <f>+'Source Maddison since 1935'!D41/'Source Maddison since 1935'!$M41</f>
        <v>0.15341333857957898</v>
      </c>
      <c r="E41" s="2">
        <f>+'Source Maddison since 1935'!E41/'Source Maddison since 1935'!$M41</f>
        <v>0.28691717489671453</v>
      </c>
      <c r="F41" s="2">
        <f>+'Source Maddison since 1935'!F41/'Source Maddison since 1935'!$M41</f>
        <v>0.19012394255361006</v>
      </c>
      <c r="G41" s="2">
        <f>+'Source Maddison since 1935'!G41/'Source Maddison since 1935'!$M41</f>
        <v>0.15203619909502261</v>
      </c>
      <c r="H41" s="2">
        <f>+'Source Maddison since 1935'!H41/'Source Maddison since 1935'!$M41</f>
        <v>0.2732638205783986</v>
      </c>
      <c r="I41" s="2">
        <f>+'Source Maddison since 1935'!I41/'Source Maddison since 1935'!$M41</f>
        <v>7.7552626401731259E-2</v>
      </c>
      <c r="J41" s="2">
        <f>+'Source Maddison since 1935'!J41/'Source Maddison since 1935'!$M41</f>
        <v>0.13861892583120206</v>
      </c>
      <c r="K41" s="2">
        <f>+'Source Maddison since 1935'!K41/'Source Maddison since 1935'!$M41</f>
        <v>0.29018296281723394</v>
      </c>
      <c r="L41" s="2">
        <f>+'Source Maddison since 1935'!L41/'Source Maddison since 1935'!$M41</f>
        <v>0.3065905961046626</v>
      </c>
      <c r="M41" s="2">
        <f>+'Source Maddison since 1935'!M41/'Source Maddison since 1935'!$M41</f>
        <v>1</v>
      </c>
    </row>
    <row r="42" spans="1:13" x14ac:dyDescent="0.3">
      <c r="A42">
        <f t="shared" si="0"/>
        <v>1973</v>
      </c>
      <c r="B42" s="2">
        <f>+'Source Maddison since 1935'!B42/'Source Maddison since 1935'!$M42</f>
        <v>0.50937864150659695</v>
      </c>
      <c r="C42" s="2">
        <f>+'Source Maddison since 1935'!C42/'Source Maddison since 1935'!$M42</f>
        <v>7.1307747246551145E-2</v>
      </c>
      <c r="D42" s="2">
        <f>+'Source Maddison since 1935'!D42/'Source Maddison since 1935'!$M42</f>
        <v>0.16129759801526145</v>
      </c>
      <c r="E42" s="2">
        <f>+'Source Maddison since 1935'!E42/'Source Maddison since 1935'!$M42</f>
        <v>0.25974514152539185</v>
      </c>
      <c r="F42" s="2">
        <f>+'Source Maddison since 1935'!F42/'Source Maddison since 1935'!$M42</f>
        <v>0.19576739465473819</v>
      </c>
      <c r="G42" s="2">
        <f>+'Source Maddison since 1935'!G42/'Source Maddison since 1935'!$M42</f>
        <v>0.15426831560350338</v>
      </c>
      <c r="H42" s="2">
        <f>+'Source Maddison since 1935'!H42/'Source Maddison since 1935'!$M42</f>
        <v>0.28087057850618352</v>
      </c>
      <c r="I42" s="2">
        <f>+'Source Maddison since 1935'!I42/'Source Maddison since 1935'!$M42</f>
        <v>7.6720670601060026E-2</v>
      </c>
      <c r="J42" s="2">
        <f>+'Source Maddison since 1935'!J42/'Source Maddison since 1935'!$M42</f>
        <v>0.13761605833928503</v>
      </c>
      <c r="K42" s="2">
        <f>+'Source Maddison since 1935'!K42/'Source Maddison since 1935'!$M42</f>
        <v>0.28876442506484229</v>
      </c>
      <c r="L42" s="2">
        <f>+'Source Maddison since 1935'!L42/'Source Maddison since 1935'!$M42</f>
        <v>0.32616622185467803</v>
      </c>
      <c r="M42" s="2">
        <f>+'Source Maddison since 1935'!M42/'Source Maddison since 1935'!$M42</f>
        <v>1</v>
      </c>
    </row>
    <row r="43" spans="1:13" x14ac:dyDescent="0.3">
      <c r="A43">
        <f t="shared" si="0"/>
        <v>1974</v>
      </c>
      <c r="B43" s="2">
        <f>+'Source Maddison since 1935'!B43/'Source Maddison since 1935'!$M43</f>
        <v>0.54209304979647732</v>
      </c>
      <c r="C43" s="2">
        <f>+'Source Maddison since 1935'!C43/'Source Maddison since 1935'!$M43</f>
        <v>8.049606269258569E-2</v>
      </c>
      <c r="D43" s="2">
        <f>+'Source Maddison since 1935'!D43/'Source Maddison since 1935'!$M43</f>
        <v>0.17270894358428121</v>
      </c>
      <c r="E43" s="2">
        <f>+'Source Maddison since 1935'!E43/'Source Maddison since 1935'!$M43</f>
        <v>0.24616730703389508</v>
      </c>
      <c r="F43" s="2">
        <f>+'Source Maddison since 1935'!F43/'Source Maddison since 1935'!$M43</f>
        <v>0.21086468596644731</v>
      </c>
      <c r="G43" s="2">
        <f>+'Source Maddison since 1935'!G43/'Source Maddison since 1935'!$M43</f>
        <v>0.17674135504241639</v>
      </c>
      <c r="H43" s="2">
        <f>+'Source Maddison since 1935'!H43/'Source Maddison since 1935'!$M43</f>
        <v>0.30429489861908926</v>
      </c>
      <c r="I43" s="2">
        <f>+'Source Maddison since 1935'!I43/'Source Maddison since 1935'!$M43</f>
        <v>8.1827519306120894E-2</v>
      </c>
      <c r="J43" s="2">
        <f>+'Source Maddison since 1935'!J43/'Source Maddison since 1935'!$M43</f>
        <v>0.14273214897097425</v>
      </c>
      <c r="K43" s="2">
        <f>+'Source Maddison since 1935'!K43/'Source Maddison since 1935'!$M43</f>
        <v>0.29805607334423861</v>
      </c>
      <c r="L43" s="2">
        <f>+'Source Maddison since 1935'!L43/'Source Maddison since 1935'!$M43</f>
        <v>0.44786396317571425</v>
      </c>
      <c r="M43" s="2">
        <f>+'Source Maddison since 1935'!M43/'Source Maddison since 1935'!$M43</f>
        <v>1</v>
      </c>
    </row>
    <row r="44" spans="1:13" x14ac:dyDescent="0.3">
      <c r="A44">
        <f t="shared" si="0"/>
        <v>1975</v>
      </c>
      <c r="B44" s="2">
        <f>+'Source Maddison since 1935'!B44/'Source Maddison since 1935'!$M44</f>
        <v>0.53756356911696712</v>
      </c>
      <c r="C44" s="2">
        <f>+'Source Maddison since 1935'!C44/'Source Maddison since 1935'!$M44</f>
        <v>8.3294806595777468E-2</v>
      </c>
      <c r="D44" s="2">
        <f>+'Source Maddison since 1935'!D44/'Source Maddison since 1935'!$M44</f>
        <v>0.17872553552165202</v>
      </c>
      <c r="E44" s="2">
        <f>+'Source Maddison since 1935'!E44/'Source Maddison since 1935'!$M44</f>
        <v>0.20742795500077055</v>
      </c>
      <c r="F44" s="2">
        <f>+'Source Maddison since 1935'!F44/'Source Maddison since 1935'!$M44</f>
        <v>0.22141316073354908</v>
      </c>
      <c r="G44" s="2">
        <f>+'Source Maddison since 1935'!G44/'Source Maddison since 1935'!$M44</f>
        <v>0.18169209431345354</v>
      </c>
      <c r="H44" s="2">
        <f>+'Source Maddison since 1935'!H44/'Source Maddison since 1935'!$M44</f>
        <v>0.32763137617506549</v>
      </c>
      <c r="I44" s="2">
        <f>+'Source Maddison since 1935'!I44/'Source Maddison since 1935'!$M44</f>
        <v>8.8033595315148719E-2</v>
      </c>
      <c r="J44" s="2">
        <f>+'Source Maddison since 1935'!J44/'Source Maddison since 1935'!$M44</f>
        <v>0.15329788873478195</v>
      </c>
      <c r="K44" s="2">
        <f>+'Source Maddison since 1935'!K44/'Source Maddison since 1935'!$M44</f>
        <v>0.31114193250115579</v>
      </c>
      <c r="L44" s="2">
        <f>+'Source Maddison since 1935'!L44/'Source Maddison since 1935'!$M44</f>
        <v>0.42864848204654032</v>
      </c>
      <c r="M44" s="2">
        <f>+'Source Maddison since 1935'!M44/'Source Maddison since 1935'!$M44</f>
        <v>1</v>
      </c>
    </row>
    <row r="45" spans="1:13" x14ac:dyDescent="0.3">
      <c r="A45">
        <f t="shared" si="0"/>
        <v>1976</v>
      </c>
      <c r="B45" s="2">
        <f>+'Source Maddison since 1935'!B45/'Source Maddison since 1935'!$M45</f>
        <v>0.50800103477586012</v>
      </c>
      <c r="C45" s="2">
        <f>+'Source Maddison since 1935'!C45/'Source Maddison since 1935'!$M45</f>
        <v>8.27820688125947E-2</v>
      </c>
      <c r="D45" s="2">
        <f>+'Source Maddison since 1935'!D45/'Source Maddison since 1935'!$M45</f>
        <v>0.18123360065043054</v>
      </c>
      <c r="E45" s="2">
        <f>+'Source Maddison since 1935'!E45/'Source Maddison since 1935'!$M45</f>
        <v>0.20392475701245427</v>
      </c>
      <c r="F45" s="2">
        <f>+'Source Maddison since 1935'!F45/'Source Maddison since 1935'!$M45</f>
        <v>0.22122029638937138</v>
      </c>
      <c r="G45" s="2">
        <f>+'Source Maddison since 1935'!G45/'Source Maddison since 1935'!$M45</f>
        <v>0.18433792823090284</v>
      </c>
      <c r="H45" s="2">
        <f>+'Source Maddison since 1935'!H45/'Source Maddison since 1935'!$M45</f>
        <v>0.32137181714032298</v>
      </c>
      <c r="I45" s="2">
        <f>+'Source Maddison since 1935'!I45/'Source Maddison since 1935'!$M45</f>
        <v>8.8879855131379581E-2</v>
      </c>
      <c r="J45" s="2">
        <f>+'Source Maddison since 1935'!J45/'Source Maddison since 1935'!$M45</f>
        <v>0.14339036919324438</v>
      </c>
      <c r="K45" s="2">
        <f>+'Source Maddison since 1935'!K45/'Source Maddison since 1935'!$M45</f>
        <v>0.30030673712997524</v>
      </c>
      <c r="L45" s="2">
        <f>+'Source Maddison since 1935'!L45/'Source Maddison since 1935'!$M45</f>
        <v>0.40995602202594333</v>
      </c>
      <c r="M45" s="2">
        <f>+'Source Maddison since 1935'!M45/'Source Maddison since 1935'!$M45</f>
        <v>1</v>
      </c>
    </row>
    <row r="46" spans="1:13" x14ac:dyDescent="0.3">
      <c r="A46">
        <f t="shared" si="0"/>
        <v>1977</v>
      </c>
      <c r="B46" s="2">
        <f>+'Source Maddison since 1935'!B46/'Source Maddison since 1935'!$M46</f>
        <v>0.51423163458447918</v>
      </c>
      <c r="C46" s="2">
        <f>+'Source Maddison since 1935'!C46/'Source Maddison since 1935'!$M46</f>
        <v>8.096139423592015E-2</v>
      </c>
      <c r="D46" s="2">
        <f>+'Source Maddison since 1935'!D46/'Source Maddison since 1935'!$M46</f>
        <v>0.17510088925395523</v>
      </c>
      <c r="E46" s="2">
        <f>+'Source Maddison since 1935'!E46/'Source Maddison since 1935'!$M46</f>
        <v>0.21184957680082855</v>
      </c>
      <c r="F46" s="2">
        <f>+'Source Maddison since 1935'!F46/'Source Maddison since 1935'!$M46</f>
        <v>0.22017070818899326</v>
      </c>
      <c r="G46" s="2">
        <f>+'Source Maddison since 1935'!G46/'Source Maddison since 1935'!$M46</f>
        <v>0.18752901682082782</v>
      </c>
      <c r="H46" s="2">
        <f>+'Source Maddison since 1935'!H46/'Source Maddison since 1935'!$M46</f>
        <v>0.31395307310453197</v>
      </c>
      <c r="I46" s="2">
        <f>+'Source Maddison since 1935'!I46/'Source Maddison since 1935'!$M46</f>
        <v>9.5746580479268595E-2</v>
      </c>
      <c r="J46" s="2">
        <f>+'Source Maddison since 1935'!J46/'Source Maddison since 1935'!$M46</f>
        <v>0.13249526802614192</v>
      </c>
      <c r="K46" s="2">
        <f>+'Source Maddison since 1935'!K46/'Source Maddison since 1935'!$M46</f>
        <v>0.28806114067354738</v>
      </c>
      <c r="L46" s="2">
        <f>+'Source Maddison since 1935'!L46/'Source Maddison since 1935'!$M46</f>
        <v>0.39602157065819077</v>
      </c>
      <c r="M46" s="2">
        <f>+'Source Maddison since 1935'!M46/'Source Maddison since 1935'!$M46</f>
        <v>1</v>
      </c>
    </row>
    <row r="47" spans="1:13" x14ac:dyDescent="0.3">
      <c r="A47">
        <f t="shared" si="0"/>
        <v>1978</v>
      </c>
      <c r="B47" s="2">
        <f>+'Source Maddison since 1935'!B47/'Source Maddison since 1935'!$M47</f>
        <v>0.46440400177553182</v>
      </c>
      <c r="C47" s="2">
        <f>+'Source Maddison since 1935'!C47/'Source Maddison since 1935'!$M47</f>
        <v>7.5152798169836443E-2</v>
      </c>
      <c r="D47" s="2">
        <f>+'Source Maddison since 1935'!D47/'Source Maddison since 1935'!$M47</f>
        <v>0.16990473588964386</v>
      </c>
      <c r="E47" s="2">
        <f>+'Source Maddison since 1935'!E47/'Source Maddison since 1935'!$M47</f>
        <v>0.21463447946187728</v>
      </c>
      <c r="F47" s="2">
        <f>+'Source Maddison since 1935'!F47/'Source Maddison since 1935'!$M47</f>
        <v>0.22173660668556014</v>
      </c>
      <c r="G47" s="2">
        <f>+'Source Maddison since 1935'!G47/'Source Maddison since 1935'!$M47</f>
        <v>0.18346023833100011</v>
      </c>
      <c r="H47" s="2">
        <f>+'Source Maddison since 1935'!H47/'Source Maddison since 1935'!$M47</f>
        <v>0.32133711202922799</v>
      </c>
      <c r="I47" s="2">
        <f>+'Source Maddison since 1935'!I47/'Source Maddison since 1935'!$M47</f>
        <v>0.10106873356779458</v>
      </c>
      <c r="J47" s="2">
        <f>+'Source Maddison since 1935'!J47/'Source Maddison since 1935'!$M47</f>
        <v>0.12261412913579404</v>
      </c>
      <c r="K47" s="2">
        <f>+'Source Maddison since 1935'!K47/'Source Maddison since 1935'!$M47</f>
        <v>0.29132379554068361</v>
      </c>
      <c r="L47" s="2">
        <f>+'Source Maddison since 1935'!L47/'Source Maddison since 1935'!$M47</f>
        <v>0.35865742479598456</v>
      </c>
      <c r="M47" s="2">
        <f>+'Source Maddison since 1935'!M47/'Source Maddison since 1935'!$M47</f>
        <v>1</v>
      </c>
    </row>
    <row r="48" spans="1:13" x14ac:dyDescent="0.3">
      <c r="A48">
        <f t="shared" si="0"/>
        <v>1979</v>
      </c>
      <c r="B48" s="2">
        <f>+'Source Maddison since 1935'!B48/'Source Maddison since 1935'!$M48</f>
        <v>0.4807852826282929</v>
      </c>
      <c r="C48" s="2">
        <f>+'Source Maddison since 1935'!C48/'Source Maddison since 1935'!$M48</f>
        <v>7.4454943073687024E-2</v>
      </c>
      <c r="D48" s="2">
        <f>+'Source Maddison since 1935'!D48/'Source Maddison since 1935'!$M48</f>
        <v>0.17308270174618542</v>
      </c>
      <c r="E48" s="2">
        <f>+'Source Maddison since 1935'!E48/'Source Maddison since 1935'!$M48</f>
        <v>0.22409936229174318</v>
      </c>
      <c r="F48" s="2">
        <f>+'Source Maddison since 1935'!F48/'Source Maddison since 1935'!$M48</f>
        <v>0.22059363627257855</v>
      </c>
      <c r="G48" s="2">
        <f>+'Source Maddison since 1935'!G48/'Source Maddison since 1935'!$M48</f>
        <v>0.18827418116256553</v>
      </c>
      <c r="H48" s="2">
        <f>+'Source Maddison since 1935'!H48/'Source Maddison since 1935'!$M48</f>
        <v>0.34202530800307168</v>
      </c>
      <c r="I48" s="2">
        <f>+'Source Maddison since 1935'!I48/'Source Maddison since 1935'!$M48</f>
        <v>0.10684117391739842</v>
      </c>
      <c r="J48" s="2">
        <f>+'Source Maddison since 1935'!J48/'Source Maddison since 1935'!$M48</f>
        <v>0.12216620480117525</v>
      </c>
      <c r="K48" s="2">
        <f>+'Source Maddison since 1935'!K48/'Source Maddison since 1935'!$M48</f>
        <v>0.30773596874895665</v>
      </c>
      <c r="L48" s="2">
        <f>+'Source Maddison since 1935'!L48/'Source Maddison since 1935'!$M48</f>
        <v>0.37584721712129809</v>
      </c>
      <c r="M48" s="2">
        <f>+'Source Maddison since 1935'!M48/'Source Maddison since 1935'!$M48</f>
        <v>1</v>
      </c>
    </row>
    <row r="49" spans="1:13" x14ac:dyDescent="0.3">
      <c r="A49">
        <f t="shared" si="0"/>
        <v>1980</v>
      </c>
      <c r="B49" s="2">
        <f>+'Source Maddison since 1935'!B49/'Source Maddison since 1935'!$M49</f>
        <v>0.48731975821429779</v>
      </c>
      <c r="C49" s="2">
        <f>+'Source Maddison since 1935'!C49/'Source Maddison since 1935'!$M49</f>
        <v>7.5270995846418803E-2</v>
      </c>
      <c r="D49" s="2">
        <f>+'Source Maddison since 1935'!D49/'Source Maddison since 1935'!$M49</f>
        <v>0.1706007496707527</v>
      </c>
      <c r="E49" s="2">
        <f>+'Source Maddison since 1935'!E49/'Source Maddison since 1935'!$M49</f>
        <v>0.23776719683922601</v>
      </c>
      <c r="F49" s="2">
        <f>+'Source Maddison since 1935'!F49/'Source Maddison since 1935'!$M49</f>
        <v>0.23047310302907506</v>
      </c>
      <c r="G49" s="2">
        <f>+'Source Maddison since 1935'!G49/'Source Maddison since 1935'!$M49</f>
        <v>0.19673791915712693</v>
      </c>
      <c r="H49" s="2">
        <f>+'Source Maddison since 1935'!H49/'Source Maddison since 1935'!$M49</f>
        <v>0.37942795393914835</v>
      </c>
      <c r="I49" s="2">
        <f>+'Source Maddison since 1935'!I49/'Source Maddison since 1935'!$M49</f>
        <v>0.1187654070847263</v>
      </c>
      <c r="J49" s="2">
        <f>+'Source Maddison since 1935'!J49/'Source Maddison since 1935'!$M49</f>
        <v>0.13169891601661432</v>
      </c>
      <c r="K49" s="2">
        <f>+'Source Maddison since 1935'!K49/'Source Maddison since 1935'!$M49</f>
        <v>0.33177996150339378</v>
      </c>
      <c r="L49" s="2">
        <f>+'Source Maddison since 1935'!L49/'Source Maddison since 1935'!$M49</f>
        <v>0.38344645932529631</v>
      </c>
      <c r="M49" s="2">
        <f>+'Source Maddison since 1935'!M49/'Source Maddison since 1935'!$M49</f>
        <v>1</v>
      </c>
    </row>
    <row r="50" spans="1:13" x14ac:dyDescent="0.3">
      <c r="A50">
        <f t="shared" si="0"/>
        <v>1981</v>
      </c>
      <c r="B50" s="2">
        <f>+'Source Maddison since 1935'!B50/'Source Maddison since 1935'!$M50</f>
        <v>0.44719856268299174</v>
      </c>
      <c r="C50" s="2">
        <f>+'Source Maddison since 1935'!C50/'Source Maddison since 1935'!$M50</f>
        <v>7.4461006121905773E-2</v>
      </c>
      <c r="D50" s="2">
        <f>+'Source Maddison since 1935'!D50/'Source Maddison since 1935'!$M50</f>
        <v>0.1707812084109662</v>
      </c>
      <c r="E50" s="2">
        <f>+'Source Maddison since 1935'!E50/'Source Maddison since 1935'!$M50</f>
        <v>0.24228107532605803</v>
      </c>
      <c r="F50" s="2">
        <f>+'Source Maddison since 1935'!F50/'Source Maddison since 1935'!$M50</f>
        <v>0.22318339100346021</v>
      </c>
      <c r="G50" s="2">
        <f>+'Source Maddison since 1935'!G50/'Source Maddison since 1935'!$M50</f>
        <v>0.19400452488687783</v>
      </c>
      <c r="H50" s="2">
        <f>+'Source Maddison since 1935'!H50/'Source Maddison since 1935'!$M50</f>
        <v>0.39299973383018366</v>
      </c>
      <c r="I50" s="2">
        <f>+'Source Maddison since 1935'!I50/'Source Maddison since 1935'!$M50</f>
        <v>0.12490018631887144</v>
      </c>
      <c r="J50" s="2">
        <f>+'Source Maddison since 1935'!J50/'Source Maddison since 1935'!$M50</f>
        <v>0.13561352142667021</v>
      </c>
      <c r="K50" s="2">
        <f>+'Source Maddison since 1935'!K50/'Source Maddison since 1935'!$M50</f>
        <v>0.32718924673941974</v>
      </c>
      <c r="L50" s="2">
        <f>+'Source Maddison since 1935'!L50/'Source Maddison since 1935'!$M50</f>
        <v>0.36348815544317276</v>
      </c>
      <c r="M50" s="2">
        <f>+'Source Maddison since 1935'!M50/'Source Maddison since 1935'!$M50</f>
        <v>1</v>
      </c>
    </row>
    <row r="51" spans="1:13" x14ac:dyDescent="0.3">
      <c r="A51">
        <f t="shared" si="0"/>
        <v>1982</v>
      </c>
      <c r="B51" s="2">
        <f>+'Source Maddison since 1935'!B51/'Source Maddison since 1935'!$M51</f>
        <v>0.44041628153777684</v>
      </c>
      <c r="C51" s="2">
        <f>+'Source Maddison since 1935'!C51/'Source Maddison since 1935'!$M51</f>
        <v>7.2643867036390405E-2</v>
      </c>
      <c r="D51" s="2">
        <f>+'Source Maddison since 1935'!D51/'Source Maddison since 1935'!$M51</f>
        <v>0.17671425148060663</v>
      </c>
      <c r="E51" s="2">
        <f>+'Source Maddison since 1935'!E51/'Source Maddison since 1935'!$M51</f>
        <v>0.21399472801341959</v>
      </c>
      <c r="F51" s="2">
        <f>+'Source Maddison since 1935'!F51/'Source Maddison since 1935'!$M51</f>
        <v>0.22666118927801171</v>
      </c>
      <c r="G51" s="2">
        <f>+'Source Maddison since 1935'!G51/'Source Maddison since 1935'!$M51</f>
        <v>0.19526890554927939</v>
      </c>
      <c r="H51" s="2">
        <f>+'Source Maddison since 1935'!H51/'Source Maddison since 1935'!$M51</f>
        <v>0.38903152921844508</v>
      </c>
      <c r="I51" s="2">
        <f>+'Source Maddison since 1935'!I51/'Source Maddison since 1935'!$M51</f>
        <v>0.12632227585498615</v>
      </c>
      <c r="J51" s="2">
        <f>+'Source Maddison since 1935'!J51/'Source Maddison since 1935'!$M51</f>
        <v>0.13813289514224095</v>
      </c>
      <c r="K51" s="2">
        <f>+'Source Maddison since 1935'!K51/'Source Maddison since 1935'!$M51</f>
        <v>0.3019068159255075</v>
      </c>
      <c r="L51" s="2">
        <f>+'Source Maddison since 1935'!L51/'Source Maddison since 1935'!$M51</f>
        <v>0.33730444010817845</v>
      </c>
      <c r="M51" s="2">
        <f>+'Source Maddison since 1935'!M51/'Source Maddison since 1935'!$M51</f>
        <v>1</v>
      </c>
    </row>
    <row r="52" spans="1:13" x14ac:dyDescent="0.3">
      <c r="A52">
        <f t="shared" si="0"/>
        <v>1983</v>
      </c>
      <c r="B52" s="2">
        <f>+'Source Maddison since 1935'!B52/'Source Maddison since 1935'!$M52</f>
        <v>0.43698398488013529</v>
      </c>
      <c r="C52" s="2">
        <f>+'Source Maddison since 1935'!C52/'Source Maddison since 1935'!$M52</f>
        <v>6.8304652011008327E-2</v>
      </c>
      <c r="D52" s="2">
        <f>+'Source Maddison since 1935'!D52/'Source Maddison since 1935'!$M52</f>
        <v>0.16535694154315461</v>
      </c>
      <c r="E52" s="2">
        <f>+'Source Maddison since 1935'!E52/'Source Maddison since 1935'!$M52</f>
        <v>0.197519811664843</v>
      </c>
      <c r="F52" s="2">
        <f>+'Source Maddison since 1935'!F52/'Source Maddison since 1935'!$M52</f>
        <v>0.21376703471600517</v>
      </c>
      <c r="G52" s="2">
        <f>+'Source Maddison since 1935'!G52/'Source Maddison since 1935'!$M52</f>
        <v>0.17742630723830366</v>
      </c>
      <c r="H52" s="2">
        <f>+'Source Maddison since 1935'!H52/'Source Maddison since 1935'!$M52</f>
        <v>0.3452369110381644</v>
      </c>
      <c r="I52" s="2">
        <f>+'Source Maddison since 1935'!I52/'Source Maddison since 1935'!$M52</f>
        <v>0.11754368513544879</v>
      </c>
      <c r="J52" s="2">
        <f>+'Source Maddison since 1935'!J52/'Source Maddison since 1935'!$M52</f>
        <v>0.11674790278192247</v>
      </c>
      <c r="K52" s="2">
        <f>+'Source Maddison since 1935'!K52/'Source Maddison since 1935'!$M52</f>
        <v>0.25889452568055971</v>
      </c>
      <c r="L52" s="2">
        <f>+'Source Maddison since 1935'!L52/'Source Maddison since 1935'!$M52</f>
        <v>0.31237773135714048</v>
      </c>
      <c r="M52" s="2">
        <f>+'Source Maddison since 1935'!M52/'Source Maddison since 1935'!$M52</f>
        <v>1</v>
      </c>
    </row>
    <row r="53" spans="1:13" x14ac:dyDescent="0.3">
      <c r="A53">
        <f t="shared" si="0"/>
        <v>1984</v>
      </c>
      <c r="B53" s="2">
        <f>+'Source Maddison since 1935'!B53/'Source Maddison since 1935'!$M53</f>
        <v>0.41504551689736874</v>
      </c>
      <c r="C53" s="2">
        <f>+'Source Maddison since 1935'!C53/'Source Maddison since 1935'!$M53</f>
        <v>6.6716548198029677E-2</v>
      </c>
      <c r="D53" s="2">
        <f>+'Source Maddison since 1935'!D53/'Source Maddison since 1935'!$M53</f>
        <v>0.15715799975059233</v>
      </c>
      <c r="E53" s="2">
        <f>+'Source Maddison since 1935'!E53/'Source Maddison since 1935'!$M53</f>
        <v>0.18920688365132809</v>
      </c>
      <c r="F53" s="2">
        <f>+'Source Maddison since 1935'!F53/'Source Maddison since 1935'!$M53</f>
        <v>0.20018082055119091</v>
      </c>
      <c r="G53" s="2">
        <f>+'Source Maddison since 1935'!G53/'Source Maddison since 1935'!$M53</f>
        <v>0.16700960219478739</v>
      </c>
      <c r="H53" s="2">
        <f>+'Source Maddison since 1935'!H53/'Source Maddison since 1935'!$M53</f>
        <v>0.32525876044394564</v>
      </c>
      <c r="I53" s="2">
        <f>+'Source Maddison since 1935'!I53/'Source Maddison since 1935'!$M53</f>
        <v>0.11033171218356404</v>
      </c>
      <c r="J53" s="2">
        <f>+'Source Maddison since 1935'!J53/'Source Maddison since 1935'!$M53</f>
        <v>0.11254520513779773</v>
      </c>
      <c r="K53" s="2">
        <f>+'Source Maddison since 1935'!K53/'Source Maddison since 1935'!$M53</f>
        <v>0.23955605437086919</v>
      </c>
      <c r="L53" s="2">
        <f>+'Source Maddison since 1935'!L53/'Source Maddison since 1935'!$M53</f>
        <v>0.2891258261628632</v>
      </c>
      <c r="M53" s="2">
        <f>+'Source Maddison since 1935'!M53/'Source Maddison since 1935'!$M53</f>
        <v>1</v>
      </c>
    </row>
    <row r="54" spans="1:13" x14ac:dyDescent="0.3">
      <c r="A54">
        <f t="shared" si="0"/>
        <v>1985</v>
      </c>
      <c r="B54" s="2">
        <f>+'Source Maddison since 1935'!B54/'Source Maddison since 1935'!$M54</f>
        <v>0.37285004844961239</v>
      </c>
      <c r="C54" s="2">
        <f>+'Source Maddison since 1935'!C54/'Source Maddison since 1935'!$M54</f>
        <v>6.8162548449612406E-2</v>
      </c>
      <c r="D54" s="2">
        <f>+'Source Maddison since 1935'!D54/'Source Maddison since 1935'!$M54</f>
        <v>0.15767320736434109</v>
      </c>
      <c r="E54" s="2">
        <f>+'Source Maddison since 1935'!E54/'Source Maddison since 1935'!$M54</f>
        <v>0.18186773255813954</v>
      </c>
      <c r="F54" s="2">
        <f>+'Source Maddison since 1935'!F54/'Source Maddison since 1935'!$M54</f>
        <v>0.19170906007751937</v>
      </c>
      <c r="G54" s="2">
        <f>+'Source Maddison since 1935'!G54/'Source Maddison since 1935'!$M54</f>
        <v>0.16224563953488372</v>
      </c>
      <c r="H54" s="2">
        <f>+'Source Maddison since 1935'!H54/'Source Maddison since 1935'!$M54</f>
        <v>0.31168241279069769</v>
      </c>
      <c r="I54" s="2">
        <f>+'Source Maddison since 1935'!I54/'Source Maddison since 1935'!$M54</f>
        <v>0.10758842054263566</v>
      </c>
      <c r="J54" s="2">
        <f>+'Source Maddison since 1935'!J54/'Source Maddison since 1935'!$M54</f>
        <v>0.10798207364341085</v>
      </c>
      <c r="K54" s="2">
        <f>+'Source Maddison since 1935'!K54/'Source Maddison since 1935'!$M54</f>
        <v>0.23107437015503876</v>
      </c>
      <c r="L54" s="2">
        <f>+'Source Maddison since 1935'!L54/'Source Maddison since 1935'!$M54</f>
        <v>0.2675327034883721</v>
      </c>
      <c r="M54" s="2">
        <f>+'Source Maddison since 1935'!M54/'Source Maddison since 1935'!$M54</f>
        <v>1</v>
      </c>
    </row>
    <row r="55" spans="1:13" x14ac:dyDescent="0.3">
      <c r="A55">
        <f t="shared" si="0"/>
        <v>1986</v>
      </c>
      <c r="B55" s="2">
        <f>+'Source Maddison since 1935'!B55/'Source Maddison since 1935'!$M55</f>
        <v>0.38631059643732829</v>
      </c>
      <c r="C55" s="2">
        <f>+'Source Maddison since 1935'!C55/'Source Maddison since 1935'!$M55</f>
        <v>6.516794186286963E-2</v>
      </c>
      <c r="D55" s="2">
        <f>+'Source Maddison since 1935'!D55/'Source Maddison since 1935'!$M55</f>
        <v>0.17237304658651148</v>
      </c>
      <c r="E55" s="2">
        <f>+'Source Maddison since 1935'!E55/'Source Maddison since 1935'!$M55</f>
        <v>0.18253522791054916</v>
      </c>
      <c r="F55" s="2">
        <f>+'Source Maddison since 1935'!F55/'Source Maddison since 1935'!$M55</f>
        <v>0.19473575374435023</v>
      </c>
      <c r="G55" s="2">
        <f>+'Source Maddison since 1935'!G55/'Source Maddison since 1935'!$M55</f>
        <v>0.14679034592774218</v>
      </c>
      <c r="H55" s="2">
        <f>+'Source Maddison since 1935'!H55/'Source Maddison since 1935'!$M55</f>
        <v>0.2786032908924404</v>
      </c>
      <c r="I55" s="2">
        <f>+'Source Maddison since 1935'!I55/'Source Maddison since 1935'!$M55</f>
        <v>0.10147410711648105</v>
      </c>
      <c r="J55" s="2">
        <f>+'Source Maddison since 1935'!J55/'Source Maddison since 1935'!$M55</f>
        <v>0.11955333668133881</v>
      </c>
      <c r="K55" s="2">
        <f>+'Source Maddison since 1935'!K55/'Source Maddison since 1935'!$M55</f>
        <v>0.2544090277982925</v>
      </c>
      <c r="L55" s="2">
        <f>+'Source Maddison since 1935'!L55/'Source Maddison since 1935'!$M55</f>
        <v>0.23494136066881333</v>
      </c>
      <c r="M55" s="2">
        <f>+'Source Maddison since 1935'!M55/'Source Maddison since 1935'!$M55</f>
        <v>1</v>
      </c>
    </row>
    <row r="56" spans="1:13" x14ac:dyDescent="0.3">
      <c r="A56">
        <f t="shared" si="0"/>
        <v>1987</v>
      </c>
      <c r="B56" s="2">
        <f>+'Source Maddison since 1935'!B56/'Source Maddison since 1935'!$M56</f>
        <v>0.38226317304923696</v>
      </c>
      <c r="C56" s="2">
        <f>+'Source Maddison since 1935'!C56/'Source Maddison since 1935'!$M56</f>
        <v>6.5044630002879356E-2</v>
      </c>
      <c r="D56" s="2">
        <f>+'Source Maddison since 1935'!D56/'Source Maddison since 1935'!$M56</f>
        <v>0.16930607543910164</v>
      </c>
      <c r="E56" s="2">
        <f>+'Source Maddison since 1935'!E56/'Source Maddison since 1935'!$M56</f>
        <v>0.18735963144255688</v>
      </c>
      <c r="F56" s="2">
        <f>+'Source Maddison since 1935'!F56/'Source Maddison since 1935'!$M56</f>
        <v>0.1871868701410884</v>
      </c>
      <c r="G56" s="2">
        <f>+'Source Maddison since 1935'!G56/'Source Maddison since 1935'!$M56</f>
        <v>0.13354448603512814</v>
      </c>
      <c r="H56" s="2">
        <f>+'Source Maddison since 1935'!H56/'Source Maddison since 1935'!$M56</f>
        <v>0.26873020443420675</v>
      </c>
      <c r="I56" s="2">
        <f>+'Source Maddison since 1935'!I56/'Source Maddison since 1935'!$M56</f>
        <v>0.10109415490930032</v>
      </c>
      <c r="J56" s="2">
        <f>+'Source Maddison since 1935'!J56/'Source Maddison since 1935'!$M56</f>
        <v>0.12611575007198386</v>
      </c>
      <c r="K56" s="2">
        <f>+'Source Maddison since 1935'!K56/'Source Maddison since 1935'!$M56</f>
        <v>0.27281888856896053</v>
      </c>
      <c r="L56" s="2">
        <f>+'Source Maddison since 1935'!L56/'Source Maddison since 1935'!$M56</f>
        <v>0.22827526634033976</v>
      </c>
      <c r="M56" s="2">
        <f>+'Source Maddison since 1935'!M56/'Source Maddison since 1935'!$M56</f>
        <v>1</v>
      </c>
    </row>
    <row r="57" spans="1:13" x14ac:dyDescent="0.3">
      <c r="A57">
        <f t="shared" si="0"/>
        <v>1988</v>
      </c>
      <c r="B57" s="2">
        <f>+'Source Maddison since 1935'!B57/'Source Maddison since 1935'!$M57</f>
        <v>0.35959849435382685</v>
      </c>
      <c r="C57" s="2">
        <f>+'Source Maddison since 1935'!C57/'Source Maddison since 1935'!$M57</f>
        <v>5.5931967098842884E-2</v>
      </c>
      <c r="D57" s="2">
        <f>+'Source Maddison since 1935'!D57/'Source Maddison since 1935'!$M57</f>
        <v>0.16149449323853338</v>
      </c>
      <c r="E57" s="2">
        <f>+'Source Maddison since 1935'!E57/'Source Maddison since 1935'!$M57</f>
        <v>0.1958734141921093</v>
      </c>
      <c r="F57" s="2">
        <f>+'Source Maddison since 1935'!F57/'Source Maddison since 1935'!$M57</f>
        <v>0.183660950787676</v>
      </c>
      <c r="G57" s="2">
        <f>+'Source Maddison since 1935'!G57/'Source Maddison since 1935'!$M57</f>
        <v>0.13135368743900738</v>
      </c>
      <c r="H57" s="2">
        <f>+'Source Maddison since 1935'!H57/'Source Maddison since 1935'!$M57</f>
        <v>0.25562526139690506</v>
      </c>
      <c r="I57" s="2">
        <f>+'Source Maddison since 1935'!I57/'Source Maddison since 1935'!$M57</f>
        <v>0.1014917050048794</v>
      </c>
      <c r="J57" s="2">
        <f>+'Source Maddison since 1935'!J57/'Source Maddison since 1935'!$M57</f>
        <v>0.11532134392862121</v>
      </c>
      <c r="K57" s="2">
        <f>+'Source Maddison since 1935'!K57/'Source Maddison since 1935'!$M57</f>
        <v>0.26134114038756445</v>
      </c>
      <c r="L57" s="2">
        <f>+'Source Maddison since 1935'!L57/'Source Maddison since 1935'!$M57</f>
        <v>0.22286351596263768</v>
      </c>
      <c r="M57" s="2">
        <f>+'Source Maddison since 1935'!M57/'Source Maddison since 1935'!$M57</f>
        <v>1</v>
      </c>
    </row>
    <row r="58" spans="1:13" x14ac:dyDescent="0.3">
      <c r="A58">
        <f t="shared" si="0"/>
        <v>1989</v>
      </c>
      <c r="B58" s="2">
        <f>+'Source Maddison since 1935'!B58/'Source Maddison since 1935'!$M58</f>
        <v>0.32589710803384392</v>
      </c>
      <c r="C58" s="2">
        <f>+'Source Maddison since 1935'!C58/'Source Maddison since 1935'!$M58</f>
        <v>5.574448404385559E-2</v>
      </c>
      <c r="D58" s="2">
        <f>+'Source Maddison since 1935'!D58/'Source Maddison since 1935'!$M58</f>
        <v>0.15866365590227713</v>
      </c>
      <c r="E58" s="2">
        <f>+'Source Maddison since 1935'!E58/'Source Maddison since 1935'!$M58</f>
        <v>0.20594716652610387</v>
      </c>
      <c r="F58" s="2">
        <f>+'Source Maddison since 1935'!F58/'Source Maddison since 1935'!$M58</f>
        <v>0.17936719536414833</v>
      </c>
      <c r="G58" s="2">
        <f>+'Source Maddison since 1935'!G58/'Source Maddison since 1935'!$M58</f>
        <v>0.12800282939304078</v>
      </c>
      <c r="H58" s="2">
        <f>+'Source Maddison since 1935'!H58/'Source Maddison since 1935'!$M58</f>
        <v>0.25298582582909379</v>
      </c>
      <c r="I58" s="2">
        <f>+'Source Maddison since 1935'!I58/'Source Maddison since 1935'!$M58</f>
        <v>9.9382430557444834E-2</v>
      </c>
      <c r="J58" s="2">
        <f>+'Source Maddison since 1935'!J58/'Source Maddison since 1935'!$M58</f>
        <v>9.1928068123078591E-2</v>
      </c>
      <c r="K58" s="2">
        <f>+'Source Maddison since 1935'!K58/'Source Maddison since 1935'!$M58</f>
        <v>0.25469978507495172</v>
      </c>
      <c r="L58" s="2">
        <f>+'Source Maddison since 1935'!L58/'Source Maddison since 1935'!$M58</f>
        <v>0.20031558614685638</v>
      </c>
      <c r="M58" s="2">
        <f>+'Source Maddison since 1935'!M58/'Source Maddison since 1935'!$M58</f>
        <v>1</v>
      </c>
    </row>
    <row r="59" spans="1:13" x14ac:dyDescent="0.3">
      <c r="A59">
        <f t="shared" si="0"/>
        <v>1990</v>
      </c>
      <c r="B59" s="2">
        <f>+'Source Maddison since 1935'!B59/'Source Maddison since 1935'!$M59</f>
        <v>0.32118327835163052</v>
      </c>
      <c r="C59" s="2">
        <f>+'Source Maddison since 1935'!C59/'Source Maddison since 1935'!$M59</f>
        <v>5.8163430858255365E-2</v>
      </c>
      <c r="D59" s="2">
        <f>+'Source Maddison since 1935'!D59/'Source Maddison since 1935'!$M59</f>
        <v>0.15269590611648912</v>
      </c>
      <c r="E59" s="2">
        <f>+'Source Maddison since 1935'!E59/'Source Maddison since 1935'!$M59</f>
        <v>0.20564058190471041</v>
      </c>
      <c r="F59" s="2">
        <f>+'Source Maddison since 1935'!F59/'Source Maddison since 1935'!$M59</f>
        <v>0.18279162835974258</v>
      </c>
      <c r="G59" s="2">
        <f>+'Source Maddison since 1935'!G59/'Source Maddison since 1935'!$M59</f>
        <v>0.13076631874966199</v>
      </c>
      <c r="H59" s="2">
        <f>+'Source Maddison since 1935'!H59/'Source Maddison since 1935'!$M59</f>
        <v>0.26407441458006597</v>
      </c>
      <c r="I59" s="2">
        <f>+'Source Maddison since 1935'!I59/'Source Maddison since 1935'!$M59</f>
        <v>0.10716024011681359</v>
      </c>
      <c r="J59" s="2">
        <f>+'Source Maddison since 1935'!J59/'Source Maddison since 1935'!$M59</f>
        <v>9.0882050727380884E-2</v>
      </c>
      <c r="K59" s="2">
        <f>+'Source Maddison since 1935'!K59/'Source Maddison since 1935'!$M59</f>
        <v>0.24887783245903414</v>
      </c>
      <c r="L59" s="2">
        <f>+'Source Maddison since 1935'!L59/'Source Maddison since 1935'!$M59</f>
        <v>0.20793899735006219</v>
      </c>
      <c r="M59" s="2">
        <f>+'Source Maddison since 1935'!M59/'Source Maddison since 1935'!$M59</f>
        <v>1</v>
      </c>
    </row>
    <row r="60" spans="1:13" x14ac:dyDescent="0.3">
      <c r="A60">
        <f t="shared" si="0"/>
        <v>1991</v>
      </c>
      <c r="B60" s="2">
        <f>+'Source Maddison since 1935'!B60/'Source Maddison since 1935'!$M60</f>
        <v>0.35668056164984641</v>
      </c>
      <c r="C60" s="2">
        <f>+'Source Maddison since 1935'!C60/'Source Maddison since 1935'!$M60</f>
        <v>6.1293330408073714E-2</v>
      </c>
      <c r="D60" s="2">
        <f>+'Source Maddison since 1935'!D60/'Source Maddison since 1935'!$M60</f>
        <v>0.16183084686265906</v>
      </c>
      <c r="E60" s="2">
        <f>+'Source Maddison since 1935'!E60/'Source Maddison since 1935'!$M60</f>
        <v>0.21964129003949101</v>
      </c>
      <c r="F60" s="2">
        <f>+'Source Maddison since 1935'!F60/'Source Maddison since 1935'!$M60</f>
        <v>0.18154892496709082</v>
      </c>
      <c r="G60" s="2">
        <f>+'Source Maddison since 1935'!G60/'Source Maddison since 1935'!$M60</f>
        <v>0.13492759982448443</v>
      </c>
      <c r="H60" s="2">
        <f>+'Source Maddison since 1935'!H60/'Source Maddison since 1935'!$M60</f>
        <v>0.27276217639315486</v>
      </c>
      <c r="I60" s="2">
        <f>+'Source Maddison since 1935'!I60/'Source Maddison since 1935'!$M60</f>
        <v>0.10977950855638438</v>
      </c>
      <c r="J60" s="2">
        <f>+'Source Maddison since 1935'!J60/'Source Maddison since 1935'!$M60</f>
        <v>9.4175076788064943E-2</v>
      </c>
      <c r="K60" s="2">
        <f>+'Source Maddison since 1935'!K60/'Source Maddison since 1935'!$M60</f>
        <v>0.26456230802983766</v>
      </c>
      <c r="L60" s="2">
        <f>+'Source Maddison since 1935'!L60/'Source Maddison since 1935'!$M60</f>
        <v>0.20971369021500658</v>
      </c>
      <c r="M60" s="2">
        <f>+'Source Maddison since 1935'!M60/'Source Maddison since 1935'!$M60</f>
        <v>1</v>
      </c>
    </row>
    <row r="61" spans="1:13" x14ac:dyDescent="0.3">
      <c r="A61">
        <f t="shared" si="0"/>
        <v>1992</v>
      </c>
      <c r="B61" s="2">
        <f>+'Source Maddison since 1935'!B61/'Source Maddison since 1935'!$M61</f>
        <v>0.38189092666684565</v>
      </c>
      <c r="C61" s="2">
        <f>+'Source Maddison since 1935'!C61/'Source Maddison since 1935'!$M61</f>
        <v>6.154507129239279E-2</v>
      </c>
      <c r="D61" s="2">
        <f>+'Source Maddison since 1935'!D61/'Source Maddison since 1935'!$M61</f>
        <v>0.16108589994898095</v>
      </c>
      <c r="E61" s="2">
        <f>+'Source Maddison since 1935'!E61/'Source Maddison since 1935'!$M61</f>
        <v>0.23965521871056095</v>
      </c>
      <c r="F61" s="2">
        <f>+'Source Maddison since 1935'!F61/'Source Maddison since 1935'!$M61</f>
        <v>0.18460836175183265</v>
      </c>
      <c r="G61" s="2">
        <f>+'Source Maddison since 1935'!G61/'Source Maddison since 1935'!$M61</f>
        <v>0.13879863591203243</v>
      </c>
      <c r="H61" s="2">
        <f>+'Source Maddison since 1935'!H61/'Source Maddison since 1935'!$M61</f>
        <v>0.27305926264063801</v>
      </c>
      <c r="I61" s="2">
        <f>+'Source Maddison since 1935'!I61/'Source Maddison since 1935'!$M61</f>
        <v>0.10652238124647566</v>
      </c>
      <c r="J61" s="2">
        <f>+'Source Maddison since 1935'!J61/'Source Maddison since 1935'!$M61</f>
        <v>9.2908353696195059E-2</v>
      </c>
      <c r="K61" s="2">
        <f>+'Source Maddison since 1935'!K61/'Source Maddison since 1935'!$M61</f>
        <v>0.28723718482317878</v>
      </c>
      <c r="L61" s="2">
        <f>+'Source Maddison since 1935'!L61/'Source Maddison since 1935'!$M61</f>
        <v>0.22716898042480063</v>
      </c>
      <c r="M61" s="2">
        <f>+'Source Maddison since 1935'!M61/'Source Maddison since 1935'!$M61</f>
        <v>1</v>
      </c>
    </row>
    <row r="62" spans="1:13" x14ac:dyDescent="0.3">
      <c r="A62">
        <f t="shared" si="0"/>
        <v>1993</v>
      </c>
      <c r="B62" s="2">
        <f>+'Source Maddison since 1935'!B62/'Source Maddison since 1935'!$M62</f>
        <v>0.39703935172925164</v>
      </c>
      <c r="C62" s="2">
        <f>+'Source Maddison since 1935'!C62/'Source Maddison since 1935'!$M62</f>
        <v>6.3026322758328479E-2</v>
      </c>
      <c r="D62" s="2">
        <f>+'Source Maddison since 1935'!D62/'Source Maddison since 1935'!$M62</f>
        <v>0.1683968010168953</v>
      </c>
      <c r="E62" s="2">
        <f>+'Source Maddison since 1935'!E62/'Source Maddison since 1935'!$M62</f>
        <v>0.24588210370213442</v>
      </c>
      <c r="F62" s="2">
        <f>+'Source Maddison since 1935'!F62/'Source Maddison since 1935'!$M62</f>
        <v>0.189873417721519</v>
      </c>
      <c r="G62" s="2">
        <f>+'Source Maddison since 1935'!G62/'Source Maddison since 1935'!$M62</f>
        <v>0.12915099835813781</v>
      </c>
      <c r="H62" s="2">
        <f>+'Source Maddison since 1935'!H62/'Source Maddison since 1935'!$M62</f>
        <v>0.26614056458874003</v>
      </c>
      <c r="I62" s="2">
        <f>+'Source Maddison since 1935'!I62/'Source Maddison since 1935'!$M62</f>
        <v>0.10740956517133626</v>
      </c>
      <c r="J62" s="2">
        <f>+'Source Maddison since 1935'!J62/'Source Maddison since 1935'!$M62</f>
        <v>9.5651713362639695E-2</v>
      </c>
      <c r="K62" s="2">
        <f>+'Source Maddison since 1935'!K62/'Source Maddison since 1935'!$M62</f>
        <v>0.29137757534028919</v>
      </c>
      <c r="L62" s="2">
        <f>+'Source Maddison since 1935'!L62/'Source Maddison since 1935'!$M62</f>
        <v>0.20239923732853132</v>
      </c>
      <c r="M62" s="2">
        <f>+'Source Maddison since 1935'!M62/'Source Maddison since 1935'!$M62</f>
        <v>1</v>
      </c>
    </row>
    <row r="63" spans="1:13" x14ac:dyDescent="0.3">
      <c r="A63">
        <f t="shared" si="0"/>
        <v>1994</v>
      </c>
      <c r="B63" s="2">
        <f>+'Source Maddison since 1935'!B63/'Source Maddison since 1935'!$M63</f>
        <v>0.40579262007833439</v>
      </c>
      <c r="C63" s="2">
        <f>+'Source Maddison since 1935'!C63/'Source Maddison since 1935'!$M63</f>
        <v>6.5295815295815296E-2</v>
      </c>
      <c r="D63" s="2">
        <f>+'Source Maddison since 1935'!D63/'Source Maddison since 1935'!$M63</f>
        <v>0.18168934240362811</v>
      </c>
      <c r="E63" s="2">
        <f>+'Source Maddison since 1935'!E63/'Source Maddison since 1935'!$M63</f>
        <v>0.25535971964543391</v>
      </c>
      <c r="F63" s="2">
        <f>+'Source Maddison since 1935'!F63/'Source Maddison since 1935'!$M63</f>
        <v>0.19070810142238714</v>
      </c>
      <c r="G63" s="2">
        <f>+'Source Maddison since 1935'!G63/'Source Maddison since 1935'!$M63</f>
        <v>0.12845289631003917</v>
      </c>
      <c r="H63" s="2">
        <f>+'Source Maddison since 1935'!H63/'Source Maddison since 1935'!$M63</f>
        <v>0.26337353123067409</v>
      </c>
      <c r="I63" s="2">
        <f>+'Source Maddison since 1935'!I63/'Source Maddison since 1935'!$M63</f>
        <v>0.10791589363017934</v>
      </c>
      <c r="J63" s="2">
        <f>+'Source Maddison since 1935'!J63/'Source Maddison since 1935'!$M63</f>
        <v>0.10639558853844568</v>
      </c>
      <c r="K63" s="2">
        <f>+'Source Maddison since 1935'!K63/'Source Maddison since 1935'!$M63</f>
        <v>0.30599360956503813</v>
      </c>
      <c r="L63" s="2">
        <f>+'Source Maddison since 1935'!L63/'Source Maddison since 1935'!$M63</f>
        <v>0.18210162853019995</v>
      </c>
      <c r="M63" s="2">
        <f>+'Source Maddison since 1935'!M63/'Source Maddison since 1935'!$M63</f>
        <v>1</v>
      </c>
    </row>
    <row r="64" spans="1:13" x14ac:dyDescent="0.3">
      <c r="A64">
        <f t="shared" si="0"/>
        <v>1995</v>
      </c>
      <c r="B64" s="2">
        <f>+'Source Maddison since 1935'!B64/'Source Maddison since 1935'!$M64</f>
        <v>0.38567185397679671</v>
      </c>
      <c r="C64" s="2">
        <f>+'Source Maddison since 1935'!C64/'Source Maddison since 1935'!$M64</f>
        <v>7.0422177654794249E-2</v>
      </c>
      <c r="D64" s="2">
        <f>+'Source Maddison since 1935'!D64/'Source Maddison since 1935'!$M64</f>
        <v>0.20494529207179304</v>
      </c>
      <c r="E64" s="2">
        <f>+'Source Maddison since 1935'!E64/'Source Maddison since 1935'!$M64</f>
        <v>0.28252646543626719</v>
      </c>
      <c r="F64" s="2">
        <f>+'Source Maddison since 1935'!F64/'Source Maddison since 1935'!$M64</f>
        <v>0.19286131349800717</v>
      </c>
      <c r="G64" s="2">
        <f>+'Source Maddison since 1935'!G64/'Source Maddison since 1935'!$M64</f>
        <v>0.12632327181335837</v>
      </c>
      <c r="H64" s="2">
        <f>+'Source Maddison since 1935'!H64/'Source Maddison since 1935'!$M64</f>
        <v>0.23101723744002436</v>
      </c>
      <c r="I64" s="2">
        <f>+'Source Maddison since 1935'!I64/'Source Maddison since 1935'!$M64</f>
        <v>0.10867964763524662</v>
      </c>
      <c r="J64" s="2">
        <f>+'Source Maddison since 1935'!J64/'Source Maddison since 1935'!$M64</f>
        <v>0.11528014013353304</v>
      </c>
      <c r="K64" s="2">
        <f>+'Source Maddison since 1935'!K64/'Source Maddison since 1935'!$M64</f>
        <v>0.29785991723997868</v>
      </c>
      <c r="L64" s="2">
        <f>+'Source Maddison since 1935'!L64/'Source Maddison since 1935'!$M64</f>
        <v>0.18387448909649412</v>
      </c>
      <c r="M64" s="2">
        <f>+'Source Maddison since 1935'!M64/'Source Maddison since 1935'!$M64</f>
        <v>1</v>
      </c>
    </row>
    <row r="65" spans="1:13" x14ac:dyDescent="0.3">
      <c r="A65">
        <f t="shared" si="0"/>
        <v>1996</v>
      </c>
      <c r="B65" s="2">
        <f>+'Source Maddison since 1935'!B65/'Source Maddison since 1935'!$M65</f>
        <v>0.39414559311129804</v>
      </c>
      <c r="C65" s="2">
        <f>+'Source Maddison since 1935'!C65/'Source Maddison since 1935'!$M65</f>
        <v>7.489978720245459E-2</v>
      </c>
      <c r="D65" s="2">
        <f>+'Source Maddison since 1935'!D65/'Source Maddison since 1935'!$M65</f>
        <v>0.23506705597070321</v>
      </c>
      <c r="E65" s="2">
        <f>+'Source Maddison since 1935'!E65/'Source Maddison since 1935'!$M65</f>
        <v>0.2810164794378186</v>
      </c>
      <c r="F65" s="2">
        <f>+'Source Maddison since 1935'!F65/'Source Maddison since 1935'!$M65</f>
        <v>0.18468847429108726</v>
      </c>
      <c r="G65" s="2">
        <f>+'Source Maddison since 1935'!G65/'Source Maddison since 1935'!$M65</f>
        <v>0.12149255208591082</v>
      </c>
      <c r="H65" s="2">
        <f>+'Source Maddison since 1935'!H65/'Source Maddison since 1935'!$M65</f>
        <v>0.22628297124758748</v>
      </c>
      <c r="I65" s="2">
        <f>+'Source Maddison since 1935'!I65/'Source Maddison since 1935'!$M65</f>
        <v>0.10474093136041966</v>
      </c>
      <c r="J65" s="2">
        <f>+'Source Maddison since 1935'!J65/'Source Maddison since 1935'!$M65</f>
        <v>0.11597466224575642</v>
      </c>
      <c r="K65" s="2">
        <f>+'Source Maddison since 1935'!K65/'Source Maddison since 1935'!$M65</f>
        <v>0.30434997773048944</v>
      </c>
      <c r="L65" s="2">
        <f>+'Source Maddison since 1935'!L65/'Source Maddison since 1935'!$M65</f>
        <v>0.17199485326866928</v>
      </c>
      <c r="M65" s="2">
        <f>+'Source Maddison since 1935'!M65/'Source Maddison since 1935'!$M65</f>
        <v>1</v>
      </c>
    </row>
    <row r="66" spans="1:13" x14ac:dyDescent="0.3">
      <c r="A66">
        <f t="shared" si="0"/>
        <v>1997</v>
      </c>
      <c r="B66" s="2">
        <f>+'Source Maddison since 1935'!B66/'Source Maddison since 1935'!$M66</f>
        <v>0.39194209428852189</v>
      </c>
      <c r="C66" s="2">
        <f>+'Source Maddison since 1935'!C66/'Source Maddison since 1935'!$M66</f>
        <v>7.2597847709896218E-2</v>
      </c>
      <c r="D66" s="2">
        <f>+'Source Maddison since 1935'!D66/'Source Maddison since 1935'!$M66</f>
        <v>0.21860844138724445</v>
      </c>
      <c r="E66" s="2">
        <f>+'Source Maddison since 1935'!E66/'Source Maddison since 1935'!$M66</f>
        <v>0.27464468039210987</v>
      </c>
      <c r="F66" s="2">
        <f>+'Source Maddison since 1935'!F66/'Source Maddison since 1935'!$M66</f>
        <v>0.17985283896172374</v>
      </c>
      <c r="G66" s="2">
        <f>+'Source Maddison since 1935'!G66/'Source Maddison since 1935'!$M66</f>
        <v>0.12043716894758287</v>
      </c>
      <c r="H66" s="2">
        <f>+'Source Maddison since 1935'!H66/'Source Maddison since 1935'!$M66</f>
        <v>0.23186252187043119</v>
      </c>
      <c r="I66" s="2">
        <f>+'Source Maddison since 1935'!I66/'Source Maddison since 1935'!$M66</f>
        <v>0.10083167557462311</v>
      </c>
      <c r="J66" s="2">
        <f>+'Source Maddison since 1935'!J66/'Source Maddison since 1935'!$M66</f>
        <v>0.11808834455815737</v>
      </c>
      <c r="K66" s="2">
        <f>+'Source Maddison since 1935'!K66/'Source Maddison since 1935'!$M66</f>
        <v>0.29703041487908349</v>
      </c>
      <c r="L66" s="2">
        <f>+'Source Maddison since 1935'!L66/'Source Maddison since 1935'!$M66</f>
        <v>0.16796491143973349</v>
      </c>
      <c r="M66" s="2">
        <f>+'Source Maddison since 1935'!M66/'Source Maddison since 1935'!$M66</f>
        <v>1</v>
      </c>
    </row>
    <row r="67" spans="1:13" x14ac:dyDescent="0.3">
      <c r="A67">
        <f t="shared" si="0"/>
        <v>1998</v>
      </c>
      <c r="B67" s="2">
        <f>+'Source Maddison since 1935'!B67/'Source Maddison since 1935'!$M67</f>
        <v>0.37650035985420099</v>
      </c>
      <c r="C67" s="2">
        <f>+'Source Maddison since 1935'!C67/'Source Maddison since 1935'!$M67</f>
        <v>7.0902885798528076E-2</v>
      </c>
      <c r="D67" s="2">
        <f>+'Source Maddison since 1935'!D67/'Source Maddison since 1935'!$M67</f>
        <v>0.20107724096301627</v>
      </c>
      <c r="E67" s="2">
        <f>+'Source Maddison since 1935'!E67/'Source Maddison since 1935'!$M67</f>
        <v>0.26048800872936645</v>
      </c>
      <c r="F67" s="2">
        <f>+'Source Maddison since 1935'!F67/'Source Maddison since 1935'!$M67</f>
        <v>0.16752954286908273</v>
      </c>
      <c r="G67" s="2">
        <f>+'Source Maddison since 1935'!G67/'Source Maddison since 1935'!$M67</f>
        <v>0.11673205952684977</v>
      </c>
      <c r="H67" s="2">
        <f>+'Source Maddison since 1935'!H67/'Source Maddison since 1935'!$M67</f>
        <v>0.23720195946416547</v>
      </c>
      <c r="I67" s="2">
        <f>+'Source Maddison since 1935'!I67/'Source Maddison since 1935'!$M67</f>
        <v>9.9621572678940409E-2</v>
      </c>
      <c r="J67" s="2">
        <f>+'Source Maddison since 1935'!J67/'Source Maddison since 1935'!$M67</f>
        <v>0.11046363150929817</v>
      </c>
      <c r="K67" s="2">
        <f>+'Source Maddison since 1935'!K67/'Source Maddison since 1935'!$M67</f>
        <v>0.29196944721751444</v>
      </c>
      <c r="L67" s="2">
        <f>+'Source Maddison since 1935'!L67/'Source Maddison since 1935'!$M67</f>
        <v>0.14930466881805307</v>
      </c>
      <c r="M67" s="2">
        <f>+'Source Maddison since 1935'!M67/'Source Maddison since 1935'!$M67</f>
        <v>1</v>
      </c>
    </row>
    <row r="68" spans="1:13" x14ac:dyDescent="0.3">
      <c r="A68">
        <f t="shared" si="0"/>
        <v>1999</v>
      </c>
      <c r="B68" s="2">
        <f>+'Source Maddison since 1935'!B68/'Source Maddison since 1935'!$M68</f>
        <v>0.33986898779612346</v>
      </c>
      <c r="C68" s="2">
        <f>+'Source Maddison since 1935'!C68/'Source Maddison since 1935'!$M68</f>
        <v>6.7480258435032303E-2</v>
      </c>
      <c r="D68" s="2">
        <f>+'Source Maddison since 1935'!D68/'Source Maddison since 1935'!$M68</f>
        <v>0.18572774587221824</v>
      </c>
      <c r="E68" s="2">
        <f>+'Source Maddison since 1935'!E68/'Source Maddison since 1935'!$M68</f>
        <v>0.23777368987796124</v>
      </c>
      <c r="F68" s="2">
        <f>+'Source Maddison since 1935'!F68/'Source Maddison since 1935'!$M68</f>
        <v>0.1513819095477387</v>
      </c>
      <c r="G68" s="2">
        <f>+'Source Maddison since 1935'!G68/'Source Maddison since 1935'!$M68</f>
        <v>0.10761396267049533</v>
      </c>
      <c r="H68" s="2">
        <f>+'Source Maddison since 1935'!H68/'Source Maddison since 1935'!$M68</f>
        <v>0.23310750179468773</v>
      </c>
      <c r="I68" s="2">
        <f>+'Source Maddison since 1935'!I68/'Source Maddison since 1935'!$M68</f>
        <v>8.9285714285714288E-2</v>
      </c>
      <c r="J68" s="2">
        <f>+'Source Maddison since 1935'!J68/'Source Maddison since 1935'!$M68</f>
        <v>0.10530330222541277</v>
      </c>
      <c r="K68" s="2">
        <f>+'Source Maddison since 1935'!K68/'Source Maddison since 1935'!$M68</f>
        <v>0.2645818377602297</v>
      </c>
      <c r="L68" s="2">
        <f>+'Source Maddison since 1935'!L68/'Source Maddison since 1935'!$M68</f>
        <v>0.14702979181622397</v>
      </c>
      <c r="M68" s="2">
        <f>+'Source Maddison since 1935'!M68/'Source Maddison since 1935'!$M68</f>
        <v>1</v>
      </c>
    </row>
    <row r="69" spans="1:13" x14ac:dyDescent="0.3">
      <c r="A69">
        <f t="shared" si="0"/>
        <v>2000</v>
      </c>
      <c r="B69" s="2">
        <f>+'Source Maddison since 1935'!B69/'Source Maddison since 1935'!$M69</f>
        <v>0.32510297034018348</v>
      </c>
      <c r="C69" s="2">
        <f>+'Source Maddison since 1935'!C69/'Source Maddison since 1935'!$M69</f>
        <v>6.5029311133872336E-2</v>
      </c>
      <c r="D69" s="2">
        <f>+'Source Maddison since 1935'!D69/'Source Maddison since 1935'!$M69</f>
        <v>0.18122779872294986</v>
      </c>
      <c r="E69" s="2">
        <f>+'Source Maddison since 1935'!E69/'Source Maddison since 1935'!$M69</f>
        <v>0.23760542201494977</v>
      </c>
      <c r="F69" s="2">
        <f>+'Source Maddison since 1935'!F69/'Source Maddison since 1935'!$M69</f>
        <v>0.14949767908122127</v>
      </c>
      <c r="G69" s="2">
        <f>+'Source Maddison since 1935'!G69/'Source Maddison since 1935'!$M69</f>
        <v>0.10957351755399132</v>
      </c>
      <c r="H69" s="2">
        <f>+'Source Maddison since 1935'!H69/'Source Maddison since 1935'!$M69</f>
        <v>0.24708523111120798</v>
      </c>
      <c r="I69" s="2">
        <f>+'Source Maddison since 1935'!I69/'Source Maddison since 1935'!$M69</f>
        <v>8.1373809575696815E-2</v>
      </c>
      <c r="J69" s="2">
        <f>+'Source Maddison since 1935'!J69/'Source Maddison since 1935'!$M69</f>
        <v>0.1041035587421274</v>
      </c>
      <c r="K69" s="2">
        <f>+'Source Maddison since 1935'!K69/'Source Maddison since 1935'!$M69</f>
        <v>0.24425218471462506</v>
      </c>
      <c r="L69" s="2">
        <f>+'Source Maddison since 1935'!L69/'Source Maddison since 1935'!$M69</f>
        <v>0.17275045219779023</v>
      </c>
      <c r="M69" s="2">
        <f>+'Source Maddison since 1935'!M69/'Source Maddison since 1935'!$M69</f>
        <v>1</v>
      </c>
    </row>
    <row r="70" spans="1:13" x14ac:dyDescent="0.3">
      <c r="A70">
        <f t="shared" ref="A70:A85" si="1">+A69+1</f>
        <v>2001</v>
      </c>
      <c r="B70" s="2">
        <f>+'Source Maddison since 1935'!B70/'Source Maddison since 1935'!$M70</f>
        <v>0.30326082218056583</v>
      </c>
      <c r="C70" s="2">
        <f>+'Source Maddison since 1935'!C70/'Source Maddison since 1935'!$M70</f>
        <v>6.6633244692445179E-2</v>
      </c>
      <c r="D70" s="2">
        <f>+'Source Maddison since 1935'!D70/'Source Maddison since 1935'!$M70</f>
        <v>0.17847334234273507</v>
      </c>
      <c r="E70" s="2">
        <f>+'Source Maddison since 1935'!E70/'Source Maddison since 1935'!$M70</f>
        <v>0.23431710187889621</v>
      </c>
      <c r="F70" s="2">
        <f>+'Source Maddison since 1935'!F70/'Source Maddison since 1935'!$M70</f>
        <v>0.14850255024194603</v>
      </c>
      <c r="G70" s="2">
        <f>+'Source Maddison since 1935'!G70/'Source Maddison since 1935'!$M70</f>
        <v>0.11578534373773922</v>
      </c>
      <c r="H70" s="2">
        <f>+'Source Maddison since 1935'!H70/'Source Maddison since 1935'!$M70</f>
        <v>0.24630541871921183</v>
      </c>
      <c r="I70" s="2">
        <f>+'Source Maddison since 1935'!I70/'Source Maddison since 1935'!$M70</f>
        <v>8.3918217882209337E-2</v>
      </c>
      <c r="J70" s="2">
        <f>+'Source Maddison since 1935'!J70/'Source Maddison since 1935'!$M70</f>
        <v>0.10366624525916561</v>
      </c>
      <c r="K70" s="2">
        <f>+'Source Maddison since 1935'!K70/'Source Maddison since 1935'!$M70</f>
        <v>0.23194123545054274</v>
      </c>
      <c r="L70" s="2">
        <f>+'Source Maddison since 1935'!L70/'Source Maddison since 1935'!$M70</f>
        <v>0.16347704782248573</v>
      </c>
      <c r="M70" s="2">
        <f>+'Source Maddison since 1935'!M70/'Source Maddison since 1935'!$M70</f>
        <v>1</v>
      </c>
    </row>
    <row r="71" spans="1:13" x14ac:dyDescent="0.3">
      <c r="A71">
        <f t="shared" si="1"/>
        <v>2002</v>
      </c>
      <c r="B71" s="2">
        <f>+'Source Maddison since 1935'!B71/'Source Maddison since 1935'!$M71</f>
        <v>0.25657596126829058</v>
      </c>
      <c r="C71" s="2">
        <f>+'Source Maddison since 1935'!C71/'Source Maddison since 1935'!$M71</f>
        <v>6.8255992391985654E-2</v>
      </c>
      <c r="D71" s="2">
        <f>+'Source Maddison since 1935'!D71/'Source Maddison since 1935'!$M71</f>
        <v>0.17701601573475695</v>
      </c>
      <c r="E71" s="2">
        <f>+'Source Maddison since 1935'!E71/'Source Maddison since 1935'!$M71</f>
        <v>0.23204443772018934</v>
      </c>
      <c r="F71" s="2">
        <f>+'Source Maddison since 1935'!F71/'Source Maddison since 1935'!$M71</f>
        <v>0.14796723366546349</v>
      </c>
      <c r="G71" s="2">
        <f>+'Source Maddison since 1935'!G71/'Source Maddison since 1935'!$M71</f>
        <v>0.12522964531955821</v>
      </c>
      <c r="H71" s="2">
        <f>+'Source Maddison since 1935'!H71/'Source Maddison since 1935'!$M71</f>
        <v>0.24447230207275164</v>
      </c>
      <c r="I71" s="2">
        <f>+'Source Maddison since 1935'!I71/'Source Maddison since 1935'!$M71</f>
        <v>0.106641882983552</v>
      </c>
      <c r="J71" s="2">
        <f>+'Source Maddison since 1935'!J71/'Source Maddison since 1935'!$M71</f>
        <v>0.10826290876866881</v>
      </c>
      <c r="K71" s="2">
        <f>+'Source Maddison since 1935'!K71/'Source Maddison since 1935'!$M71</f>
        <v>0.21049560161670305</v>
      </c>
      <c r="L71" s="2">
        <f>+'Source Maddison since 1935'!L71/'Source Maddison since 1935'!$M71</f>
        <v>0.1539326085546934</v>
      </c>
      <c r="M71" s="2">
        <f>+'Source Maddison since 1935'!M71/'Source Maddison since 1935'!$M71</f>
        <v>1</v>
      </c>
    </row>
    <row r="72" spans="1:13" x14ac:dyDescent="0.3">
      <c r="A72">
        <f t="shared" si="1"/>
        <v>2003</v>
      </c>
      <c r="B72" s="2">
        <f>+'Source Maddison since 1935'!B72/'Source Maddison since 1935'!$M72</f>
        <v>0.26795029475380633</v>
      </c>
      <c r="C72" s="2">
        <f>+'Source Maddison since 1935'!C72/'Source Maddison since 1935'!$M72</f>
        <v>6.8938462190932609E-2</v>
      </c>
      <c r="D72" s="2">
        <f>+'Source Maddison since 1935'!D72/'Source Maddison since 1935'!$M72</f>
        <v>0.17044828024937445</v>
      </c>
      <c r="E72" s="2">
        <f>+'Source Maddison since 1935'!E72/'Source Maddison since 1935'!$M72</f>
        <v>0.23622715127868019</v>
      </c>
      <c r="F72" s="2">
        <f>+'Source Maddison since 1935'!F72/'Source Maddison since 1935'!$M72</f>
        <v>0.14805547309046185</v>
      </c>
      <c r="G72" s="2">
        <f>+'Source Maddison since 1935'!G72/'Source Maddison since 1935'!$M72</f>
        <v>0.12767717036345902</v>
      </c>
      <c r="H72" s="2">
        <f>+'Source Maddison since 1935'!H72/'Source Maddison since 1935'!$M72</f>
        <v>0.24343695661393613</v>
      </c>
      <c r="I72" s="2">
        <f>+'Source Maddison since 1935'!I72/'Source Maddison since 1935'!$M72</f>
        <v>0.10797743755036261</v>
      </c>
      <c r="J72" s="2">
        <f>+'Source Maddison since 1935'!J72/'Source Maddison since 1935'!$M72</f>
        <v>0.1114763136689427</v>
      </c>
      <c r="K72" s="2">
        <f>+'Source Maddison since 1935'!K72/'Source Maddison since 1935'!$M72</f>
        <v>0.20325289452478901</v>
      </c>
      <c r="L72" s="2">
        <f>+'Source Maddison since 1935'!L72/'Source Maddison since 1935'!$M72</f>
        <v>0.14292378811654438</v>
      </c>
      <c r="M72" s="2">
        <f>+'Source Maddison since 1935'!M72/'Source Maddison since 1935'!$M72</f>
        <v>1</v>
      </c>
    </row>
    <row r="73" spans="1:13" x14ac:dyDescent="0.3">
      <c r="A73">
        <f t="shared" si="1"/>
        <v>2004</v>
      </c>
      <c r="B73" s="2">
        <f>+'Source Maddison since 1935'!B73/'Source Maddison since 1935'!$M73</f>
        <v>0.28177262697708949</v>
      </c>
      <c r="C73" s="2">
        <f>+'Source Maddison since 1935'!C73/'Source Maddison since 1935'!$M73</f>
        <v>6.9968861485162806E-2</v>
      </c>
      <c r="D73" s="2">
        <f>+'Source Maddison since 1935'!D73/'Source Maddison since 1935'!$M73</f>
        <v>0.17249912358484729</v>
      </c>
      <c r="E73" s="2">
        <f>+'Source Maddison since 1935'!E73/'Source Maddison since 1935'!$M73</f>
        <v>0.24991235848472976</v>
      </c>
      <c r="F73" s="2">
        <f>+'Source Maddison since 1935'!F73/'Source Maddison since 1935'!$M73</f>
        <v>0.14929989895448828</v>
      </c>
      <c r="G73" s="2">
        <f>+'Source Maddison since 1935'!G73/'Source Maddison since 1935'!$M73</f>
        <v>0.13595776710040625</v>
      </c>
      <c r="H73" s="2">
        <f>+'Source Maddison since 1935'!H73/'Source Maddison since 1935'!$M73</f>
        <v>0.25143835192708225</v>
      </c>
      <c r="I73" s="2">
        <f>+'Source Maddison since 1935'!I73/'Source Maddison since 1935'!$M73</f>
        <v>0.10859299280308499</v>
      </c>
      <c r="J73" s="2">
        <f>+'Source Maddison since 1935'!J73/'Source Maddison since 1935'!$M73</f>
        <v>0.11581052935475224</v>
      </c>
      <c r="K73" s="2">
        <f>+'Source Maddison since 1935'!K73/'Source Maddison since 1935'!$M73</f>
        <v>0.20310147856391644</v>
      </c>
      <c r="L73" s="2">
        <f>+'Source Maddison since 1935'!L73/'Source Maddison since 1935'!$M73</f>
        <v>0.17693275318087145</v>
      </c>
      <c r="M73" s="2">
        <f>+'Source Maddison since 1935'!M73/'Source Maddison since 1935'!$M73</f>
        <v>1</v>
      </c>
    </row>
    <row r="74" spans="1:13" x14ac:dyDescent="0.3">
      <c r="A74">
        <f t="shared" si="1"/>
        <v>2005</v>
      </c>
      <c r="B74" s="2">
        <f>+'Source Maddison since 1935'!B74/'Source Maddison since 1935'!$M74</f>
        <v>0.29870103715637902</v>
      </c>
      <c r="C74" s="2">
        <f>+'Source Maddison since 1935'!C74/'Source Maddison since 1935'!$M74</f>
        <v>7.2339140066458571E-2</v>
      </c>
      <c r="D74" s="2">
        <f>+'Source Maddison since 1935'!D74/'Source Maddison since 1935'!$M74</f>
        <v>0.17398046520994864</v>
      </c>
      <c r="E74" s="2">
        <f>+'Source Maddison since 1935'!E74/'Source Maddison since 1935'!$M74</f>
        <v>0.26802940287987109</v>
      </c>
      <c r="F74" s="2">
        <f>+'Source Maddison since 1935'!F74/'Source Maddison since 1935'!$M74</f>
        <v>0.15482831537609507</v>
      </c>
      <c r="G74" s="2">
        <f>+'Source Maddison since 1935'!G74/'Source Maddison since 1935'!$M74</f>
        <v>0.14840398751384554</v>
      </c>
      <c r="H74" s="2">
        <f>+'Source Maddison since 1935'!H74/'Source Maddison since 1935'!$M74</f>
        <v>0.26216896586446481</v>
      </c>
      <c r="I74" s="2">
        <f>+'Source Maddison since 1935'!I74/'Source Maddison since 1935'!$M74</f>
        <v>0.10879065552310946</v>
      </c>
      <c r="J74" s="2">
        <f>+'Source Maddison since 1935'!J74/'Source Maddison since 1935'!$M74</f>
        <v>0.12447890444064041</v>
      </c>
      <c r="K74" s="2">
        <f>+'Source Maddison since 1935'!K74/'Source Maddison since 1935'!$M74</f>
        <v>0.20829725103212163</v>
      </c>
      <c r="L74" s="2">
        <f>+'Source Maddison since 1935'!L74/'Source Maddison since 1935'!$M74</f>
        <v>0.21599033329976841</v>
      </c>
      <c r="M74" s="2">
        <f>+'Source Maddison since 1935'!M74/'Source Maddison since 1935'!$M74</f>
        <v>1</v>
      </c>
    </row>
    <row r="75" spans="1:13" x14ac:dyDescent="0.3">
      <c r="A75">
        <f t="shared" si="1"/>
        <v>2006</v>
      </c>
      <c r="B75" s="2">
        <f>+'Source Maddison since 1935'!B75/'Source Maddison since 1935'!$M75</f>
        <v>0.31433947316300259</v>
      </c>
      <c r="C75" s="2">
        <f>+'Source Maddison since 1935'!C75/'Source Maddison since 1935'!$M75</f>
        <v>7.3757179639532586E-2</v>
      </c>
      <c r="D75" s="2">
        <f>+'Source Maddison since 1935'!D75/'Source Maddison since 1935'!$M75</f>
        <v>0.18467023172905525</v>
      </c>
      <c r="E75" s="2">
        <f>+'Source Maddison since 1935'!E75/'Source Maddison since 1935'!$M75</f>
        <v>0.30673400673400675</v>
      </c>
      <c r="F75" s="2">
        <f>+'Source Maddison since 1935'!F75/'Source Maddison since 1935'!$M75</f>
        <v>0.16488413547237077</v>
      </c>
      <c r="G75" s="2">
        <f>+'Source Maddison since 1935'!G75/'Source Maddison since 1935'!$M75</f>
        <v>0.15436720142602495</v>
      </c>
      <c r="H75" s="2">
        <f>+'Source Maddison since 1935'!H75/'Source Maddison since 1935'!$M75</f>
        <v>0.27159833630421865</v>
      </c>
      <c r="I75" s="2">
        <f>+'Source Maddison since 1935'!I75/'Source Maddison since 1935'!$M75</f>
        <v>0.11235888294711824</v>
      </c>
      <c r="J75" s="2">
        <f>+'Source Maddison since 1935'!J75/'Source Maddison since 1935'!$M75</f>
        <v>0.13737373737373737</v>
      </c>
      <c r="K75" s="2">
        <f>+'Source Maddison since 1935'!K75/'Source Maddison since 1935'!$M75</f>
        <v>0.21568627450980393</v>
      </c>
      <c r="L75" s="2">
        <f>+'Source Maddison since 1935'!L75/'Source Maddison since 1935'!$M75</f>
        <v>0.24375123786888492</v>
      </c>
      <c r="M75" s="2">
        <f>+'Source Maddison since 1935'!M75/'Source Maddison since 1935'!$M75</f>
        <v>1</v>
      </c>
    </row>
    <row r="76" spans="1:13" x14ac:dyDescent="0.3">
      <c r="A76">
        <f t="shared" si="1"/>
        <v>2007</v>
      </c>
      <c r="B76" s="2">
        <f>+'Source Maddison since 1935'!B76/'Source Maddison since 1935'!$M76</f>
        <v>0.33992770421594437</v>
      </c>
      <c r="C76" s="2">
        <f>+'Source Maddison since 1935'!C76/'Source Maddison since 1935'!$M76</f>
        <v>7.6264193941298963E-2</v>
      </c>
      <c r="D76" s="2">
        <f>+'Source Maddison since 1935'!D76/'Source Maddison since 1935'!$M76</f>
        <v>0.20164237161604653</v>
      </c>
      <c r="E76" s="2">
        <f>+'Source Maddison since 1935'!E76/'Source Maddison since 1935'!$M76</f>
        <v>0.32203056854347573</v>
      </c>
      <c r="F76" s="2">
        <f>+'Source Maddison since 1935'!F76/'Source Maddison since 1935'!$M76</f>
        <v>0.17798907705001768</v>
      </c>
      <c r="G76" s="2">
        <f>+'Source Maddison since 1935'!G76/'Source Maddison since 1935'!$M76</f>
        <v>0.15781305253231701</v>
      </c>
      <c r="H76" s="2">
        <f>+'Source Maddison since 1935'!H76/'Source Maddison since 1935'!$M76</f>
        <v>0.27857451573612041</v>
      </c>
      <c r="I76" s="2">
        <f>+'Source Maddison since 1935'!I76/'Source Maddison since 1935'!$M76</f>
        <v>0.11366940395269341</v>
      </c>
      <c r="J76" s="2">
        <f>+'Source Maddison since 1935'!J76/'Source Maddison since 1935'!$M76</f>
        <v>0.14944402970413737</v>
      </c>
      <c r="K76" s="2">
        <f>+'Source Maddison since 1935'!K76/'Source Maddison since 1935'!$M76</f>
        <v>0.23370398019724176</v>
      </c>
      <c r="L76" s="2">
        <f>+'Source Maddison since 1935'!L76/'Source Maddison since 1935'!$M76</f>
        <v>0.26869278220895054</v>
      </c>
      <c r="M76" s="2">
        <f>+'Source Maddison since 1935'!M76/'Source Maddison since 1935'!$M76</f>
        <v>1</v>
      </c>
    </row>
    <row r="77" spans="1:13" x14ac:dyDescent="0.3">
      <c r="A77">
        <f t="shared" si="1"/>
        <v>2008</v>
      </c>
      <c r="B77" s="2">
        <f>+'Source Maddison since 1935'!B77/'Source Maddison since 1935'!$M77</f>
        <v>0.36365263744132387</v>
      </c>
      <c r="C77" s="2">
        <f>+'Source Maddison since 1935'!C77/'Source Maddison since 1935'!$M77</f>
        <v>8.5627337099212344E-2</v>
      </c>
      <c r="D77" s="2">
        <f>+'Source Maddison since 1935'!D77/'Source Maddison since 1935'!$M77</f>
        <v>0.22579361922189514</v>
      </c>
      <c r="E77" s="2">
        <f>+'Source Maddison since 1935'!E77/'Source Maddison since 1935'!$M77</f>
        <v>0.31460338929111303</v>
      </c>
      <c r="F77" s="2">
        <f>+'Source Maddison since 1935'!F77/'Source Maddison since 1935'!$M77</f>
        <v>0.19420797199458986</v>
      </c>
      <c r="G77" s="2">
        <f>+'Source Maddison since 1935'!G77/'Source Maddison since 1935'!$M77</f>
        <v>0.17483491128968096</v>
      </c>
      <c r="H77" s="2">
        <f>+'Source Maddison since 1935'!H77/'Source Maddison since 1935'!$M77</f>
        <v>0.28725435595512772</v>
      </c>
      <c r="I77" s="2">
        <f>+'Source Maddison since 1935'!I77/'Source Maddison since 1935'!$M77</f>
        <v>0.11894343225395815</v>
      </c>
      <c r="J77" s="2">
        <f>+'Source Maddison since 1935'!J77/'Source Maddison since 1935'!$M77</f>
        <v>0.16453178454928793</v>
      </c>
      <c r="K77" s="2">
        <f>+'Source Maddison since 1935'!K77/'Source Maddison since 1935'!$M77</f>
        <v>0.26243137878908424</v>
      </c>
      <c r="L77" s="2">
        <f>+'Source Maddison since 1935'!L77/'Source Maddison since 1935'!$M77</f>
        <v>0.31150051714535765</v>
      </c>
      <c r="M77" s="2">
        <f>+'Source Maddison since 1935'!M77/'Source Maddison since 1935'!$M77</f>
        <v>1</v>
      </c>
    </row>
    <row r="78" spans="1:13" x14ac:dyDescent="0.3">
      <c r="A78">
        <f t="shared" si="1"/>
        <v>2009</v>
      </c>
      <c r="B78" s="2">
        <f>+'Source Maddison since 1935'!B78/'Source Maddison since 1935'!$M78</f>
        <v>0.34864714259178997</v>
      </c>
      <c r="C78" s="2">
        <f>+'Source Maddison since 1935'!C78/'Source Maddison since 1935'!$M78</f>
        <v>9.1511361525602131E-2</v>
      </c>
      <c r="D78" s="2">
        <f>+'Source Maddison since 1935'!D78/'Source Maddison since 1935'!$M78</f>
        <v>0.24147111633954554</v>
      </c>
      <c r="E78" s="2">
        <f>+'Source Maddison since 1935'!E78/'Source Maddison since 1935'!$M78</f>
        <v>0.32899923637339279</v>
      </c>
      <c r="F78" s="2">
        <f>+'Source Maddison since 1935'!F78/'Source Maddison since 1935'!$M78</f>
        <v>0.20314531607949973</v>
      </c>
      <c r="G78" s="2">
        <f>+'Source Maddison since 1935'!G78/'Source Maddison since 1935'!$M78</f>
        <v>0.17592305945968259</v>
      </c>
      <c r="H78" s="2">
        <f>+'Source Maddison since 1935'!H78/'Source Maddison since 1935'!$M78</f>
        <v>0.27808391637256724</v>
      </c>
      <c r="I78" s="2">
        <f>+'Source Maddison since 1935'!I78/'Source Maddison since 1935'!$M78</f>
        <v>0.13045631849421088</v>
      </c>
      <c r="J78" s="2">
        <f>+'Source Maddison since 1935'!J78/'Source Maddison since 1935'!$M78</f>
        <v>0.17022681774090356</v>
      </c>
      <c r="K78" s="2">
        <f>+'Source Maddison since 1935'!K78/'Source Maddison since 1935'!$M78</f>
        <v>0.28514230285018471</v>
      </c>
      <c r="L78" s="2">
        <f>+'Source Maddison since 1935'!L78/'Source Maddison since 1935'!$M78</f>
        <v>0.27878562730893858</v>
      </c>
      <c r="M78" s="2">
        <f>+'Source Maddison since 1935'!M78/'Source Maddison since 1935'!$M78</f>
        <v>1</v>
      </c>
    </row>
    <row r="79" spans="1:13" x14ac:dyDescent="0.3">
      <c r="A79">
        <f t="shared" si="1"/>
        <v>2010</v>
      </c>
      <c r="B79" s="2">
        <f>+'Source Maddison since 1935'!B79/'Source Maddison since 1935'!$M79</f>
        <v>0.37875251182333003</v>
      </c>
      <c r="C79" s="2">
        <f>+'Source Maddison since 1935'!C79/'Source Maddison since 1935'!$M79</f>
        <v>9.7529786672620619E-2</v>
      </c>
      <c r="D79" s="2">
        <f>+'Source Maddison since 1935'!D79/'Source Maddison since 1935'!$M79</f>
        <v>0.27235269044187793</v>
      </c>
      <c r="E79" s="2">
        <f>+'Source Maddison since 1935'!E79/'Source Maddison since 1935'!$M79</f>
        <v>0.36687843789960828</v>
      </c>
      <c r="F79" s="2">
        <f>+'Source Maddison since 1935'!F79/'Source Maddison since 1935'!$M79</f>
        <v>0.21551951610611567</v>
      </c>
      <c r="G79" s="2">
        <f>+'Source Maddison since 1935'!G79/'Source Maddison since 1935'!$M79</f>
        <v>0.18493108977611789</v>
      </c>
      <c r="H79" s="2">
        <f>+'Source Maddison since 1935'!H79/'Source Maddison since 1935'!$M79</f>
        <v>0.28976799886333654</v>
      </c>
      <c r="I79" s="2">
        <f>+'Source Maddison since 1935'!I79/'Source Maddison since 1935'!$M79</f>
        <v>0.13960663324334746</v>
      </c>
      <c r="J79" s="2">
        <f>+'Source Maddison since 1935'!J79/'Source Maddison since 1935'!$M79</f>
        <v>0.18895000710414681</v>
      </c>
      <c r="K79" s="2">
        <f>+'Source Maddison since 1935'!K79/'Source Maddison since 1935'!$M79</f>
        <v>0.32179755211399114</v>
      </c>
      <c r="L79" s="2">
        <f>+'Source Maddison since 1935'!L79/'Source Maddison since 1935'!$M79</f>
        <v>0.32802890372866217</v>
      </c>
      <c r="M79" s="2">
        <f>+'Source Maddison since 1935'!M79/'Source Maddison since 1935'!$M79</f>
        <v>1</v>
      </c>
    </row>
    <row r="80" spans="1:13" x14ac:dyDescent="0.3">
      <c r="A80">
        <f t="shared" si="1"/>
        <v>2011</v>
      </c>
      <c r="B80" s="2">
        <f>+'Source Maddison since 1935'!B80/'Source Maddison since 1935'!$M80</f>
        <v>0.40267740312028183</v>
      </c>
      <c r="C80" s="2">
        <f>+'Source Maddison since 1935'!C80/'Source Maddison since 1935'!$M80</f>
        <v>0.10731756416708606</v>
      </c>
      <c r="D80" s="2">
        <f>+'Source Maddison since 1935'!D80/'Source Maddison since 1935'!$M80</f>
        <v>0.29856064418721689</v>
      </c>
      <c r="E80" s="2">
        <f>+'Source Maddison since 1935'!E80/'Source Maddison since 1935'!$M80</f>
        <v>0.39667840966280826</v>
      </c>
      <c r="F80" s="2">
        <f>+'Source Maddison since 1935'!F80/'Source Maddison since 1935'!$M80</f>
        <v>0.23730246602918972</v>
      </c>
      <c r="G80" s="2">
        <f>+'Source Maddison since 1935'!G80/'Source Maddison since 1935'!$M80</f>
        <v>0.20100654252642175</v>
      </c>
      <c r="H80" s="2">
        <f>+'Source Maddison since 1935'!H80/'Source Maddison since 1935'!$M80</f>
        <v>0.30619023653749372</v>
      </c>
      <c r="I80" s="2">
        <f>+'Source Maddison since 1935'!I80/'Source Maddison since 1935'!$M80</f>
        <v>0.14850528434826371</v>
      </c>
      <c r="J80" s="2">
        <f>+'Source Maddison since 1935'!J80/'Source Maddison since 1935'!$M80</f>
        <v>0.20219426270759941</v>
      </c>
      <c r="K80" s="2">
        <f>+'Source Maddison since 1935'!K80/'Source Maddison since 1935'!$M80</f>
        <v>0.34647206844489181</v>
      </c>
      <c r="L80" s="2">
        <f>+'Source Maddison since 1935'!L80/'Source Maddison since 1935'!$M80</f>
        <v>0.35724207347760445</v>
      </c>
      <c r="M80" s="2">
        <f>+'Source Maddison since 1935'!M80/'Source Maddison since 1935'!$M80</f>
        <v>1</v>
      </c>
    </row>
    <row r="81" spans="1:13" x14ac:dyDescent="0.3">
      <c r="A81">
        <f t="shared" si="1"/>
        <v>2012</v>
      </c>
      <c r="B81" s="2">
        <f>+'Source Maddison since 1935'!B81/'Source Maddison since 1935'!$M81</f>
        <v>0.39371750605230782</v>
      </c>
      <c r="C81" s="2">
        <f>+'Source Maddison since 1935'!C81/'Source Maddison since 1935'!$M81</f>
        <v>0.1100924713259515</v>
      </c>
      <c r="D81" s="2">
        <f>+'Source Maddison since 1935'!D81/'Source Maddison since 1935'!$M81</f>
        <v>0.29174108028733581</v>
      </c>
      <c r="E81" s="2">
        <f>+'Source Maddison since 1935'!E81/'Source Maddison since 1935'!$M81</f>
        <v>0.41050521887526292</v>
      </c>
      <c r="F81" s="2">
        <f>+'Source Maddison since 1935'!F81/'Source Maddison since 1935'!$M81</f>
        <v>0.23967138945112512</v>
      </c>
      <c r="G81" s="2">
        <f>+'Source Maddison since 1935'!G81/'Source Maddison since 1935'!$M81</f>
        <v>0.2052228439893638</v>
      </c>
      <c r="H81" s="2">
        <f>+'Source Maddison since 1935'!H81/'Source Maddison since 1935'!$M81</f>
        <v>0.30168274000873119</v>
      </c>
      <c r="I81" s="2">
        <f>+'Source Maddison since 1935'!I81/'Source Maddison since 1935'!$M81</f>
        <v>0.14926380124618011</v>
      </c>
      <c r="J81" s="2">
        <f>+'Source Maddison since 1935'!J81/'Source Maddison since 1935'!$M81</f>
        <v>0.20821923244830734</v>
      </c>
      <c r="K81" s="2">
        <f>+'Source Maddison since 1935'!K81/'Source Maddison since 1935'!$M81</f>
        <v>0.35619319760288926</v>
      </c>
      <c r="L81" s="2">
        <f>+'Source Maddison since 1935'!L81/'Source Maddison since 1935'!$M81</f>
        <v>0.35226415843155934</v>
      </c>
      <c r="M81" s="2">
        <f>+'Source Maddison since 1935'!M81/'Source Maddison since 1935'!$M81</f>
        <v>1</v>
      </c>
    </row>
    <row r="82" spans="1:13" x14ac:dyDescent="0.3">
      <c r="A82">
        <f t="shared" si="1"/>
        <v>2013</v>
      </c>
      <c r="B82" s="2">
        <f>+'Source Maddison since 1935'!B82/'Source Maddison since 1935'!$M82</f>
        <v>0.39077521970784262</v>
      </c>
      <c r="C82" s="2">
        <f>+'Source Maddison since 1935'!C82/'Source Maddison since 1935'!$M82</f>
        <v>0.11448400605548237</v>
      </c>
      <c r="D82" s="2">
        <f>+'Source Maddison since 1935'!D82/'Source Maddison since 1935'!$M82</f>
        <v>0.29378919843501172</v>
      </c>
      <c r="E82" s="2">
        <f>+'Source Maddison since 1935'!E82/'Source Maddison since 1935'!$M82</f>
        <v>0.40856811434638146</v>
      </c>
      <c r="F82" s="2">
        <f>+'Source Maddison since 1935'!F82/'Source Maddison since 1935'!$M82</f>
        <v>0.24168845722824056</v>
      </c>
      <c r="G82" s="2">
        <f>+'Source Maddison since 1935'!G82/'Source Maddison since 1935'!$M82</f>
        <v>0.21380964551835321</v>
      </c>
      <c r="H82" s="2">
        <f>+'Source Maddison since 1935'!H82/'Source Maddison since 1935'!$M82</f>
        <v>0.30192871045750347</v>
      </c>
      <c r="I82" s="2">
        <f>+'Source Maddison since 1935'!I82/'Source Maddison since 1935'!$M82</f>
        <v>0.15356939228909031</v>
      </c>
      <c r="J82" s="2">
        <f>+'Source Maddison since 1935'!J82/'Source Maddison since 1935'!$M82</f>
        <v>0.21200086506891061</v>
      </c>
      <c r="K82" s="2">
        <f>+'Source Maddison since 1935'!K82/'Source Maddison since 1935'!$M82</f>
        <v>0.36918781825688612</v>
      </c>
      <c r="L82" s="2">
        <f>+'Source Maddison since 1935'!L82/'Source Maddison since 1935'!$M82</f>
        <v>0.36952204942689187</v>
      </c>
      <c r="M82" s="2">
        <f>+'Source Maddison since 1935'!M82/'Source Maddison since 1935'!$M82</f>
        <v>1</v>
      </c>
    </row>
    <row r="83" spans="1:13" x14ac:dyDescent="0.3">
      <c r="A83">
        <f t="shared" si="1"/>
        <v>2014</v>
      </c>
      <c r="B83" s="2">
        <f>+'Source Maddison since 1935'!B83/'Source Maddison since 1935'!$M83</f>
        <v>0.36776091669247446</v>
      </c>
      <c r="C83" s="2">
        <f>+'Source Maddison since 1935'!C83/'Source Maddison since 1935'!$M83</f>
        <v>0.11195416537627749</v>
      </c>
      <c r="D83" s="2">
        <f>+'Source Maddison since 1935'!D83/'Source Maddison since 1935'!$M83</f>
        <v>0.28695029420873336</v>
      </c>
      <c r="E83" s="2">
        <f>+'Source Maddison since 1935'!E83/'Source Maddison since 1935'!$M83</f>
        <v>0.40821461752864663</v>
      </c>
      <c r="F83" s="2">
        <f>+'Source Maddison since 1935'!F83/'Source Maddison since 1935'!$M83</f>
        <v>0.244251316196965</v>
      </c>
      <c r="G83" s="2">
        <f>+'Source Maddison since 1935'!G83/'Source Maddison since 1935'!$M83</f>
        <v>0.21380458346237224</v>
      </c>
      <c r="H83" s="2">
        <f>+'Source Maddison since 1935'!H83/'Source Maddison since 1935'!$M83</f>
        <v>0.30061551563951688</v>
      </c>
      <c r="I83" s="2">
        <f>+'Source Maddison since 1935'!I83/'Source Maddison since 1935'!$M83</f>
        <v>0.15891142768659028</v>
      </c>
      <c r="J83" s="2">
        <f>+'Source Maddison since 1935'!J83/'Source Maddison since 1935'!$M83</f>
        <v>0.21215933725611644</v>
      </c>
      <c r="K83" s="2">
        <f>+'Source Maddison since 1935'!K83/'Source Maddison since 1935'!$M83</f>
        <v>0.37902601424589655</v>
      </c>
      <c r="L83" s="2">
        <f>+'Source Maddison since 1935'!L83/'Source Maddison since 1935'!$M83</f>
        <v>0.34004335707649425</v>
      </c>
      <c r="M83" s="2">
        <f>+'Source Maddison since 1935'!M83/'Source Maddison since 1935'!$M83</f>
        <v>1</v>
      </c>
    </row>
    <row r="84" spans="1:13" x14ac:dyDescent="0.3">
      <c r="A84">
        <f t="shared" si="1"/>
        <v>2015</v>
      </c>
      <c r="B84" s="2">
        <f>+'Source Maddison since 1935'!B84/'Source Maddison since 1935'!$M84</f>
        <v>0.3672871784145576</v>
      </c>
      <c r="C84" s="2">
        <f>+'Source Maddison since 1935'!C84/'Source Maddison since 1935'!$M84</f>
        <v>0.11349850734916621</v>
      </c>
      <c r="D84" s="2">
        <f>+'Source Maddison since 1935'!D84/'Source Maddison since 1935'!$M84</f>
        <v>0.29238843148067162</v>
      </c>
      <c r="E84" s="2">
        <f>+'Source Maddison since 1935'!E84/'Source Maddison since 1935'!$M84</f>
        <v>0.40577285086801923</v>
      </c>
      <c r="F84" s="2">
        <f>+'Source Maddison since 1935'!F84/'Source Maddison since 1935'!$M84</f>
        <v>0.2444905021771786</v>
      </c>
      <c r="G84" s="2">
        <f>+'Source Maddison since 1935'!G84/'Source Maddison since 1935'!$M84</f>
        <v>0.20752600254796449</v>
      </c>
      <c r="H84" s="2">
        <f>+'Source Maddison since 1935'!H84/'Source Maddison since 1935'!$M84</f>
        <v>0.29978513433857507</v>
      </c>
      <c r="I84" s="2">
        <f>+'Source Maddison since 1935'!I84/'Source Maddison since 1935'!$M84</f>
        <v>0.15903861877507558</v>
      </c>
      <c r="J84" s="2">
        <f>+'Source Maddison since 1935'!J84/'Source Maddison since 1935'!$M84</f>
        <v>0.21324941529919569</v>
      </c>
      <c r="K84" s="2">
        <f>+'Source Maddison since 1935'!K84/'Source Maddison since 1935'!$M84</f>
        <v>0.3739803388412466</v>
      </c>
      <c r="L84" s="2">
        <f>+'Source Maddison since 1935'!L84/'Source Maddison since 1935'!$M84</f>
        <v>0.30912133254739405</v>
      </c>
      <c r="M84" s="2">
        <f>+'Source Maddison since 1935'!M84/'Source Maddison since 1935'!$M84</f>
        <v>1</v>
      </c>
    </row>
    <row r="85" spans="1:13" x14ac:dyDescent="0.3">
      <c r="A85">
        <f t="shared" si="1"/>
        <v>2016</v>
      </c>
      <c r="B85" s="2">
        <f>+'Source Maddison since 1935'!B85/'Source Maddison since 1935'!$M85</f>
        <v>0.35263604640196172</v>
      </c>
      <c r="C85" s="2">
        <f>+'Source Maddison since 1935'!C85/'Source Maddison since 1935'!$M85</f>
        <v>0.11540130151843818</v>
      </c>
      <c r="D85" s="2">
        <f>+'Source Maddison since 1935'!D85/'Source Maddison since 1935'!$M85</f>
        <v>0.25424879751013862</v>
      </c>
      <c r="E85" s="2">
        <f>+'Source Maddison since 1935'!E85/'Source Maddison since 1935'!$M85</f>
        <v>0.40452702065453172</v>
      </c>
      <c r="F85" s="2">
        <f>+'Source Maddison since 1935'!F85/'Source Maddison since 1935'!$M85</f>
        <v>0.24451570310289542</v>
      </c>
      <c r="G85" s="2">
        <f>+'Source Maddison since 1935'!G85/'Source Maddison since 1935'!$M85</f>
        <v>0.19873620673394321</v>
      </c>
      <c r="H85" s="2">
        <f>+'Source Maddison since 1935'!H85/'Source Maddison since 1935'!$M85</f>
        <v>0.29808544751485427</v>
      </c>
      <c r="I85" s="2">
        <f>+'Source Maddison since 1935'!I85/'Source Maddison since 1935'!$M85</f>
        <v>0.1623125530510233</v>
      </c>
      <c r="J85" s="2">
        <f>+'Source Maddison since 1935'!J85/'Source Maddison since 1935'!$M85</f>
        <v>0.21767424313873432</v>
      </c>
      <c r="K85" s="2">
        <f>+'Source Maddison since 1935'!K85/'Source Maddison since 1935'!$M85</f>
        <v>0.37529001226068093</v>
      </c>
      <c r="L85" s="2">
        <f>+'Source Maddison since 1935'!L85/'Source Maddison since 1935'!$M85</f>
        <v>0.248212769970763</v>
      </c>
      <c r="M85" s="2">
        <f>+'Source Maddison since 1935'!M85/'Source Maddison since 1935'!$M85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5"/>
  <sheetViews>
    <sheetView workbookViewId="0"/>
  </sheetViews>
  <sheetFormatPr defaultColWidth="9.109375" defaultRowHeight="14.4" x14ac:dyDescent="0.3"/>
  <cols>
    <col min="1" max="1" width="11.33203125" customWidth="1"/>
  </cols>
  <sheetData>
    <row r="1" spans="1:13" x14ac:dyDescent="0.3">
      <c r="A1" t="str">
        <f>+'Source Maddison since 1935'!A1</f>
        <v>Real GDP per capita in 2011US$, multiple benchmarks (suitable for cross-country income comparisons)</v>
      </c>
    </row>
    <row r="2" spans="1:13" x14ac:dyDescent="0.3">
      <c r="A2" t="s">
        <v>32</v>
      </c>
    </row>
    <row r="3" spans="1:13" x14ac:dyDescent="0.3">
      <c r="A3" t="s">
        <v>16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18</v>
      </c>
      <c r="J3" t="s">
        <v>8</v>
      </c>
      <c r="K3" t="s">
        <v>19</v>
      </c>
      <c r="L3" t="s">
        <v>10</v>
      </c>
      <c r="M3" t="s">
        <v>11</v>
      </c>
    </row>
    <row r="4" spans="1:13" x14ac:dyDescent="0.3">
      <c r="A4">
        <v>1935</v>
      </c>
      <c r="B4" s="1">
        <f t="shared" ref="B4:B27" si="0">+B5/1.02</f>
        <v>11006.908459999655</v>
      </c>
      <c r="C4" s="1">
        <f t="shared" ref="C4:C27" si="1">+C5/1.02</f>
        <v>11006.908459999655</v>
      </c>
      <c r="D4" s="1">
        <f t="shared" ref="D4:D27" si="2">+D5/1.02</f>
        <v>11006.908459999655</v>
      </c>
      <c r="E4" s="1">
        <f t="shared" ref="E4:E27" si="3">+E5/1.02</f>
        <v>11006.908459999655</v>
      </c>
      <c r="F4" s="1">
        <f t="shared" ref="F4:F27" si="4">+F5/1.02</f>
        <v>11006.908459999655</v>
      </c>
      <c r="G4" s="1">
        <f t="shared" ref="G4:G27" si="5">+G5/1.02</f>
        <v>11006.908459999655</v>
      </c>
      <c r="H4" s="1">
        <f t="shared" ref="H4:H27" si="6">+H5/1.02</f>
        <v>11006.908459999655</v>
      </c>
      <c r="I4" s="1">
        <f t="shared" ref="I4:I27" si="7">+I5/1.02</f>
        <v>11006.908459999655</v>
      </c>
      <c r="J4" s="1">
        <f t="shared" ref="J4:J27" si="8">+J5/1.02</f>
        <v>11006.908459999655</v>
      </c>
      <c r="K4" s="1">
        <f t="shared" ref="K4:K27" si="9">+K5/1.02</f>
        <v>11006.908459999655</v>
      </c>
      <c r="L4" s="1">
        <f t="shared" ref="L4:L27" si="10">+L5/1.02</f>
        <v>11006.908459999655</v>
      </c>
      <c r="M4" s="1">
        <f t="shared" ref="M4:M27" si="11">+M5/1.02</f>
        <v>11006.908459999655</v>
      </c>
    </row>
    <row r="5" spans="1:13" x14ac:dyDescent="0.3">
      <c r="A5">
        <v>1936</v>
      </c>
      <c r="B5" s="1">
        <f t="shared" si="0"/>
        <v>11227.046629199649</v>
      </c>
      <c r="C5" s="1">
        <f t="shared" si="1"/>
        <v>11227.046629199649</v>
      </c>
      <c r="D5" s="1">
        <f t="shared" si="2"/>
        <v>11227.046629199649</v>
      </c>
      <c r="E5" s="1">
        <f t="shared" si="3"/>
        <v>11227.046629199649</v>
      </c>
      <c r="F5" s="1">
        <f t="shared" si="4"/>
        <v>11227.046629199649</v>
      </c>
      <c r="G5" s="1">
        <f t="shared" si="5"/>
        <v>11227.046629199649</v>
      </c>
      <c r="H5" s="1">
        <f t="shared" si="6"/>
        <v>11227.046629199649</v>
      </c>
      <c r="I5" s="1">
        <f t="shared" si="7"/>
        <v>11227.046629199649</v>
      </c>
      <c r="J5" s="1">
        <f t="shared" si="8"/>
        <v>11227.046629199649</v>
      </c>
      <c r="K5" s="1">
        <f t="shared" si="9"/>
        <v>11227.046629199649</v>
      </c>
      <c r="L5" s="1">
        <f t="shared" si="10"/>
        <v>11227.046629199649</v>
      </c>
      <c r="M5" s="1">
        <f t="shared" si="11"/>
        <v>11227.046629199649</v>
      </c>
    </row>
    <row r="6" spans="1:13" x14ac:dyDescent="0.3">
      <c r="A6">
        <v>1937</v>
      </c>
      <c r="B6" s="1">
        <f t="shared" si="0"/>
        <v>11451.587561783643</v>
      </c>
      <c r="C6" s="1">
        <f t="shared" si="1"/>
        <v>11451.587561783643</v>
      </c>
      <c r="D6" s="1">
        <f t="shared" si="2"/>
        <v>11451.587561783643</v>
      </c>
      <c r="E6" s="1">
        <f t="shared" si="3"/>
        <v>11451.587561783643</v>
      </c>
      <c r="F6" s="1">
        <f t="shared" si="4"/>
        <v>11451.587561783643</v>
      </c>
      <c r="G6" s="1">
        <f t="shared" si="5"/>
        <v>11451.587561783643</v>
      </c>
      <c r="H6" s="1">
        <f t="shared" si="6"/>
        <v>11451.587561783643</v>
      </c>
      <c r="I6" s="1">
        <f t="shared" si="7"/>
        <v>11451.587561783643</v>
      </c>
      <c r="J6" s="1">
        <f t="shared" si="8"/>
        <v>11451.587561783643</v>
      </c>
      <c r="K6" s="1">
        <f t="shared" si="9"/>
        <v>11451.587561783643</v>
      </c>
      <c r="L6" s="1">
        <f t="shared" si="10"/>
        <v>11451.587561783643</v>
      </c>
      <c r="M6" s="1">
        <f t="shared" si="11"/>
        <v>11451.587561783643</v>
      </c>
    </row>
    <row r="7" spans="1:13" x14ac:dyDescent="0.3">
      <c r="A7">
        <v>1938</v>
      </c>
      <c r="B7" s="1">
        <f t="shared" si="0"/>
        <v>11680.619313019315</v>
      </c>
      <c r="C7" s="1">
        <f t="shared" si="1"/>
        <v>11680.619313019315</v>
      </c>
      <c r="D7" s="1">
        <f t="shared" si="2"/>
        <v>11680.619313019315</v>
      </c>
      <c r="E7" s="1">
        <f t="shared" si="3"/>
        <v>11680.619313019315</v>
      </c>
      <c r="F7" s="1">
        <f t="shared" si="4"/>
        <v>11680.619313019315</v>
      </c>
      <c r="G7" s="1">
        <f t="shared" si="5"/>
        <v>11680.619313019315</v>
      </c>
      <c r="H7" s="1">
        <f t="shared" si="6"/>
        <v>11680.619313019315</v>
      </c>
      <c r="I7" s="1">
        <f t="shared" si="7"/>
        <v>11680.619313019315</v>
      </c>
      <c r="J7" s="1">
        <f t="shared" si="8"/>
        <v>11680.619313019315</v>
      </c>
      <c r="K7" s="1">
        <f t="shared" si="9"/>
        <v>11680.619313019315</v>
      </c>
      <c r="L7" s="1">
        <f t="shared" si="10"/>
        <v>11680.619313019315</v>
      </c>
      <c r="M7" s="1">
        <f t="shared" si="11"/>
        <v>11680.619313019315</v>
      </c>
    </row>
    <row r="8" spans="1:13" x14ac:dyDescent="0.3">
      <c r="A8">
        <v>1939</v>
      </c>
      <c r="B8" s="1">
        <f t="shared" si="0"/>
        <v>11914.231699279702</v>
      </c>
      <c r="C8" s="1">
        <f t="shared" si="1"/>
        <v>11914.231699279702</v>
      </c>
      <c r="D8" s="1">
        <f t="shared" si="2"/>
        <v>11914.231699279702</v>
      </c>
      <c r="E8" s="1">
        <f t="shared" si="3"/>
        <v>11914.231699279702</v>
      </c>
      <c r="F8" s="1">
        <f t="shared" si="4"/>
        <v>11914.231699279702</v>
      </c>
      <c r="G8" s="1">
        <f t="shared" si="5"/>
        <v>11914.231699279702</v>
      </c>
      <c r="H8" s="1">
        <f t="shared" si="6"/>
        <v>11914.231699279702</v>
      </c>
      <c r="I8" s="1">
        <f t="shared" si="7"/>
        <v>11914.231699279702</v>
      </c>
      <c r="J8" s="1">
        <f t="shared" si="8"/>
        <v>11914.231699279702</v>
      </c>
      <c r="K8" s="1">
        <f t="shared" si="9"/>
        <v>11914.231699279702</v>
      </c>
      <c r="L8" s="1">
        <f t="shared" si="10"/>
        <v>11914.231699279702</v>
      </c>
      <c r="M8" s="1">
        <f t="shared" si="11"/>
        <v>11914.231699279702</v>
      </c>
    </row>
    <row r="9" spans="1:13" x14ac:dyDescent="0.3">
      <c r="A9">
        <v>1940</v>
      </c>
      <c r="B9" s="1">
        <f t="shared" si="0"/>
        <v>12152.516333265297</v>
      </c>
      <c r="C9" s="1">
        <f t="shared" si="1"/>
        <v>12152.516333265297</v>
      </c>
      <c r="D9" s="1">
        <f t="shared" si="2"/>
        <v>12152.516333265297</v>
      </c>
      <c r="E9" s="1">
        <f t="shared" si="3"/>
        <v>12152.516333265297</v>
      </c>
      <c r="F9" s="1">
        <f t="shared" si="4"/>
        <v>12152.516333265297</v>
      </c>
      <c r="G9" s="1">
        <f t="shared" si="5"/>
        <v>12152.516333265297</v>
      </c>
      <c r="H9" s="1">
        <f t="shared" si="6"/>
        <v>12152.516333265297</v>
      </c>
      <c r="I9" s="1">
        <f t="shared" si="7"/>
        <v>12152.516333265297</v>
      </c>
      <c r="J9" s="1">
        <f t="shared" si="8"/>
        <v>12152.516333265297</v>
      </c>
      <c r="K9" s="1">
        <f t="shared" si="9"/>
        <v>12152.516333265297</v>
      </c>
      <c r="L9" s="1">
        <f t="shared" si="10"/>
        <v>12152.516333265297</v>
      </c>
      <c r="M9" s="1">
        <f t="shared" si="11"/>
        <v>12152.516333265297</v>
      </c>
    </row>
    <row r="10" spans="1:13" x14ac:dyDescent="0.3">
      <c r="A10">
        <v>1941</v>
      </c>
      <c r="B10" s="1">
        <f t="shared" si="0"/>
        <v>12395.566659930604</v>
      </c>
      <c r="C10" s="1">
        <f t="shared" si="1"/>
        <v>12395.566659930604</v>
      </c>
      <c r="D10" s="1">
        <f t="shared" si="2"/>
        <v>12395.566659930604</v>
      </c>
      <c r="E10" s="1">
        <f t="shared" si="3"/>
        <v>12395.566659930604</v>
      </c>
      <c r="F10" s="1">
        <f t="shared" si="4"/>
        <v>12395.566659930604</v>
      </c>
      <c r="G10" s="1">
        <f t="shared" si="5"/>
        <v>12395.566659930604</v>
      </c>
      <c r="H10" s="1">
        <f t="shared" si="6"/>
        <v>12395.566659930604</v>
      </c>
      <c r="I10" s="1">
        <f t="shared" si="7"/>
        <v>12395.566659930604</v>
      </c>
      <c r="J10" s="1">
        <f t="shared" si="8"/>
        <v>12395.566659930604</v>
      </c>
      <c r="K10" s="1">
        <f t="shared" si="9"/>
        <v>12395.566659930604</v>
      </c>
      <c r="L10" s="1">
        <f t="shared" si="10"/>
        <v>12395.566659930604</v>
      </c>
      <c r="M10" s="1">
        <f t="shared" si="11"/>
        <v>12395.566659930604</v>
      </c>
    </row>
    <row r="11" spans="1:13" x14ac:dyDescent="0.3">
      <c r="A11">
        <v>1942</v>
      </c>
      <c r="B11" s="1">
        <f t="shared" si="0"/>
        <v>12643.477993129216</v>
      </c>
      <c r="C11" s="1">
        <f t="shared" si="1"/>
        <v>12643.477993129216</v>
      </c>
      <c r="D11" s="1">
        <f t="shared" si="2"/>
        <v>12643.477993129216</v>
      </c>
      <c r="E11" s="1">
        <f t="shared" si="3"/>
        <v>12643.477993129216</v>
      </c>
      <c r="F11" s="1">
        <f t="shared" si="4"/>
        <v>12643.477993129216</v>
      </c>
      <c r="G11" s="1">
        <f t="shared" si="5"/>
        <v>12643.477993129216</v>
      </c>
      <c r="H11" s="1">
        <f t="shared" si="6"/>
        <v>12643.477993129216</v>
      </c>
      <c r="I11" s="1">
        <f t="shared" si="7"/>
        <v>12643.477993129216</v>
      </c>
      <c r="J11" s="1">
        <f t="shared" si="8"/>
        <v>12643.477993129216</v>
      </c>
      <c r="K11" s="1">
        <f t="shared" si="9"/>
        <v>12643.477993129216</v>
      </c>
      <c r="L11" s="1">
        <f t="shared" si="10"/>
        <v>12643.477993129216</v>
      </c>
      <c r="M11" s="1">
        <f t="shared" si="11"/>
        <v>12643.477993129216</v>
      </c>
    </row>
    <row r="12" spans="1:13" x14ac:dyDescent="0.3">
      <c r="A12">
        <v>1943</v>
      </c>
      <c r="B12" s="1">
        <f t="shared" si="0"/>
        <v>12896.347552991801</v>
      </c>
      <c r="C12" s="1">
        <f t="shared" si="1"/>
        <v>12896.347552991801</v>
      </c>
      <c r="D12" s="1">
        <f t="shared" si="2"/>
        <v>12896.347552991801</v>
      </c>
      <c r="E12" s="1">
        <f t="shared" si="3"/>
        <v>12896.347552991801</v>
      </c>
      <c r="F12" s="1">
        <f t="shared" si="4"/>
        <v>12896.347552991801</v>
      </c>
      <c r="G12" s="1">
        <f t="shared" si="5"/>
        <v>12896.347552991801</v>
      </c>
      <c r="H12" s="1">
        <f t="shared" si="6"/>
        <v>12896.347552991801</v>
      </c>
      <c r="I12" s="1">
        <f t="shared" si="7"/>
        <v>12896.347552991801</v>
      </c>
      <c r="J12" s="1">
        <f t="shared" si="8"/>
        <v>12896.347552991801</v>
      </c>
      <c r="K12" s="1">
        <f t="shared" si="9"/>
        <v>12896.347552991801</v>
      </c>
      <c r="L12" s="1">
        <f t="shared" si="10"/>
        <v>12896.347552991801</v>
      </c>
      <c r="M12" s="1">
        <f t="shared" si="11"/>
        <v>12896.347552991801</v>
      </c>
    </row>
    <row r="13" spans="1:13" x14ac:dyDescent="0.3">
      <c r="A13">
        <v>1944</v>
      </c>
      <c r="B13" s="1">
        <f t="shared" si="0"/>
        <v>13154.274504051638</v>
      </c>
      <c r="C13" s="1">
        <f t="shared" si="1"/>
        <v>13154.274504051638</v>
      </c>
      <c r="D13" s="1">
        <f t="shared" si="2"/>
        <v>13154.274504051638</v>
      </c>
      <c r="E13" s="1">
        <f t="shared" si="3"/>
        <v>13154.274504051638</v>
      </c>
      <c r="F13" s="1">
        <f t="shared" si="4"/>
        <v>13154.274504051638</v>
      </c>
      <c r="G13" s="1">
        <f t="shared" si="5"/>
        <v>13154.274504051638</v>
      </c>
      <c r="H13" s="1">
        <f t="shared" si="6"/>
        <v>13154.274504051638</v>
      </c>
      <c r="I13" s="1">
        <f t="shared" si="7"/>
        <v>13154.274504051638</v>
      </c>
      <c r="J13" s="1">
        <f t="shared" si="8"/>
        <v>13154.274504051638</v>
      </c>
      <c r="K13" s="1">
        <f t="shared" si="9"/>
        <v>13154.274504051638</v>
      </c>
      <c r="L13" s="1">
        <f t="shared" si="10"/>
        <v>13154.274504051638</v>
      </c>
      <c r="M13" s="1">
        <f t="shared" si="11"/>
        <v>13154.274504051638</v>
      </c>
    </row>
    <row r="14" spans="1:13" x14ac:dyDescent="0.3">
      <c r="A14">
        <v>1945</v>
      </c>
      <c r="B14" s="1">
        <f t="shared" si="0"/>
        <v>13417.359994132672</v>
      </c>
      <c r="C14" s="1">
        <f t="shared" si="1"/>
        <v>13417.359994132672</v>
      </c>
      <c r="D14" s="1">
        <f t="shared" si="2"/>
        <v>13417.359994132672</v>
      </c>
      <c r="E14" s="1">
        <f t="shared" si="3"/>
        <v>13417.359994132672</v>
      </c>
      <c r="F14" s="1">
        <f t="shared" si="4"/>
        <v>13417.359994132672</v>
      </c>
      <c r="G14" s="1">
        <f t="shared" si="5"/>
        <v>13417.359994132672</v>
      </c>
      <c r="H14" s="1">
        <f t="shared" si="6"/>
        <v>13417.359994132672</v>
      </c>
      <c r="I14" s="1">
        <f t="shared" si="7"/>
        <v>13417.359994132672</v>
      </c>
      <c r="J14" s="1">
        <f t="shared" si="8"/>
        <v>13417.359994132672</v>
      </c>
      <c r="K14" s="1">
        <f t="shared" si="9"/>
        <v>13417.359994132672</v>
      </c>
      <c r="L14" s="1">
        <f t="shared" si="10"/>
        <v>13417.359994132672</v>
      </c>
      <c r="M14" s="1">
        <f t="shared" si="11"/>
        <v>13417.359994132672</v>
      </c>
    </row>
    <row r="15" spans="1:13" x14ac:dyDescent="0.3">
      <c r="A15">
        <v>1946</v>
      </c>
      <c r="B15" s="1">
        <f t="shared" si="0"/>
        <v>13685.707194015326</v>
      </c>
      <c r="C15" s="1">
        <f t="shared" si="1"/>
        <v>13685.707194015326</v>
      </c>
      <c r="D15" s="1">
        <f t="shared" si="2"/>
        <v>13685.707194015326</v>
      </c>
      <c r="E15" s="1">
        <f t="shared" si="3"/>
        <v>13685.707194015326</v>
      </c>
      <c r="F15" s="1">
        <f t="shared" si="4"/>
        <v>13685.707194015326</v>
      </c>
      <c r="G15" s="1">
        <f t="shared" si="5"/>
        <v>13685.707194015326</v>
      </c>
      <c r="H15" s="1">
        <f t="shared" si="6"/>
        <v>13685.707194015326</v>
      </c>
      <c r="I15" s="1">
        <f t="shared" si="7"/>
        <v>13685.707194015326</v>
      </c>
      <c r="J15" s="1">
        <f t="shared" si="8"/>
        <v>13685.707194015326</v>
      </c>
      <c r="K15" s="1">
        <f t="shared" si="9"/>
        <v>13685.707194015326</v>
      </c>
      <c r="L15" s="1">
        <f t="shared" si="10"/>
        <v>13685.707194015326</v>
      </c>
      <c r="M15" s="1">
        <f t="shared" si="11"/>
        <v>13685.707194015326</v>
      </c>
    </row>
    <row r="16" spans="1:13" x14ac:dyDescent="0.3">
      <c r="A16">
        <v>1947</v>
      </c>
      <c r="B16" s="1">
        <f t="shared" si="0"/>
        <v>13959.421337895632</v>
      </c>
      <c r="C16" s="1">
        <f t="shared" si="1"/>
        <v>13959.421337895632</v>
      </c>
      <c r="D16" s="1">
        <f t="shared" si="2"/>
        <v>13959.421337895632</v>
      </c>
      <c r="E16" s="1">
        <f t="shared" si="3"/>
        <v>13959.421337895632</v>
      </c>
      <c r="F16" s="1">
        <f t="shared" si="4"/>
        <v>13959.421337895632</v>
      </c>
      <c r="G16" s="1">
        <f t="shared" si="5"/>
        <v>13959.421337895632</v>
      </c>
      <c r="H16" s="1">
        <f t="shared" si="6"/>
        <v>13959.421337895632</v>
      </c>
      <c r="I16" s="1">
        <f t="shared" si="7"/>
        <v>13959.421337895632</v>
      </c>
      <c r="J16" s="1">
        <f t="shared" si="8"/>
        <v>13959.421337895632</v>
      </c>
      <c r="K16" s="1">
        <f t="shared" si="9"/>
        <v>13959.421337895632</v>
      </c>
      <c r="L16" s="1">
        <f t="shared" si="10"/>
        <v>13959.421337895632</v>
      </c>
      <c r="M16" s="1">
        <f t="shared" si="11"/>
        <v>13959.421337895632</v>
      </c>
    </row>
    <row r="17" spans="1:13" x14ac:dyDescent="0.3">
      <c r="A17">
        <v>1948</v>
      </c>
      <c r="B17" s="1">
        <f t="shared" si="0"/>
        <v>14238.609764653545</v>
      </c>
      <c r="C17" s="1">
        <f t="shared" si="1"/>
        <v>14238.609764653545</v>
      </c>
      <c r="D17" s="1">
        <f t="shared" si="2"/>
        <v>14238.609764653545</v>
      </c>
      <c r="E17" s="1">
        <f t="shared" si="3"/>
        <v>14238.609764653545</v>
      </c>
      <c r="F17" s="1">
        <f t="shared" si="4"/>
        <v>14238.609764653545</v>
      </c>
      <c r="G17" s="1">
        <f t="shared" si="5"/>
        <v>14238.609764653545</v>
      </c>
      <c r="H17" s="1">
        <f t="shared" si="6"/>
        <v>14238.609764653545</v>
      </c>
      <c r="I17" s="1">
        <f t="shared" si="7"/>
        <v>14238.609764653545</v>
      </c>
      <c r="J17" s="1">
        <f t="shared" si="8"/>
        <v>14238.609764653545</v>
      </c>
      <c r="K17" s="1">
        <f t="shared" si="9"/>
        <v>14238.609764653545</v>
      </c>
      <c r="L17" s="1">
        <f t="shared" si="10"/>
        <v>14238.609764653545</v>
      </c>
      <c r="M17" s="1">
        <f t="shared" si="11"/>
        <v>14238.609764653545</v>
      </c>
    </row>
    <row r="18" spans="1:13" x14ac:dyDescent="0.3">
      <c r="A18">
        <v>1949</v>
      </c>
      <c r="B18" s="1">
        <f t="shared" si="0"/>
        <v>14523.381959946617</v>
      </c>
      <c r="C18" s="1">
        <f t="shared" si="1"/>
        <v>14523.381959946617</v>
      </c>
      <c r="D18" s="1">
        <f t="shared" si="2"/>
        <v>14523.381959946617</v>
      </c>
      <c r="E18" s="1">
        <f t="shared" si="3"/>
        <v>14523.381959946617</v>
      </c>
      <c r="F18" s="1">
        <f t="shared" si="4"/>
        <v>14523.381959946617</v>
      </c>
      <c r="G18" s="1">
        <f t="shared" si="5"/>
        <v>14523.381959946617</v>
      </c>
      <c r="H18" s="1">
        <f t="shared" si="6"/>
        <v>14523.381959946617</v>
      </c>
      <c r="I18" s="1">
        <f t="shared" si="7"/>
        <v>14523.381959946617</v>
      </c>
      <c r="J18" s="1">
        <f t="shared" si="8"/>
        <v>14523.381959946617</v>
      </c>
      <c r="K18" s="1">
        <f t="shared" si="9"/>
        <v>14523.381959946617</v>
      </c>
      <c r="L18" s="1">
        <f t="shared" si="10"/>
        <v>14523.381959946617</v>
      </c>
      <c r="M18" s="1">
        <f t="shared" si="11"/>
        <v>14523.381959946617</v>
      </c>
    </row>
    <row r="19" spans="1:13" x14ac:dyDescent="0.3">
      <c r="A19">
        <v>1950</v>
      </c>
      <c r="B19" s="1">
        <f t="shared" si="0"/>
        <v>14813.849599145549</v>
      </c>
      <c r="C19" s="1">
        <f t="shared" si="1"/>
        <v>14813.849599145549</v>
      </c>
      <c r="D19" s="1">
        <f t="shared" si="2"/>
        <v>14813.849599145549</v>
      </c>
      <c r="E19" s="1">
        <f t="shared" si="3"/>
        <v>14813.849599145549</v>
      </c>
      <c r="F19" s="1">
        <f t="shared" si="4"/>
        <v>14813.849599145549</v>
      </c>
      <c r="G19" s="1">
        <f t="shared" si="5"/>
        <v>14813.849599145549</v>
      </c>
      <c r="H19" s="1">
        <f t="shared" si="6"/>
        <v>14813.849599145549</v>
      </c>
      <c r="I19" s="1">
        <f t="shared" si="7"/>
        <v>14813.849599145549</v>
      </c>
      <c r="J19" s="1">
        <f t="shared" si="8"/>
        <v>14813.849599145549</v>
      </c>
      <c r="K19" s="1">
        <f t="shared" si="9"/>
        <v>14813.849599145549</v>
      </c>
      <c r="L19" s="1">
        <f t="shared" si="10"/>
        <v>14813.849599145549</v>
      </c>
      <c r="M19" s="1">
        <f t="shared" si="11"/>
        <v>14813.849599145549</v>
      </c>
    </row>
    <row r="20" spans="1:13" x14ac:dyDescent="0.3">
      <c r="A20">
        <v>1951</v>
      </c>
      <c r="B20" s="1">
        <f t="shared" si="0"/>
        <v>15110.126591128461</v>
      </c>
      <c r="C20" s="1">
        <f t="shared" si="1"/>
        <v>15110.126591128461</v>
      </c>
      <c r="D20" s="1">
        <f t="shared" si="2"/>
        <v>15110.126591128461</v>
      </c>
      <c r="E20" s="1">
        <f t="shared" si="3"/>
        <v>15110.126591128461</v>
      </c>
      <c r="F20" s="1">
        <f t="shared" si="4"/>
        <v>15110.126591128461</v>
      </c>
      <c r="G20" s="1">
        <f t="shared" si="5"/>
        <v>15110.126591128461</v>
      </c>
      <c r="H20" s="1">
        <f t="shared" si="6"/>
        <v>15110.126591128461</v>
      </c>
      <c r="I20" s="1">
        <f t="shared" si="7"/>
        <v>15110.126591128461</v>
      </c>
      <c r="J20" s="1">
        <f t="shared" si="8"/>
        <v>15110.126591128461</v>
      </c>
      <c r="K20" s="1">
        <f t="shared" si="9"/>
        <v>15110.126591128461</v>
      </c>
      <c r="L20" s="1">
        <f t="shared" si="10"/>
        <v>15110.126591128461</v>
      </c>
      <c r="M20" s="1">
        <f t="shared" si="11"/>
        <v>15110.126591128461</v>
      </c>
    </row>
    <row r="21" spans="1:13" x14ac:dyDescent="0.3">
      <c r="A21">
        <v>1952</v>
      </c>
      <c r="B21" s="1">
        <f t="shared" si="0"/>
        <v>15412.329122951031</v>
      </c>
      <c r="C21" s="1">
        <f t="shared" si="1"/>
        <v>15412.329122951031</v>
      </c>
      <c r="D21" s="1">
        <f t="shared" si="2"/>
        <v>15412.329122951031</v>
      </c>
      <c r="E21" s="1">
        <f t="shared" si="3"/>
        <v>15412.329122951031</v>
      </c>
      <c r="F21" s="1">
        <f t="shared" si="4"/>
        <v>15412.329122951031</v>
      </c>
      <c r="G21" s="1">
        <f t="shared" si="5"/>
        <v>15412.329122951031</v>
      </c>
      <c r="H21" s="1">
        <f t="shared" si="6"/>
        <v>15412.329122951031</v>
      </c>
      <c r="I21" s="1">
        <f t="shared" si="7"/>
        <v>15412.329122951031</v>
      </c>
      <c r="J21" s="1">
        <f t="shared" si="8"/>
        <v>15412.329122951031</v>
      </c>
      <c r="K21" s="1">
        <f t="shared" si="9"/>
        <v>15412.329122951031</v>
      </c>
      <c r="L21" s="1">
        <f t="shared" si="10"/>
        <v>15412.329122951031</v>
      </c>
      <c r="M21" s="1">
        <f t="shared" si="11"/>
        <v>15412.329122951031</v>
      </c>
    </row>
    <row r="22" spans="1:13" x14ac:dyDescent="0.3">
      <c r="A22">
        <v>1953</v>
      </c>
      <c r="B22" s="1">
        <f t="shared" si="0"/>
        <v>15720.575705410052</v>
      </c>
      <c r="C22" s="1">
        <f t="shared" si="1"/>
        <v>15720.575705410052</v>
      </c>
      <c r="D22" s="1">
        <f t="shared" si="2"/>
        <v>15720.575705410052</v>
      </c>
      <c r="E22" s="1">
        <f t="shared" si="3"/>
        <v>15720.575705410052</v>
      </c>
      <c r="F22" s="1">
        <f t="shared" si="4"/>
        <v>15720.575705410052</v>
      </c>
      <c r="G22" s="1">
        <f t="shared" si="5"/>
        <v>15720.575705410052</v>
      </c>
      <c r="H22" s="1">
        <f t="shared" si="6"/>
        <v>15720.575705410052</v>
      </c>
      <c r="I22" s="1">
        <f t="shared" si="7"/>
        <v>15720.575705410052</v>
      </c>
      <c r="J22" s="1">
        <f t="shared" si="8"/>
        <v>15720.575705410052</v>
      </c>
      <c r="K22" s="1">
        <f t="shared" si="9"/>
        <v>15720.575705410052</v>
      </c>
      <c r="L22" s="1">
        <f t="shared" si="10"/>
        <v>15720.575705410052</v>
      </c>
      <c r="M22" s="1">
        <f t="shared" si="11"/>
        <v>15720.575705410052</v>
      </c>
    </row>
    <row r="23" spans="1:13" x14ac:dyDescent="0.3">
      <c r="A23">
        <v>1954</v>
      </c>
      <c r="B23" s="1">
        <f t="shared" si="0"/>
        <v>16034.987219518254</v>
      </c>
      <c r="C23" s="1">
        <f t="shared" si="1"/>
        <v>16034.987219518254</v>
      </c>
      <c r="D23" s="1">
        <f t="shared" si="2"/>
        <v>16034.987219518254</v>
      </c>
      <c r="E23" s="1">
        <f t="shared" si="3"/>
        <v>16034.987219518254</v>
      </c>
      <c r="F23" s="1">
        <f t="shared" si="4"/>
        <v>16034.987219518254</v>
      </c>
      <c r="G23" s="1">
        <f t="shared" si="5"/>
        <v>16034.987219518254</v>
      </c>
      <c r="H23" s="1">
        <f t="shared" si="6"/>
        <v>16034.987219518254</v>
      </c>
      <c r="I23" s="1">
        <f t="shared" si="7"/>
        <v>16034.987219518254</v>
      </c>
      <c r="J23" s="1">
        <f t="shared" si="8"/>
        <v>16034.987219518254</v>
      </c>
      <c r="K23" s="1">
        <f t="shared" si="9"/>
        <v>16034.987219518254</v>
      </c>
      <c r="L23" s="1">
        <f t="shared" si="10"/>
        <v>16034.987219518254</v>
      </c>
      <c r="M23" s="1">
        <f t="shared" si="11"/>
        <v>16034.987219518254</v>
      </c>
    </row>
    <row r="24" spans="1:13" x14ac:dyDescent="0.3">
      <c r="A24">
        <v>1955</v>
      </c>
      <c r="B24" s="1">
        <f t="shared" si="0"/>
        <v>16355.68696390862</v>
      </c>
      <c r="C24" s="1">
        <f t="shared" si="1"/>
        <v>16355.68696390862</v>
      </c>
      <c r="D24" s="1">
        <f t="shared" si="2"/>
        <v>16355.68696390862</v>
      </c>
      <c r="E24" s="1">
        <f t="shared" si="3"/>
        <v>16355.68696390862</v>
      </c>
      <c r="F24" s="1">
        <f t="shared" si="4"/>
        <v>16355.68696390862</v>
      </c>
      <c r="G24" s="1">
        <f t="shared" si="5"/>
        <v>16355.68696390862</v>
      </c>
      <c r="H24" s="1">
        <f t="shared" si="6"/>
        <v>16355.68696390862</v>
      </c>
      <c r="I24" s="1">
        <f t="shared" si="7"/>
        <v>16355.68696390862</v>
      </c>
      <c r="J24" s="1">
        <f t="shared" si="8"/>
        <v>16355.68696390862</v>
      </c>
      <c r="K24" s="1">
        <f t="shared" si="9"/>
        <v>16355.68696390862</v>
      </c>
      <c r="L24" s="1">
        <f t="shared" si="10"/>
        <v>16355.68696390862</v>
      </c>
      <c r="M24" s="1">
        <f t="shared" si="11"/>
        <v>16355.68696390862</v>
      </c>
    </row>
    <row r="25" spans="1:13" x14ac:dyDescent="0.3">
      <c r="A25">
        <v>1956</v>
      </c>
      <c r="B25" s="1">
        <f t="shared" si="0"/>
        <v>16682.800703186793</v>
      </c>
      <c r="C25" s="1">
        <f t="shared" si="1"/>
        <v>16682.800703186793</v>
      </c>
      <c r="D25" s="1">
        <f t="shared" si="2"/>
        <v>16682.800703186793</v>
      </c>
      <c r="E25" s="1">
        <f t="shared" si="3"/>
        <v>16682.800703186793</v>
      </c>
      <c r="F25" s="1">
        <f t="shared" si="4"/>
        <v>16682.800703186793</v>
      </c>
      <c r="G25" s="1">
        <f t="shared" si="5"/>
        <v>16682.800703186793</v>
      </c>
      <c r="H25" s="1">
        <f t="shared" si="6"/>
        <v>16682.800703186793</v>
      </c>
      <c r="I25" s="1">
        <f t="shared" si="7"/>
        <v>16682.800703186793</v>
      </c>
      <c r="J25" s="1">
        <f t="shared" si="8"/>
        <v>16682.800703186793</v>
      </c>
      <c r="K25" s="1">
        <f t="shared" si="9"/>
        <v>16682.800703186793</v>
      </c>
      <c r="L25" s="1">
        <f t="shared" si="10"/>
        <v>16682.800703186793</v>
      </c>
      <c r="M25" s="1">
        <f t="shared" si="11"/>
        <v>16682.800703186793</v>
      </c>
    </row>
    <row r="26" spans="1:13" x14ac:dyDescent="0.3">
      <c r="A26">
        <v>1957</v>
      </c>
      <c r="B26" s="1">
        <f t="shared" si="0"/>
        <v>17016.45671725053</v>
      </c>
      <c r="C26" s="1">
        <f t="shared" si="1"/>
        <v>17016.45671725053</v>
      </c>
      <c r="D26" s="1">
        <f t="shared" si="2"/>
        <v>17016.45671725053</v>
      </c>
      <c r="E26" s="1">
        <f t="shared" si="3"/>
        <v>17016.45671725053</v>
      </c>
      <c r="F26" s="1">
        <f t="shared" si="4"/>
        <v>17016.45671725053</v>
      </c>
      <c r="G26" s="1">
        <f t="shared" si="5"/>
        <v>17016.45671725053</v>
      </c>
      <c r="H26" s="1">
        <f t="shared" si="6"/>
        <v>17016.45671725053</v>
      </c>
      <c r="I26" s="1">
        <f t="shared" si="7"/>
        <v>17016.45671725053</v>
      </c>
      <c r="J26" s="1">
        <f t="shared" si="8"/>
        <v>17016.45671725053</v>
      </c>
      <c r="K26" s="1">
        <f t="shared" si="9"/>
        <v>17016.45671725053</v>
      </c>
      <c r="L26" s="1">
        <f t="shared" si="10"/>
        <v>17016.45671725053</v>
      </c>
      <c r="M26" s="1">
        <f t="shared" si="11"/>
        <v>17016.45671725053</v>
      </c>
    </row>
    <row r="27" spans="1:13" x14ac:dyDescent="0.3">
      <c r="A27">
        <v>1958</v>
      </c>
      <c r="B27" s="1">
        <f t="shared" si="0"/>
        <v>17356.785851595541</v>
      </c>
      <c r="C27" s="1">
        <f t="shared" si="1"/>
        <v>17356.785851595541</v>
      </c>
      <c r="D27" s="1">
        <f t="shared" si="2"/>
        <v>17356.785851595541</v>
      </c>
      <c r="E27" s="1">
        <f t="shared" si="3"/>
        <v>17356.785851595541</v>
      </c>
      <c r="F27" s="1">
        <f t="shared" si="4"/>
        <v>17356.785851595541</v>
      </c>
      <c r="G27" s="1">
        <f t="shared" si="5"/>
        <v>17356.785851595541</v>
      </c>
      <c r="H27" s="1">
        <f t="shared" si="6"/>
        <v>17356.785851595541</v>
      </c>
      <c r="I27" s="1">
        <f t="shared" si="7"/>
        <v>17356.785851595541</v>
      </c>
      <c r="J27" s="1">
        <f t="shared" si="8"/>
        <v>17356.785851595541</v>
      </c>
      <c r="K27" s="1">
        <f t="shared" si="9"/>
        <v>17356.785851595541</v>
      </c>
      <c r="L27" s="1">
        <f t="shared" si="10"/>
        <v>17356.785851595541</v>
      </c>
      <c r="M27" s="1">
        <f t="shared" si="11"/>
        <v>17356.785851595541</v>
      </c>
    </row>
    <row r="28" spans="1:13" x14ac:dyDescent="0.3">
      <c r="A28">
        <v>1959</v>
      </c>
      <c r="B28" s="1">
        <f>+B29/1.02</f>
        <v>17703.921568627451</v>
      </c>
      <c r="C28" s="1">
        <f t="shared" ref="C28:M28" si="12">+C29/1.02</f>
        <v>17703.921568627451</v>
      </c>
      <c r="D28" s="1">
        <f t="shared" si="12"/>
        <v>17703.921568627451</v>
      </c>
      <c r="E28" s="1">
        <f t="shared" si="12"/>
        <v>17703.921568627451</v>
      </c>
      <c r="F28" s="1">
        <f t="shared" si="12"/>
        <v>17703.921568627451</v>
      </c>
      <c r="G28" s="1">
        <f t="shared" si="12"/>
        <v>17703.921568627451</v>
      </c>
      <c r="H28" s="1">
        <f t="shared" si="12"/>
        <v>17703.921568627451</v>
      </c>
      <c r="I28" s="1">
        <f t="shared" si="12"/>
        <v>17703.921568627451</v>
      </c>
      <c r="J28" s="1">
        <f t="shared" si="12"/>
        <v>17703.921568627451</v>
      </c>
      <c r="K28" s="1">
        <f t="shared" si="12"/>
        <v>17703.921568627451</v>
      </c>
      <c r="L28" s="1">
        <f t="shared" si="12"/>
        <v>17703.921568627451</v>
      </c>
      <c r="M28" s="1">
        <f t="shared" si="12"/>
        <v>17703.921568627451</v>
      </c>
    </row>
    <row r="29" spans="1:13" x14ac:dyDescent="0.3">
      <c r="A29" s="8">
        <v>1960</v>
      </c>
      <c r="B29" s="9">
        <f>+'Source Maddison since 1935'!M29</f>
        <v>18058</v>
      </c>
      <c r="C29" s="9">
        <f>+'Source Maddison since 1935'!M29</f>
        <v>18058</v>
      </c>
      <c r="D29" s="9">
        <f>+'Source Maddison since 1935'!M29</f>
        <v>18058</v>
      </c>
      <c r="E29" s="9">
        <f>+'Source Maddison since 1935'!M29</f>
        <v>18058</v>
      </c>
      <c r="F29" s="9">
        <f>+'Source Maddison since 1935'!M29</f>
        <v>18058</v>
      </c>
      <c r="G29" s="9">
        <f>+'Source Maddison since 1935'!M29</f>
        <v>18058</v>
      </c>
      <c r="H29" s="9">
        <f>+'Source Maddison since 1935'!M29</f>
        <v>18058</v>
      </c>
      <c r="I29" s="9">
        <f>+'Source Maddison since 1935'!M29</f>
        <v>18058</v>
      </c>
      <c r="J29" s="9">
        <f>+'Source Maddison since 1935'!M29</f>
        <v>18058</v>
      </c>
      <c r="K29" s="9">
        <f>+'Source Maddison since 1935'!M29</f>
        <v>18058</v>
      </c>
      <c r="L29" s="9">
        <f>+'Source Maddison since 1935'!M29</f>
        <v>18058</v>
      </c>
      <c r="M29" s="9">
        <f>+'Source Maddison since 1935'!M29</f>
        <v>18058</v>
      </c>
    </row>
    <row r="30" spans="1:13" x14ac:dyDescent="0.3">
      <c r="A30">
        <v>1961</v>
      </c>
      <c r="B30" s="1">
        <f>+B29*1.02</f>
        <v>18419.16</v>
      </c>
      <c r="C30" s="1">
        <f t="shared" ref="C30:C68" si="13">+C29*1.02</f>
        <v>18419.16</v>
      </c>
      <c r="D30" s="1">
        <f t="shared" ref="D30:D68" si="14">+D29*1.02</f>
        <v>18419.16</v>
      </c>
      <c r="E30" s="1">
        <f t="shared" ref="E30:E68" si="15">+E29*1.02</f>
        <v>18419.16</v>
      </c>
      <c r="F30" s="1">
        <f t="shared" ref="F30:F68" si="16">+F29*1.02</f>
        <v>18419.16</v>
      </c>
      <c r="G30" s="1">
        <f t="shared" ref="G30:G68" si="17">+G29*1.02</f>
        <v>18419.16</v>
      </c>
      <c r="H30" s="1">
        <f t="shared" ref="H30:H68" si="18">+H29*1.02</f>
        <v>18419.16</v>
      </c>
      <c r="I30" s="1">
        <f t="shared" ref="I30:I68" si="19">+I29*1.02</f>
        <v>18419.16</v>
      </c>
      <c r="J30" s="1">
        <f t="shared" ref="J30:J68" si="20">+J29*1.02</f>
        <v>18419.16</v>
      </c>
      <c r="K30" s="1">
        <f t="shared" ref="K30:K68" si="21">+K29*1.02</f>
        <v>18419.16</v>
      </c>
      <c r="L30" s="1">
        <f t="shared" ref="L30:L68" si="22">+L29*1.02</f>
        <v>18419.16</v>
      </c>
      <c r="M30" s="1">
        <f t="shared" ref="M30:M68" si="23">+M29*1.02</f>
        <v>18419.16</v>
      </c>
    </row>
    <row r="31" spans="1:13" x14ac:dyDescent="0.3">
      <c r="A31">
        <v>1962</v>
      </c>
      <c r="B31" s="1">
        <f>+B30*1.02</f>
        <v>18787.5432</v>
      </c>
      <c r="C31" s="1">
        <f t="shared" si="13"/>
        <v>18787.5432</v>
      </c>
      <c r="D31" s="1">
        <f t="shared" si="14"/>
        <v>18787.5432</v>
      </c>
      <c r="E31" s="1">
        <f t="shared" si="15"/>
        <v>18787.5432</v>
      </c>
      <c r="F31" s="1">
        <f t="shared" si="16"/>
        <v>18787.5432</v>
      </c>
      <c r="G31" s="1">
        <f t="shared" si="17"/>
        <v>18787.5432</v>
      </c>
      <c r="H31" s="1">
        <f t="shared" si="18"/>
        <v>18787.5432</v>
      </c>
      <c r="I31" s="1">
        <f t="shared" si="19"/>
        <v>18787.5432</v>
      </c>
      <c r="J31" s="1">
        <f t="shared" si="20"/>
        <v>18787.5432</v>
      </c>
      <c r="K31" s="1">
        <f t="shared" si="21"/>
        <v>18787.5432</v>
      </c>
      <c r="L31" s="1">
        <f t="shared" si="22"/>
        <v>18787.5432</v>
      </c>
      <c r="M31" s="1">
        <f t="shared" si="23"/>
        <v>18787.5432</v>
      </c>
    </row>
    <row r="32" spans="1:13" x14ac:dyDescent="0.3">
      <c r="A32">
        <v>1963</v>
      </c>
      <c r="B32" s="1">
        <f>+B31*1.02</f>
        <v>19163.294064000002</v>
      </c>
      <c r="C32" s="1">
        <f t="shared" si="13"/>
        <v>19163.294064000002</v>
      </c>
      <c r="D32" s="1">
        <f t="shared" si="14"/>
        <v>19163.294064000002</v>
      </c>
      <c r="E32" s="1">
        <f t="shared" si="15"/>
        <v>19163.294064000002</v>
      </c>
      <c r="F32" s="1">
        <f t="shared" si="16"/>
        <v>19163.294064000002</v>
      </c>
      <c r="G32" s="1">
        <f t="shared" si="17"/>
        <v>19163.294064000002</v>
      </c>
      <c r="H32" s="1">
        <f t="shared" si="18"/>
        <v>19163.294064000002</v>
      </c>
      <c r="I32" s="1">
        <f t="shared" si="19"/>
        <v>19163.294064000002</v>
      </c>
      <c r="J32" s="1">
        <f t="shared" si="20"/>
        <v>19163.294064000002</v>
      </c>
      <c r="K32" s="1">
        <f t="shared" si="21"/>
        <v>19163.294064000002</v>
      </c>
      <c r="L32" s="1">
        <f t="shared" si="22"/>
        <v>19163.294064000002</v>
      </c>
      <c r="M32" s="1">
        <f t="shared" si="23"/>
        <v>19163.294064000002</v>
      </c>
    </row>
    <row r="33" spans="1:13" x14ac:dyDescent="0.3">
      <c r="A33">
        <v>1964</v>
      </c>
      <c r="B33" s="1">
        <f t="shared" ref="B33:B69" si="24">+B32*1.02</f>
        <v>19546.559945280002</v>
      </c>
      <c r="C33" s="1">
        <f t="shared" si="13"/>
        <v>19546.559945280002</v>
      </c>
      <c r="D33" s="1">
        <f t="shared" si="14"/>
        <v>19546.559945280002</v>
      </c>
      <c r="E33" s="1">
        <f t="shared" si="15"/>
        <v>19546.559945280002</v>
      </c>
      <c r="F33" s="1">
        <f t="shared" si="16"/>
        <v>19546.559945280002</v>
      </c>
      <c r="G33" s="1">
        <f t="shared" si="17"/>
        <v>19546.559945280002</v>
      </c>
      <c r="H33" s="1">
        <f t="shared" si="18"/>
        <v>19546.559945280002</v>
      </c>
      <c r="I33" s="1">
        <f t="shared" si="19"/>
        <v>19546.559945280002</v>
      </c>
      <c r="J33" s="1">
        <f t="shared" si="20"/>
        <v>19546.559945280002</v>
      </c>
      <c r="K33" s="1">
        <f t="shared" si="21"/>
        <v>19546.559945280002</v>
      </c>
      <c r="L33" s="1">
        <f t="shared" si="22"/>
        <v>19546.559945280002</v>
      </c>
      <c r="M33" s="1">
        <f t="shared" si="23"/>
        <v>19546.559945280002</v>
      </c>
    </row>
    <row r="34" spans="1:13" x14ac:dyDescent="0.3">
      <c r="A34">
        <v>1965</v>
      </c>
      <c r="B34" s="1">
        <f t="shared" si="24"/>
        <v>19937.491144185602</v>
      </c>
      <c r="C34" s="1">
        <f t="shared" si="13"/>
        <v>19937.491144185602</v>
      </c>
      <c r="D34" s="1">
        <f t="shared" si="14"/>
        <v>19937.491144185602</v>
      </c>
      <c r="E34" s="1">
        <f t="shared" si="15"/>
        <v>19937.491144185602</v>
      </c>
      <c r="F34" s="1">
        <f t="shared" si="16"/>
        <v>19937.491144185602</v>
      </c>
      <c r="G34" s="1">
        <f t="shared" si="17"/>
        <v>19937.491144185602</v>
      </c>
      <c r="H34" s="1">
        <f t="shared" si="18"/>
        <v>19937.491144185602</v>
      </c>
      <c r="I34" s="1">
        <f t="shared" si="19"/>
        <v>19937.491144185602</v>
      </c>
      <c r="J34" s="1">
        <f t="shared" si="20"/>
        <v>19937.491144185602</v>
      </c>
      <c r="K34" s="1">
        <f t="shared" si="21"/>
        <v>19937.491144185602</v>
      </c>
      <c r="L34" s="1">
        <f t="shared" si="22"/>
        <v>19937.491144185602</v>
      </c>
      <c r="M34" s="1">
        <f t="shared" si="23"/>
        <v>19937.491144185602</v>
      </c>
    </row>
    <row r="35" spans="1:13" x14ac:dyDescent="0.3">
      <c r="A35">
        <v>1966</v>
      </c>
      <c r="B35" s="1">
        <f t="shared" si="24"/>
        <v>20336.240967069316</v>
      </c>
      <c r="C35" s="1">
        <f t="shared" si="13"/>
        <v>20336.240967069316</v>
      </c>
      <c r="D35" s="1">
        <f t="shared" si="14"/>
        <v>20336.240967069316</v>
      </c>
      <c r="E35" s="1">
        <f t="shared" si="15"/>
        <v>20336.240967069316</v>
      </c>
      <c r="F35" s="1">
        <f t="shared" si="16"/>
        <v>20336.240967069316</v>
      </c>
      <c r="G35" s="1">
        <f t="shared" si="17"/>
        <v>20336.240967069316</v>
      </c>
      <c r="H35" s="1">
        <f t="shared" si="18"/>
        <v>20336.240967069316</v>
      </c>
      <c r="I35" s="1">
        <f t="shared" si="19"/>
        <v>20336.240967069316</v>
      </c>
      <c r="J35" s="1">
        <f t="shared" si="20"/>
        <v>20336.240967069316</v>
      </c>
      <c r="K35" s="1">
        <f t="shared" si="21"/>
        <v>20336.240967069316</v>
      </c>
      <c r="L35" s="1">
        <f t="shared" si="22"/>
        <v>20336.240967069316</v>
      </c>
      <c r="M35" s="1">
        <f t="shared" si="23"/>
        <v>20336.240967069316</v>
      </c>
    </row>
    <row r="36" spans="1:13" x14ac:dyDescent="0.3">
      <c r="A36">
        <v>1967</v>
      </c>
      <c r="B36" s="1">
        <f t="shared" si="24"/>
        <v>20742.965786410703</v>
      </c>
      <c r="C36" s="1">
        <f t="shared" si="13"/>
        <v>20742.965786410703</v>
      </c>
      <c r="D36" s="1">
        <f t="shared" si="14"/>
        <v>20742.965786410703</v>
      </c>
      <c r="E36" s="1">
        <f t="shared" si="15"/>
        <v>20742.965786410703</v>
      </c>
      <c r="F36" s="1">
        <f t="shared" si="16"/>
        <v>20742.965786410703</v>
      </c>
      <c r="G36" s="1">
        <f t="shared" si="17"/>
        <v>20742.965786410703</v>
      </c>
      <c r="H36" s="1">
        <f t="shared" si="18"/>
        <v>20742.965786410703</v>
      </c>
      <c r="I36" s="1">
        <f t="shared" si="19"/>
        <v>20742.965786410703</v>
      </c>
      <c r="J36" s="1">
        <f t="shared" si="20"/>
        <v>20742.965786410703</v>
      </c>
      <c r="K36" s="1">
        <f t="shared" si="21"/>
        <v>20742.965786410703</v>
      </c>
      <c r="L36" s="1">
        <f t="shared" si="22"/>
        <v>20742.965786410703</v>
      </c>
      <c r="M36" s="1">
        <f t="shared" si="23"/>
        <v>20742.965786410703</v>
      </c>
    </row>
    <row r="37" spans="1:13" x14ac:dyDescent="0.3">
      <c r="A37">
        <v>1968</v>
      </c>
      <c r="B37" s="1">
        <f t="shared" si="24"/>
        <v>21157.825102138919</v>
      </c>
      <c r="C37" s="1">
        <f t="shared" si="13"/>
        <v>21157.825102138919</v>
      </c>
      <c r="D37" s="1">
        <f t="shared" si="14"/>
        <v>21157.825102138919</v>
      </c>
      <c r="E37" s="1">
        <f t="shared" si="15"/>
        <v>21157.825102138919</v>
      </c>
      <c r="F37" s="1">
        <f t="shared" si="16"/>
        <v>21157.825102138919</v>
      </c>
      <c r="G37" s="1">
        <f t="shared" si="17"/>
        <v>21157.825102138919</v>
      </c>
      <c r="H37" s="1">
        <f t="shared" si="18"/>
        <v>21157.825102138919</v>
      </c>
      <c r="I37" s="1">
        <f t="shared" si="19"/>
        <v>21157.825102138919</v>
      </c>
      <c r="J37" s="1">
        <f t="shared" si="20"/>
        <v>21157.825102138919</v>
      </c>
      <c r="K37" s="1">
        <f t="shared" si="21"/>
        <v>21157.825102138919</v>
      </c>
      <c r="L37" s="1">
        <f t="shared" si="22"/>
        <v>21157.825102138919</v>
      </c>
      <c r="M37" s="1">
        <f t="shared" si="23"/>
        <v>21157.825102138919</v>
      </c>
    </row>
    <row r="38" spans="1:13" x14ac:dyDescent="0.3">
      <c r="A38">
        <v>1969</v>
      </c>
      <c r="B38" s="1">
        <f t="shared" si="24"/>
        <v>21580.981604181696</v>
      </c>
      <c r="C38" s="1">
        <f t="shared" si="13"/>
        <v>21580.981604181696</v>
      </c>
      <c r="D38" s="1">
        <f t="shared" si="14"/>
        <v>21580.981604181696</v>
      </c>
      <c r="E38" s="1">
        <f t="shared" si="15"/>
        <v>21580.981604181696</v>
      </c>
      <c r="F38" s="1">
        <f t="shared" si="16"/>
        <v>21580.981604181696</v>
      </c>
      <c r="G38" s="1">
        <f t="shared" si="17"/>
        <v>21580.981604181696</v>
      </c>
      <c r="H38" s="1">
        <f t="shared" si="18"/>
        <v>21580.981604181696</v>
      </c>
      <c r="I38" s="1">
        <f t="shared" si="19"/>
        <v>21580.981604181696</v>
      </c>
      <c r="J38" s="1">
        <f t="shared" si="20"/>
        <v>21580.981604181696</v>
      </c>
      <c r="K38" s="1">
        <f t="shared" si="21"/>
        <v>21580.981604181696</v>
      </c>
      <c r="L38" s="1">
        <f t="shared" si="22"/>
        <v>21580.981604181696</v>
      </c>
      <c r="M38" s="1">
        <f t="shared" si="23"/>
        <v>21580.981604181696</v>
      </c>
    </row>
    <row r="39" spans="1:13" x14ac:dyDescent="0.3">
      <c r="A39">
        <v>1970</v>
      </c>
      <c r="B39" s="1">
        <f t="shared" si="24"/>
        <v>22012.601236265331</v>
      </c>
      <c r="C39" s="1">
        <f t="shared" si="13"/>
        <v>22012.601236265331</v>
      </c>
      <c r="D39" s="1">
        <f t="shared" si="14"/>
        <v>22012.601236265331</v>
      </c>
      <c r="E39" s="1">
        <f t="shared" si="15"/>
        <v>22012.601236265331</v>
      </c>
      <c r="F39" s="1">
        <f t="shared" si="16"/>
        <v>22012.601236265331</v>
      </c>
      <c r="G39" s="1">
        <f t="shared" si="17"/>
        <v>22012.601236265331</v>
      </c>
      <c r="H39" s="1">
        <f t="shared" si="18"/>
        <v>22012.601236265331</v>
      </c>
      <c r="I39" s="1">
        <f t="shared" si="19"/>
        <v>22012.601236265331</v>
      </c>
      <c r="J39" s="1">
        <f t="shared" si="20"/>
        <v>22012.601236265331</v>
      </c>
      <c r="K39" s="1">
        <f t="shared" si="21"/>
        <v>22012.601236265331</v>
      </c>
      <c r="L39" s="1">
        <f t="shared" si="22"/>
        <v>22012.601236265331</v>
      </c>
      <c r="M39" s="1">
        <f t="shared" si="23"/>
        <v>22012.601236265331</v>
      </c>
    </row>
    <row r="40" spans="1:13" x14ac:dyDescent="0.3">
      <c r="A40">
        <v>1971</v>
      </c>
      <c r="B40" s="1">
        <f t="shared" si="24"/>
        <v>22452.85326099064</v>
      </c>
      <c r="C40" s="1">
        <f t="shared" si="13"/>
        <v>22452.85326099064</v>
      </c>
      <c r="D40" s="1">
        <f t="shared" si="14"/>
        <v>22452.85326099064</v>
      </c>
      <c r="E40" s="1">
        <f t="shared" si="15"/>
        <v>22452.85326099064</v>
      </c>
      <c r="F40" s="1">
        <f t="shared" si="16"/>
        <v>22452.85326099064</v>
      </c>
      <c r="G40" s="1">
        <f t="shared" si="17"/>
        <v>22452.85326099064</v>
      </c>
      <c r="H40" s="1">
        <f t="shared" si="18"/>
        <v>22452.85326099064</v>
      </c>
      <c r="I40" s="1">
        <f t="shared" si="19"/>
        <v>22452.85326099064</v>
      </c>
      <c r="J40" s="1">
        <f t="shared" si="20"/>
        <v>22452.85326099064</v>
      </c>
      <c r="K40" s="1">
        <f t="shared" si="21"/>
        <v>22452.85326099064</v>
      </c>
      <c r="L40" s="1">
        <f t="shared" si="22"/>
        <v>22452.85326099064</v>
      </c>
      <c r="M40" s="1">
        <f t="shared" si="23"/>
        <v>22452.85326099064</v>
      </c>
    </row>
    <row r="41" spans="1:13" x14ac:dyDescent="0.3">
      <c r="A41">
        <v>1972</v>
      </c>
      <c r="B41" s="1">
        <f t="shared" si="24"/>
        <v>22901.910326210455</v>
      </c>
      <c r="C41" s="1">
        <f t="shared" si="13"/>
        <v>22901.910326210455</v>
      </c>
      <c r="D41" s="1">
        <f t="shared" si="14"/>
        <v>22901.910326210455</v>
      </c>
      <c r="E41" s="1">
        <f t="shared" si="15"/>
        <v>22901.910326210455</v>
      </c>
      <c r="F41" s="1">
        <f t="shared" si="16"/>
        <v>22901.910326210455</v>
      </c>
      <c r="G41" s="1">
        <f t="shared" si="17"/>
        <v>22901.910326210455</v>
      </c>
      <c r="H41" s="1">
        <f t="shared" si="18"/>
        <v>22901.910326210455</v>
      </c>
      <c r="I41" s="1">
        <f t="shared" si="19"/>
        <v>22901.910326210455</v>
      </c>
      <c r="J41" s="1">
        <f t="shared" si="20"/>
        <v>22901.910326210455</v>
      </c>
      <c r="K41" s="1">
        <f t="shared" si="21"/>
        <v>22901.910326210455</v>
      </c>
      <c r="L41" s="1">
        <f t="shared" si="22"/>
        <v>22901.910326210455</v>
      </c>
      <c r="M41" s="1">
        <f t="shared" si="23"/>
        <v>22901.910326210455</v>
      </c>
    </row>
    <row r="42" spans="1:13" x14ac:dyDescent="0.3">
      <c r="A42">
        <v>1973</v>
      </c>
      <c r="B42" s="1">
        <f t="shared" si="24"/>
        <v>23359.948532734663</v>
      </c>
      <c r="C42" s="1">
        <f t="shared" si="13"/>
        <v>23359.948532734663</v>
      </c>
      <c r="D42" s="1">
        <f t="shared" si="14"/>
        <v>23359.948532734663</v>
      </c>
      <c r="E42" s="1">
        <f t="shared" si="15"/>
        <v>23359.948532734663</v>
      </c>
      <c r="F42" s="1">
        <f t="shared" si="16"/>
        <v>23359.948532734663</v>
      </c>
      <c r="G42" s="1">
        <f t="shared" si="17"/>
        <v>23359.948532734663</v>
      </c>
      <c r="H42" s="1">
        <f t="shared" si="18"/>
        <v>23359.948532734663</v>
      </c>
      <c r="I42" s="1">
        <f t="shared" si="19"/>
        <v>23359.948532734663</v>
      </c>
      <c r="J42" s="1">
        <f t="shared" si="20"/>
        <v>23359.948532734663</v>
      </c>
      <c r="K42" s="1">
        <f t="shared" si="21"/>
        <v>23359.948532734663</v>
      </c>
      <c r="L42" s="1">
        <f t="shared" si="22"/>
        <v>23359.948532734663</v>
      </c>
      <c r="M42" s="1">
        <f t="shared" si="23"/>
        <v>23359.948532734663</v>
      </c>
    </row>
    <row r="43" spans="1:13" x14ac:dyDescent="0.3">
      <c r="A43">
        <v>1974</v>
      </c>
      <c r="B43" s="1">
        <f t="shared" si="24"/>
        <v>23827.147503389355</v>
      </c>
      <c r="C43" s="1">
        <f t="shared" si="13"/>
        <v>23827.147503389355</v>
      </c>
      <c r="D43" s="1">
        <f t="shared" si="14"/>
        <v>23827.147503389355</v>
      </c>
      <c r="E43" s="1">
        <f t="shared" si="15"/>
        <v>23827.147503389355</v>
      </c>
      <c r="F43" s="1">
        <f t="shared" si="16"/>
        <v>23827.147503389355</v>
      </c>
      <c r="G43" s="1">
        <f t="shared" si="17"/>
        <v>23827.147503389355</v>
      </c>
      <c r="H43" s="1">
        <f t="shared" si="18"/>
        <v>23827.147503389355</v>
      </c>
      <c r="I43" s="1">
        <f t="shared" si="19"/>
        <v>23827.147503389355</v>
      </c>
      <c r="J43" s="1">
        <f t="shared" si="20"/>
        <v>23827.147503389355</v>
      </c>
      <c r="K43" s="1">
        <f t="shared" si="21"/>
        <v>23827.147503389355</v>
      </c>
      <c r="L43" s="1">
        <f t="shared" si="22"/>
        <v>23827.147503389355</v>
      </c>
      <c r="M43" s="1">
        <f t="shared" si="23"/>
        <v>23827.147503389355</v>
      </c>
    </row>
    <row r="44" spans="1:13" x14ac:dyDescent="0.3">
      <c r="A44">
        <v>1975</v>
      </c>
      <c r="B44" s="1">
        <f t="shared" si="24"/>
        <v>24303.690453457144</v>
      </c>
      <c r="C44" s="1">
        <f t="shared" si="13"/>
        <v>24303.690453457144</v>
      </c>
      <c r="D44" s="1">
        <f t="shared" si="14"/>
        <v>24303.690453457144</v>
      </c>
      <c r="E44" s="1">
        <f t="shared" si="15"/>
        <v>24303.690453457144</v>
      </c>
      <c r="F44" s="1">
        <f t="shared" si="16"/>
        <v>24303.690453457144</v>
      </c>
      <c r="G44" s="1">
        <f t="shared" si="17"/>
        <v>24303.690453457144</v>
      </c>
      <c r="H44" s="1">
        <f t="shared" si="18"/>
        <v>24303.690453457144</v>
      </c>
      <c r="I44" s="1">
        <f t="shared" si="19"/>
        <v>24303.690453457144</v>
      </c>
      <c r="J44" s="1">
        <f t="shared" si="20"/>
        <v>24303.690453457144</v>
      </c>
      <c r="K44" s="1">
        <f t="shared" si="21"/>
        <v>24303.690453457144</v>
      </c>
      <c r="L44" s="1">
        <f t="shared" si="22"/>
        <v>24303.690453457144</v>
      </c>
      <c r="M44" s="1">
        <f t="shared" si="23"/>
        <v>24303.690453457144</v>
      </c>
    </row>
    <row r="45" spans="1:13" x14ac:dyDescent="0.3">
      <c r="A45">
        <v>1976</v>
      </c>
      <c r="B45" s="1">
        <f t="shared" si="24"/>
        <v>24789.764262526289</v>
      </c>
      <c r="C45" s="1">
        <f t="shared" si="13"/>
        <v>24789.764262526289</v>
      </c>
      <c r="D45" s="1">
        <f t="shared" si="14"/>
        <v>24789.764262526289</v>
      </c>
      <c r="E45" s="1">
        <f t="shared" si="15"/>
        <v>24789.764262526289</v>
      </c>
      <c r="F45" s="1">
        <f t="shared" si="16"/>
        <v>24789.764262526289</v>
      </c>
      <c r="G45" s="1">
        <f t="shared" si="17"/>
        <v>24789.764262526289</v>
      </c>
      <c r="H45" s="1">
        <f t="shared" si="18"/>
        <v>24789.764262526289</v>
      </c>
      <c r="I45" s="1">
        <f t="shared" si="19"/>
        <v>24789.764262526289</v>
      </c>
      <c r="J45" s="1">
        <f t="shared" si="20"/>
        <v>24789.764262526289</v>
      </c>
      <c r="K45" s="1">
        <f t="shared" si="21"/>
        <v>24789.764262526289</v>
      </c>
      <c r="L45" s="1">
        <f t="shared" si="22"/>
        <v>24789.764262526289</v>
      </c>
      <c r="M45" s="1">
        <f t="shared" si="23"/>
        <v>24789.764262526289</v>
      </c>
    </row>
    <row r="46" spans="1:13" x14ac:dyDescent="0.3">
      <c r="A46">
        <v>1977</v>
      </c>
      <c r="B46" s="1">
        <f t="shared" si="24"/>
        <v>25285.559547776815</v>
      </c>
      <c r="C46" s="1">
        <f t="shared" si="13"/>
        <v>25285.559547776815</v>
      </c>
      <c r="D46" s="1">
        <f t="shared" si="14"/>
        <v>25285.559547776815</v>
      </c>
      <c r="E46" s="1">
        <f t="shared" si="15"/>
        <v>25285.559547776815</v>
      </c>
      <c r="F46" s="1">
        <f t="shared" si="16"/>
        <v>25285.559547776815</v>
      </c>
      <c r="G46" s="1">
        <f t="shared" si="17"/>
        <v>25285.559547776815</v>
      </c>
      <c r="H46" s="1">
        <f t="shared" si="18"/>
        <v>25285.559547776815</v>
      </c>
      <c r="I46" s="1">
        <f t="shared" si="19"/>
        <v>25285.559547776815</v>
      </c>
      <c r="J46" s="1">
        <f t="shared" si="20"/>
        <v>25285.559547776815</v>
      </c>
      <c r="K46" s="1">
        <f t="shared" si="21"/>
        <v>25285.559547776815</v>
      </c>
      <c r="L46" s="1">
        <f t="shared" si="22"/>
        <v>25285.559547776815</v>
      </c>
      <c r="M46" s="1">
        <f t="shared" si="23"/>
        <v>25285.559547776815</v>
      </c>
    </row>
    <row r="47" spans="1:13" x14ac:dyDescent="0.3">
      <c r="A47">
        <v>1978</v>
      </c>
      <c r="B47" s="1">
        <f t="shared" si="24"/>
        <v>25791.27073873235</v>
      </c>
      <c r="C47" s="1">
        <f t="shared" si="13"/>
        <v>25791.27073873235</v>
      </c>
      <c r="D47" s="1">
        <f t="shared" si="14"/>
        <v>25791.27073873235</v>
      </c>
      <c r="E47" s="1">
        <f t="shared" si="15"/>
        <v>25791.27073873235</v>
      </c>
      <c r="F47" s="1">
        <f t="shared" si="16"/>
        <v>25791.27073873235</v>
      </c>
      <c r="G47" s="1">
        <f t="shared" si="17"/>
        <v>25791.27073873235</v>
      </c>
      <c r="H47" s="1">
        <f t="shared" si="18"/>
        <v>25791.27073873235</v>
      </c>
      <c r="I47" s="1">
        <f t="shared" si="19"/>
        <v>25791.27073873235</v>
      </c>
      <c r="J47" s="1">
        <f t="shared" si="20"/>
        <v>25791.27073873235</v>
      </c>
      <c r="K47" s="1">
        <f t="shared" si="21"/>
        <v>25791.27073873235</v>
      </c>
      <c r="L47" s="1">
        <f t="shared" si="22"/>
        <v>25791.27073873235</v>
      </c>
      <c r="M47" s="1">
        <f t="shared" si="23"/>
        <v>25791.27073873235</v>
      </c>
    </row>
    <row r="48" spans="1:13" x14ac:dyDescent="0.3">
      <c r="A48">
        <v>1979</v>
      </c>
      <c r="B48" s="1">
        <f t="shared" si="24"/>
        <v>26307.096153506998</v>
      </c>
      <c r="C48" s="1">
        <f t="shared" si="13"/>
        <v>26307.096153506998</v>
      </c>
      <c r="D48" s="1">
        <f t="shared" si="14"/>
        <v>26307.096153506998</v>
      </c>
      <c r="E48" s="1">
        <f t="shared" si="15"/>
        <v>26307.096153506998</v>
      </c>
      <c r="F48" s="1">
        <f t="shared" si="16"/>
        <v>26307.096153506998</v>
      </c>
      <c r="G48" s="1">
        <f t="shared" si="17"/>
        <v>26307.096153506998</v>
      </c>
      <c r="H48" s="1">
        <f t="shared" si="18"/>
        <v>26307.096153506998</v>
      </c>
      <c r="I48" s="1">
        <f t="shared" si="19"/>
        <v>26307.096153506998</v>
      </c>
      <c r="J48" s="1">
        <f t="shared" si="20"/>
        <v>26307.096153506998</v>
      </c>
      <c r="K48" s="1">
        <f t="shared" si="21"/>
        <v>26307.096153506998</v>
      </c>
      <c r="L48" s="1">
        <f t="shared" si="22"/>
        <v>26307.096153506998</v>
      </c>
      <c r="M48" s="1">
        <f t="shared" si="23"/>
        <v>26307.096153506998</v>
      </c>
    </row>
    <row r="49" spans="1:13" x14ac:dyDescent="0.3">
      <c r="A49">
        <v>1980</v>
      </c>
      <c r="B49" s="1">
        <f t="shared" si="24"/>
        <v>26833.238076577138</v>
      </c>
      <c r="C49" s="1">
        <f t="shared" si="13"/>
        <v>26833.238076577138</v>
      </c>
      <c r="D49" s="1">
        <f t="shared" si="14"/>
        <v>26833.238076577138</v>
      </c>
      <c r="E49" s="1">
        <f t="shared" si="15"/>
        <v>26833.238076577138</v>
      </c>
      <c r="F49" s="1">
        <f t="shared" si="16"/>
        <v>26833.238076577138</v>
      </c>
      <c r="G49" s="1">
        <f t="shared" si="17"/>
        <v>26833.238076577138</v>
      </c>
      <c r="H49" s="1">
        <f t="shared" si="18"/>
        <v>26833.238076577138</v>
      </c>
      <c r="I49" s="1">
        <f t="shared" si="19"/>
        <v>26833.238076577138</v>
      </c>
      <c r="J49" s="1">
        <f t="shared" si="20"/>
        <v>26833.238076577138</v>
      </c>
      <c r="K49" s="1">
        <f t="shared" si="21"/>
        <v>26833.238076577138</v>
      </c>
      <c r="L49" s="1">
        <f t="shared" si="22"/>
        <v>26833.238076577138</v>
      </c>
      <c r="M49" s="1">
        <f t="shared" si="23"/>
        <v>26833.238076577138</v>
      </c>
    </row>
    <row r="50" spans="1:13" x14ac:dyDescent="0.3">
      <c r="A50">
        <v>1981</v>
      </c>
      <c r="B50" s="1">
        <f t="shared" si="24"/>
        <v>27369.902838108679</v>
      </c>
      <c r="C50" s="1">
        <f t="shared" si="13"/>
        <v>27369.902838108679</v>
      </c>
      <c r="D50" s="1">
        <f t="shared" si="14"/>
        <v>27369.902838108679</v>
      </c>
      <c r="E50" s="1">
        <f t="shared" si="15"/>
        <v>27369.902838108679</v>
      </c>
      <c r="F50" s="1">
        <f t="shared" si="16"/>
        <v>27369.902838108679</v>
      </c>
      <c r="G50" s="1">
        <f t="shared" si="17"/>
        <v>27369.902838108679</v>
      </c>
      <c r="H50" s="1">
        <f t="shared" si="18"/>
        <v>27369.902838108679</v>
      </c>
      <c r="I50" s="1">
        <f t="shared" si="19"/>
        <v>27369.902838108679</v>
      </c>
      <c r="J50" s="1">
        <f t="shared" si="20"/>
        <v>27369.902838108679</v>
      </c>
      <c r="K50" s="1">
        <f t="shared" si="21"/>
        <v>27369.902838108679</v>
      </c>
      <c r="L50" s="1">
        <f t="shared" si="22"/>
        <v>27369.902838108679</v>
      </c>
      <c r="M50" s="1">
        <f t="shared" si="23"/>
        <v>27369.902838108679</v>
      </c>
    </row>
    <row r="51" spans="1:13" x14ac:dyDescent="0.3">
      <c r="A51">
        <v>1982</v>
      </c>
      <c r="B51" s="1">
        <f t="shared" si="24"/>
        <v>27917.300894870852</v>
      </c>
      <c r="C51" s="1">
        <f t="shared" si="13"/>
        <v>27917.300894870852</v>
      </c>
      <c r="D51" s="1">
        <f t="shared" si="14"/>
        <v>27917.300894870852</v>
      </c>
      <c r="E51" s="1">
        <f t="shared" si="15"/>
        <v>27917.300894870852</v>
      </c>
      <c r="F51" s="1">
        <f t="shared" si="16"/>
        <v>27917.300894870852</v>
      </c>
      <c r="G51" s="1">
        <f t="shared" si="17"/>
        <v>27917.300894870852</v>
      </c>
      <c r="H51" s="1">
        <f t="shared" si="18"/>
        <v>27917.300894870852</v>
      </c>
      <c r="I51" s="1">
        <f t="shared" si="19"/>
        <v>27917.300894870852</v>
      </c>
      <c r="J51" s="1">
        <f t="shared" si="20"/>
        <v>27917.300894870852</v>
      </c>
      <c r="K51" s="1">
        <f t="shared" si="21"/>
        <v>27917.300894870852</v>
      </c>
      <c r="L51" s="1">
        <f t="shared" si="22"/>
        <v>27917.300894870852</v>
      </c>
      <c r="M51" s="1">
        <f t="shared" si="23"/>
        <v>27917.300894870852</v>
      </c>
    </row>
    <row r="52" spans="1:13" x14ac:dyDescent="0.3">
      <c r="A52">
        <v>1983</v>
      </c>
      <c r="B52" s="1">
        <f t="shared" si="24"/>
        <v>28475.646912768269</v>
      </c>
      <c r="C52" s="1">
        <f t="shared" si="13"/>
        <v>28475.646912768269</v>
      </c>
      <c r="D52" s="1">
        <f t="shared" si="14"/>
        <v>28475.646912768269</v>
      </c>
      <c r="E52" s="1">
        <f t="shared" si="15"/>
        <v>28475.646912768269</v>
      </c>
      <c r="F52" s="1">
        <f t="shared" si="16"/>
        <v>28475.646912768269</v>
      </c>
      <c r="G52" s="1">
        <f t="shared" si="17"/>
        <v>28475.646912768269</v>
      </c>
      <c r="H52" s="1">
        <f t="shared" si="18"/>
        <v>28475.646912768269</v>
      </c>
      <c r="I52" s="1">
        <f t="shared" si="19"/>
        <v>28475.646912768269</v>
      </c>
      <c r="J52" s="1">
        <f t="shared" si="20"/>
        <v>28475.646912768269</v>
      </c>
      <c r="K52" s="1">
        <f t="shared" si="21"/>
        <v>28475.646912768269</v>
      </c>
      <c r="L52" s="1">
        <f t="shared" si="22"/>
        <v>28475.646912768269</v>
      </c>
      <c r="M52" s="1">
        <f t="shared" si="23"/>
        <v>28475.646912768269</v>
      </c>
    </row>
    <row r="53" spans="1:13" x14ac:dyDescent="0.3">
      <c r="A53">
        <v>1984</v>
      </c>
      <c r="B53" s="1">
        <f t="shared" si="24"/>
        <v>29045.159851023633</v>
      </c>
      <c r="C53" s="1">
        <f t="shared" si="13"/>
        <v>29045.159851023633</v>
      </c>
      <c r="D53" s="1">
        <f t="shared" si="14"/>
        <v>29045.159851023633</v>
      </c>
      <c r="E53" s="1">
        <f t="shared" si="15"/>
        <v>29045.159851023633</v>
      </c>
      <c r="F53" s="1">
        <f t="shared" si="16"/>
        <v>29045.159851023633</v>
      </c>
      <c r="G53" s="1">
        <f t="shared" si="17"/>
        <v>29045.159851023633</v>
      </c>
      <c r="H53" s="1">
        <f t="shared" si="18"/>
        <v>29045.159851023633</v>
      </c>
      <c r="I53" s="1">
        <f t="shared" si="19"/>
        <v>29045.159851023633</v>
      </c>
      <c r="J53" s="1">
        <f t="shared" si="20"/>
        <v>29045.159851023633</v>
      </c>
      <c r="K53" s="1">
        <f t="shared" si="21"/>
        <v>29045.159851023633</v>
      </c>
      <c r="L53" s="1">
        <f t="shared" si="22"/>
        <v>29045.159851023633</v>
      </c>
      <c r="M53" s="1">
        <f t="shared" si="23"/>
        <v>29045.159851023633</v>
      </c>
    </row>
    <row r="54" spans="1:13" x14ac:dyDescent="0.3">
      <c r="A54">
        <v>1985</v>
      </c>
      <c r="B54" s="1">
        <f t="shared" si="24"/>
        <v>29626.063048044107</v>
      </c>
      <c r="C54" s="1">
        <f t="shared" si="13"/>
        <v>29626.063048044107</v>
      </c>
      <c r="D54" s="1">
        <f t="shared" si="14"/>
        <v>29626.063048044107</v>
      </c>
      <c r="E54" s="1">
        <f t="shared" si="15"/>
        <v>29626.063048044107</v>
      </c>
      <c r="F54" s="1">
        <f t="shared" si="16"/>
        <v>29626.063048044107</v>
      </c>
      <c r="G54" s="1">
        <f t="shared" si="17"/>
        <v>29626.063048044107</v>
      </c>
      <c r="H54" s="1">
        <f t="shared" si="18"/>
        <v>29626.063048044107</v>
      </c>
      <c r="I54" s="1">
        <f t="shared" si="19"/>
        <v>29626.063048044107</v>
      </c>
      <c r="J54" s="1">
        <f t="shared" si="20"/>
        <v>29626.063048044107</v>
      </c>
      <c r="K54" s="1">
        <f t="shared" si="21"/>
        <v>29626.063048044107</v>
      </c>
      <c r="L54" s="1">
        <f t="shared" si="22"/>
        <v>29626.063048044107</v>
      </c>
      <c r="M54" s="1">
        <f t="shared" si="23"/>
        <v>29626.063048044107</v>
      </c>
    </row>
    <row r="55" spans="1:13" x14ac:dyDescent="0.3">
      <c r="A55">
        <v>1986</v>
      </c>
      <c r="B55" s="1">
        <f t="shared" si="24"/>
        <v>30218.584309004989</v>
      </c>
      <c r="C55" s="1">
        <f t="shared" si="13"/>
        <v>30218.584309004989</v>
      </c>
      <c r="D55" s="1">
        <f t="shared" si="14"/>
        <v>30218.584309004989</v>
      </c>
      <c r="E55" s="1">
        <f t="shared" si="15"/>
        <v>30218.584309004989</v>
      </c>
      <c r="F55" s="1">
        <f t="shared" si="16"/>
        <v>30218.584309004989</v>
      </c>
      <c r="G55" s="1">
        <f t="shared" si="17"/>
        <v>30218.584309004989</v>
      </c>
      <c r="H55" s="1">
        <f t="shared" si="18"/>
        <v>30218.584309004989</v>
      </c>
      <c r="I55" s="1">
        <f t="shared" si="19"/>
        <v>30218.584309004989</v>
      </c>
      <c r="J55" s="1">
        <f t="shared" si="20"/>
        <v>30218.584309004989</v>
      </c>
      <c r="K55" s="1">
        <f t="shared" si="21"/>
        <v>30218.584309004989</v>
      </c>
      <c r="L55" s="1">
        <f t="shared" si="22"/>
        <v>30218.584309004989</v>
      </c>
      <c r="M55" s="1">
        <f t="shared" si="23"/>
        <v>30218.584309004989</v>
      </c>
    </row>
    <row r="56" spans="1:13" x14ac:dyDescent="0.3">
      <c r="A56">
        <v>1987</v>
      </c>
      <c r="B56" s="1">
        <f t="shared" si="24"/>
        <v>30822.95599518509</v>
      </c>
      <c r="C56" s="1">
        <f t="shared" si="13"/>
        <v>30822.95599518509</v>
      </c>
      <c r="D56" s="1">
        <f t="shared" si="14"/>
        <v>30822.95599518509</v>
      </c>
      <c r="E56" s="1">
        <f t="shared" si="15"/>
        <v>30822.95599518509</v>
      </c>
      <c r="F56" s="1">
        <f t="shared" si="16"/>
        <v>30822.95599518509</v>
      </c>
      <c r="G56" s="1">
        <f t="shared" si="17"/>
        <v>30822.95599518509</v>
      </c>
      <c r="H56" s="1">
        <f t="shared" si="18"/>
        <v>30822.95599518509</v>
      </c>
      <c r="I56" s="1">
        <f t="shared" si="19"/>
        <v>30822.95599518509</v>
      </c>
      <c r="J56" s="1">
        <f t="shared" si="20"/>
        <v>30822.95599518509</v>
      </c>
      <c r="K56" s="1">
        <f t="shared" si="21"/>
        <v>30822.95599518509</v>
      </c>
      <c r="L56" s="1">
        <f t="shared" si="22"/>
        <v>30822.95599518509</v>
      </c>
      <c r="M56" s="1">
        <f t="shared" si="23"/>
        <v>30822.95599518509</v>
      </c>
    </row>
    <row r="57" spans="1:13" x14ac:dyDescent="0.3">
      <c r="A57">
        <v>1988</v>
      </c>
      <c r="B57" s="1">
        <f t="shared" si="24"/>
        <v>31439.415115088792</v>
      </c>
      <c r="C57" s="1">
        <f t="shared" si="13"/>
        <v>31439.415115088792</v>
      </c>
      <c r="D57" s="1">
        <f t="shared" si="14"/>
        <v>31439.415115088792</v>
      </c>
      <c r="E57" s="1">
        <f t="shared" si="15"/>
        <v>31439.415115088792</v>
      </c>
      <c r="F57" s="1">
        <f t="shared" si="16"/>
        <v>31439.415115088792</v>
      </c>
      <c r="G57" s="1">
        <f t="shared" si="17"/>
        <v>31439.415115088792</v>
      </c>
      <c r="H57" s="1">
        <f t="shared" si="18"/>
        <v>31439.415115088792</v>
      </c>
      <c r="I57" s="1">
        <f t="shared" si="19"/>
        <v>31439.415115088792</v>
      </c>
      <c r="J57" s="1">
        <f t="shared" si="20"/>
        <v>31439.415115088792</v>
      </c>
      <c r="K57" s="1">
        <f t="shared" si="21"/>
        <v>31439.415115088792</v>
      </c>
      <c r="L57" s="1">
        <f t="shared" si="22"/>
        <v>31439.415115088792</v>
      </c>
      <c r="M57" s="1">
        <f t="shared" si="23"/>
        <v>31439.415115088792</v>
      </c>
    </row>
    <row r="58" spans="1:13" x14ac:dyDescent="0.3">
      <c r="A58">
        <v>1989</v>
      </c>
      <c r="B58" s="1">
        <f t="shared" si="24"/>
        <v>32068.203417390567</v>
      </c>
      <c r="C58" s="1">
        <f t="shared" si="13"/>
        <v>32068.203417390567</v>
      </c>
      <c r="D58" s="1">
        <f t="shared" si="14"/>
        <v>32068.203417390567</v>
      </c>
      <c r="E58" s="1">
        <f t="shared" si="15"/>
        <v>32068.203417390567</v>
      </c>
      <c r="F58" s="1">
        <f t="shared" si="16"/>
        <v>32068.203417390567</v>
      </c>
      <c r="G58" s="1">
        <f t="shared" si="17"/>
        <v>32068.203417390567</v>
      </c>
      <c r="H58" s="1">
        <f t="shared" si="18"/>
        <v>32068.203417390567</v>
      </c>
      <c r="I58" s="1">
        <f t="shared" si="19"/>
        <v>32068.203417390567</v>
      </c>
      <c r="J58" s="1">
        <f t="shared" si="20"/>
        <v>32068.203417390567</v>
      </c>
      <c r="K58" s="1">
        <f t="shared" si="21"/>
        <v>32068.203417390567</v>
      </c>
      <c r="L58" s="1">
        <f t="shared" si="22"/>
        <v>32068.203417390567</v>
      </c>
      <c r="M58" s="1">
        <f t="shared" si="23"/>
        <v>32068.203417390567</v>
      </c>
    </row>
    <row r="59" spans="1:13" x14ac:dyDescent="0.3">
      <c r="A59">
        <v>1990</v>
      </c>
      <c r="B59" s="1">
        <f t="shared" si="24"/>
        <v>32709.567485738378</v>
      </c>
      <c r="C59" s="1">
        <f t="shared" si="13"/>
        <v>32709.567485738378</v>
      </c>
      <c r="D59" s="1">
        <f t="shared" si="14"/>
        <v>32709.567485738378</v>
      </c>
      <c r="E59" s="1">
        <f t="shared" si="15"/>
        <v>32709.567485738378</v>
      </c>
      <c r="F59" s="1">
        <f t="shared" si="16"/>
        <v>32709.567485738378</v>
      </c>
      <c r="G59" s="1">
        <f t="shared" si="17"/>
        <v>32709.567485738378</v>
      </c>
      <c r="H59" s="1">
        <f t="shared" si="18"/>
        <v>32709.567485738378</v>
      </c>
      <c r="I59" s="1">
        <f t="shared" si="19"/>
        <v>32709.567485738378</v>
      </c>
      <c r="J59" s="1">
        <f t="shared" si="20"/>
        <v>32709.567485738378</v>
      </c>
      <c r="K59" s="1">
        <f t="shared" si="21"/>
        <v>32709.567485738378</v>
      </c>
      <c r="L59" s="1">
        <f t="shared" si="22"/>
        <v>32709.567485738378</v>
      </c>
      <c r="M59" s="1">
        <f t="shared" si="23"/>
        <v>32709.567485738378</v>
      </c>
    </row>
    <row r="60" spans="1:13" x14ac:dyDescent="0.3">
      <c r="A60">
        <v>1991</v>
      </c>
      <c r="B60" s="1">
        <f t="shared" si="24"/>
        <v>33363.758835453147</v>
      </c>
      <c r="C60" s="1">
        <f t="shared" si="13"/>
        <v>33363.758835453147</v>
      </c>
      <c r="D60" s="1">
        <f t="shared" si="14"/>
        <v>33363.758835453147</v>
      </c>
      <c r="E60" s="1">
        <f t="shared" si="15"/>
        <v>33363.758835453147</v>
      </c>
      <c r="F60" s="1">
        <f t="shared" si="16"/>
        <v>33363.758835453147</v>
      </c>
      <c r="G60" s="1">
        <f t="shared" si="17"/>
        <v>33363.758835453147</v>
      </c>
      <c r="H60" s="1">
        <f t="shared" si="18"/>
        <v>33363.758835453147</v>
      </c>
      <c r="I60" s="1">
        <f t="shared" si="19"/>
        <v>33363.758835453147</v>
      </c>
      <c r="J60" s="1">
        <f t="shared" si="20"/>
        <v>33363.758835453147</v>
      </c>
      <c r="K60" s="1">
        <f t="shared" si="21"/>
        <v>33363.758835453147</v>
      </c>
      <c r="L60" s="1">
        <f t="shared" si="22"/>
        <v>33363.758835453147</v>
      </c>
      <c r="M60" s="1">
        <f t="shared" si="23"/>
        <v>33363.758835453147</v>
      </c>
    </row>
    <row r="61" spans="1:13" x14ac:dyDescent="0.3">
      <c r="A61">
        <v>1992</v>
      </c>
      <c r="B61" s="1">
        <f t="shared" si="24"/>
        <v>34031.034012162214</v>
      </c>
      <c r="C61" s="1">
        <f t="shared" si="13"/>
        <v>34031.034012162214</v>
      </c>
      <c r="D61" s="1">
        <f t="shared" si="14"/>
        <v>34031.034012162214</v>
      </c>
      <c r="E61" s="1">
        <f t="shared" si="15"/>
        <v>34031.034012162214</v>
      </c>
      <c r="F61" s="1">
        <f t="shared" si="16"/>
        <v>34031.034012162214</v>
      </c>
      <c r="G61" s="1">
        <f t="shared" si="17"/>
        <v>34031.034012162214</v>
      </c>
      <c r="H61" s="1">
        <f t="shared" si="18"/>
        <v>34031.034012162214</v>
      </c>
      <c r="I61" s="1">
        <f t="shared" si="19"/>
        <v>34031.034012162214</v>
      </c>
      <c r="J61" s="1">
        <f t="shared" si="20"/>
        <v>34031.034012162214</v>
      </c>
      <c r="K61" s="1">
        <f t="shared" si="21"/>
        <v>34031.034012162214</v>
      </c>
      <c r="L61" s="1">
        <f t="shared" si="22"/>
        <v>34031.034012162214</v>
      </c>
      <c r="M61" s="1">
        <f t="shared" si="23"/>
        <v>34031.034012162214</v>
      </c>
    </row>
    <row r="62" spans="1:13" x14ac:dyDescent="0.3">
      <c r="A62">
        <v>1993</v>
      </c>
      <c r="B62" s="1">
        <f t="shared" si="24"/>
        <v>34711.654692405456</v>
      </c>
      <c r="C62" s="1">
        <f t="shared" si="13"/>
        <v>34711.654692405456</v>
      </c>
      <c r="D62" s="1">
        <f t="shared" si="14"/>
        <v>34711.654692405456</v>
      </c>
      <c r="E62" s="1">
        <f t="shared" si="15"/>
        <v>34711.654692405456</v>
      </c>
      <c r="F62" s="1">
        <f t="shared" si="16"/>
        <v>34711.654692405456</v>
      </c>
      <c r="G62" s="1">
        <f t="shared" si="17"/>
        <v>34711.654692405456</v>
      </c>
      <c r="H62" s="1">
        <f t="shared" si="18"/>
        <v>34711.654692405456</v>
      </c>
      <c r="I62" s="1">
        <f t="shared" si="19"/>
        <v>34711.654692405456</v>
      </c>
      <c r="J62" s="1">
        <f t="shared" si="20"/>
        <v>34711.654692405456</v>
      </c>
      <c r="K62" s="1">
        <f t="shared" si="21"/>
        <v>34711.654692405456</v>
      </c>
      <c r="L62" s="1">
        <f t="shared" si="22"/>
        <v>34711.654692405456</v>
      </c>
      <c r="M62" s="1">
        <f t="shared" si="23"/>
        <v>34711.654692405456</v>
      </c>
    </row>
    <row r="63" spans="1:13" x14ac:dyDescent="0.3">
      <c r="A63">
        <v>1994</v>
      </c>
      <c r="B63" s="1">
        <f t="shared" si="24"/>
        <v>35405.887786253566</v>
      </c>
      <c r="C63" s="1">
        <f t="shared" si="13"/>
        <v>35405.887786253566</v>
      </c>
      <c r="D63" s="1">
        <f t="shared" si="14"/>
        <v>35405.887786253566</v>
      </c>
      <c r="E63" s="1">
        <f t="shared" si="15"/>
        <v>35405.887786253566</v>
      </c>
      <c r="F63" s="1">
        <f t="shared" si="16"/>
        <v>35405.887786253566</v>
      </c>
      <c r="G63" s="1">
        <f t="shared" si="17"/>
        <v>35405.887786253566</v>
      </c>
      <c r="H63" s="1">
        <f t="shared" si="18"/>
        <v>35405.887786253566</v>
      </c>
      <c r="I63" s="1">
        <f t="shared" si="19"/>
        <v>35405.887786253566</v>
      </c>
      <c r="J63" s="1">
        <f t="shared" si="20"/>
        <v>35405.887786253566</v>
      </c>
      <c r="K63" s="1">
        <f t="shared" si="21"/>
        <v>35405.887786253566</v>
      </c>
      <c r="L63" s="1">
        <f t="shared" si="22"/>
        <v>35405.887786253566</v>
      </c>
      <c r="M63" s="1">
        <f t="shared" si="23"/>
        <v>35405.887786253566</v>
      </c>
    </row>
    <row r="64" spans="1:13" x14ac:dyDescent="0.3">
      <c r="A64">
        <v>1995</v>
      </c>
      <c r="B64" s="1">
        <f t="shared" si="24"/>
        <v>36114.005541978637</v>
      </c>
      <c r="C64" s="1">
        <f t="shared" si="13"/>
        <v>36114.005541978637</v>
      </c>
      <c r="D64" s="1">
        <f t="shared" si="14"/>
        <v>36114.005541978637</v>
      </c>
      <c r="E64" s="1">
        <f t="shared" si="15"/>
        <v>36114.005541978637</v>
      </c>
      <c r="F64" s="1">
        <f t="shared" si="16"/>
        <v>36114.005541978637</v>
      </c>
      <c r="G64" s="1">
        <f t="shared" si="17"/>
        <v>36114.005541978637</v>
      </c>
      <c r="H64" s="1">
        <f t="shared" si="18"/>
        <v>36114.005541978637</v>
      </c>
      <c r="I64" s="1">
        <f t="shared" si="19"/>
        <v>36114.005541978637</v>
      </c>
      <c r="J64" s="1">
        <f t="shared" si="20"/>
        <v>36114.005541978637</v>
      </c>
      <c r="K64" s="1">
        <f t="shared" si="21"/>
        <v>36114.005541978637</v>
      </c>
      <c r="L64" s="1">
        <f t="shared" si="22"/>
        <v>36114.005541978637</v>
      </c>
      <c r="M64" s="1">
        <f t="shared" si="23"/>
        <v>36114.005541978637</v>
      </c>
    </row>
    <row r="65" spans="1:13" x14ac:dyDescent="0.3">
      <c r="A65">
        <v>1996</v>
      </c>
      <c r="B65" s="1">
        <f t="shared" si="24"/>
        <v>36836.285652818209</v>
      </c>
      <c r="C65" s="1">
        <f t="shared" si="13"/>
        <v>36836.285652818209</v>
      </c>
      <c r="D65" s="1">
        <f t="shared" si="14"/>
        <v>36836.285652818209</v>
      </c>
      <c r="E65" s="1">
        <f t="shared" si="15"/>
        <v>36836.285652818209</v>
      </c>
      <c r="F65" s="1">
        <f t="shared" si="16"/>
        <v>36836.285652818209</v>
      </c>
      <c r="G65" s="1">
        <f t="shared" si="17"/>
        <v>36836.285652818209</v>
      </c>
      <c r="H65" s="1">
        <f t="shared" si="18"/>
        <v>36836.285652818209</v>
      </c>
      <c r="I65" s="1">
        <f t="shared" si="19"/>
        <v>36836.285652818209</v>
      </c>
      <c r="J65" s="1">
        <f t="shared" si="20"/>
        <v>36836.285652818209</v>
      </c>
      <c r="K65" s="1">
        <f t="shared" si="21"/>
        <v>36836.285652818209</v>
      </c>
      <c r="L65" s="1">
        <f t="shared" si="22"/>
        <v>36836.285652818209</v>
      </c>
      <c r="M65" s="1">
        <f t="shared" si="23"/>
        <v>36836.285652818209</v>
      </c>
    </row>
    <row r="66" spans="1:13" x14ac:dyDescent="0.3">
      <c r="A66">
        <v>1997</v>
      </c>
      <c r="B66" s="1">
        <f t="shared" si="24"/>
        <v>37573.011365874576</v>
      </c>
      <c r="C66" s="1">
        <f t="shared" si="13"/>
        <v>37573.011365874576</v>
      </c>
      <c r="D66" s="1">
        <f t="shared" si="14"/>
        <v>37573.011365874576</v>
      </c>
      <c r="E66" s="1">
        <f t="shared" si="15"/>
        <v>37573.011365874576</v>
      </c>
      <c r="F66" s="1">
        <f t="shared" si="16"/>
        <v>37573.011365874576</v>
      </c>
      <c r="G66" s="1">
        <f t="shared" si="17"/>
        <v>37573.011365874576</v>
      </c>
      <c r="H66" s="1">
        <f t="shared" si="18"/>
        <v>37573.011365874576</v>
      </c>
      <c r="I66" s="1">
        <f t="shared" si="19"/>
        <v>37573.011365874576</v>
      </c>
      <c r="J66" s="1">
        <f t="shared" si="20"/>
        <v>37573.011365874576</v>
      </c>
      <c r="K66" s="1">
        <f t="shared" si="21"/>
        <v>37573.011365874576</v>
      </c>
      <c r="L66" s="1">
        <f t="shared" si="22"/>
        <v>37573.011365874576</v>
      </c>
      <c r="M66" s="1">
        <f t="shared" si="23"/>
        <v>37573.011365874576</v>
      </c>
    </row>
    <row r="67" spans="1:13" x14ac:dyDescent="0.3">
      <c r="A67">
        <v>1998</v>
      </c>
      <c r="B67" s="1">
        <f t="shared" si="24"/>
        <v>38324.471593192065</v>
      </c>
      <c r="C67" s="1">
        <f t="shared" si="13"/>
        <v>38324.471593192065</v>
      </c>
      <c r="D67" s="1">
        <f t="shared" si="14"/>
        <v>38324.471593192065</v>
      </c>
      <c r="E67" s="1">
        <f t="shared" si="15"/>
        <v>38324.471593192065</v>
      </c>
      <c r="F67" s="1">
        <f t="shared" si="16"/>
        <v>38324.471593192065</v>
      </c>
      <c r="G67" s="1">
        <f t="shared" si="17"/>
        <v>38324.471593192065</v>
      </c>
      <c r="H67" s="1">
        <f t="shared" si="18"/>
        <v>38324.471593192065</v>
      </c>
      <c r="I67" s="1">
        <f t="shared" si="19"/>
        <v>38324.471593192065</v>
      </c>
      <c r="J67" s="1">
        <f t="shared" si="20"/>
        <v>38324.471593192065</v>
      </c>
      <c r="K67" s="1">
        <f t="shared" si="21"/>
        <v>38324.471593192065</v>
      </c>
      <c r="L67" s="1">
        <f t="shared" si="22"/>
        <v>38324.471593192065</v>
      </c>
      <c r="M67" s="1">
        <f t="shared" si="23"/>
        <v>38324.471593192065</v>
      </c>
    </row>
    <row r="68" spans="1:13" x14ac:dyDescent="0.3">
      <c r="A68">
        <v>1999</v>
      </c>
      <c r="B68" s="1">
        <f t="shared" si="24"/>
        <v>39090.961025055905</v>
      </c>
      <c r="C68" s="1">
        <f t="shared" si="13"/>
        <v>39090.961025055905</v>
      </c>
      <c r="D68" s="1">
        <f t="shared" si="14"/>
        <v>39090.961025055905</v>
      </c>
      <c r="E68" s="1">
        <f t="shared" si="15"/>
        <v>39090.961025055905</v>
      </c>
      <c r="F68" s="1">
        <f t="shared" si="16"/>
        <v>39090.961025055905</v>
      </c>
      <c r="G68" s="1">
        <f t="shared" si="17"/>
        <v>39090.961025055905</v>
      </c>
      <c r="H68" s="1">
        <f t="shared" si="18"/>
        <v>39090.961025055905</v>
      </c>
      <c r="I68" s="1">
        <f t="shared" si="19"/>
        <v>39090.961025055905</v>
      </c>
      <c r="J68" s="1">
        <f t="shared" si="20"/>
        <v>39090.961025055905</v>
      </c>
      <c r="K68" s="1">
        <f t="shared" si="21"/>
        <v>39090.961025055905</v>
      </c>
      <c r="L68" s="1">
        <f t="shared" si="22"/>
        <v>39090.961025055905</v>
      </c>
      <c r="M68" s="1">
        <f t="shared" si="23"/>
        <v>39090.961025055905</v>
      </c>
    </row>
    <row r="69" spans="1:13" x14ac:dyDescent="0.3">
      <c r="A69">
        <v>2000</v>
      </c>
      <c r="B69" s="1">
        <f t="shared" si="24"/>
        <v>39872.780245557027</v>
      </c>
      <c r="C69" s="1">
        <f t="shared" ref="C69:C85" si="25">+C68*1.02</f>
        <v>39872.780245557027</v>
      </c>
      <c r="D69" s="1">
        <f t="shared" ref="D69:D85" si="26">+D68*1.02</f>
        <v>39872.780245557027</v>
      </c>
      <c r="E69" s="1">
        <f t="shared" ref="E69:E85" si="27">+E68*1.02</f>
        <v>39872.780245557027</v>
      </c>
      <c r="F69" s="1">
        <f t="shared" ref="F69:F85" si="28">+F68*1.02</f>
        <v>39872.780245557027</v>
      </c>
      <c r="G69" s="1">
        <f t="shared" ref="G69:G85" si="29">+G68*1.02</f>
        <v>39872.780245557027</v>
      </c>
      <c r="H69" s="1">
        <f t="shared" ref="H69:H85" si="30">+H68*1.02</f>
        <v>39872.780245557027</v>
      </c>
      <c r="I69" s="1">
        <f t="shared" ref="I69:I85" si="31">+I68*1.02</f>
        <v>39872.780245557027</v>
      </c>
      <c r="J69" s="1">
        <f t="shared" ref="J69:J85" si="32">+J68*1.02</f>
        <v>39872.780245557027</v>
      </c>
      <c r="K69" s="1">
        <f t="shared" ref="K69:K85" si="33">+K68*1.02</f>
        <v>39872.780245557027</v>
      </c>
      <c r="L69" s="1">
        <f t="shared" ref="L69:L85" si="34">+L68*1.02</f>
        <v>39872.780245557027</v>
      </c>
      <c r="M69" s="1">
        <f t="shared" ref="M69:M85" si="35">+M68*1.02</f>
        <v>39872.780245557027</v>
      </c>
    </row>
    <row r="70" spans="1:13" x14ac:dyDescent="0.3">
      <c r="A70">
        <v>2001</v>
      </c>
      <c r="B70" s="1">
        <f t="shared" ref="B70:B85" si="36">+B69*1.02</f>
        <v>40670.235850468169</v>
      </c>
      <c r="C70" s="1">
        <f t="shared" si="25"/>
        <v>40670.235850468169</v>
      </c>
      <c r="D70" s="1">
        <f t="shared" si="26"/>
        <v>40670.235850468169</v>
      </c>
      <c r="E70" s="1">
        <f t="shared" si="27"/>
        <v>40670.235850468169</v>
      </c>
      <c r="F70" s="1">
        <f t="shared" si="28"/>
        <v>40670.235850468169</v>
      </c>
      <c r="G70" s="1">
        <f t="shared" si="29"/>
        <v>40670.235850468169</v>
      </c>
      <c r="H70" s="1">
        <f t="shared" si="30"/>
        <v>40670.235850468169</v>
      </c>
      <c r="I70" s="1">
        <f t="shared" si="31"/>
        <v>40670.235850468169</v>
      </c>
      <c r="J70" s="1">
        <f t="shared" si="32"/>
        <v>40670.235850468169</v>
      </c>
      <c r="K70" s="1">
        <f t="shared" si="33"/>
        <v>40670.235850468169</v>
      </c>
      <c r="L70" s="1">
        <f t="shared" si="34"/>
        <v>40670.235850468169</v>
      </c>
      <c r="M70" s="1">
        <f t="shared" si="35"/>
        <v>40670.235850468169</v>
      </c>
    </row>
    <row r="71" spans="1:13" x14ac:dyDescent="0.3">
      <c r="A71">
        <v>2002</v>
      </c>
      <c r="B71" s="1">
        <f t="shared" si="36"/>
        <v>41483.640567477531</v>
      </c>
      <c r="C71" s="1">
        <f t="shared" si="25"/>
        <v>41483.640567477531</v>
      </c>
      <c r="D71" s="1">
        <f t="shared" si="26"/>
        <v>41483.640567477531</v>
      </c>
      <c r="E71" s="1">
        <f t="shared" si="27"/>
        <v>41483.640567477531</v>
      </c>
      <c r="F71" s="1">
        <f t="shared" si="28"/>
        <v>41483.640567477531</v>
      </c>
      <c r="G71" s="1">
        <f t="shared" si="29"/>
        <v>41483.640567477531</v>
      </c>
      <c r="H71" s="1">
        <f t="shared" si="30"/>
        <v>41483.640567477531</v>
      </c>
      <c r="I71" s="1">
        <f t="shared" si="31"/>
        <v>41483.640567477531</v>
      </c>
      <c r="J71" s="1">
        <f t="shared" si="32"/>
        <v>41483.640567477531</v>
      </c>
      <c r="K71" s="1">
        <f t="shared" si="33"/>
        <v>41483.640567477531</v>
      </c>
      <c r="L71" s="1">
        <f t="shared" si="34"/>
        <v>41483.640567477531</v>
      </c>
      <c r="M71" s="1">
        <f t="shared" si="35"/>
        <v>41483.640567477531</v>
      </c>
    </row>
    <row r="72" spans="1:13" x14ac:dyDescent="0.3">
      <c r="A72">
        <v>2003</v>
      </c>
      <c r="B72" s="1">
        <f t="shared" si="36"/>
        <v>42313.313378827079</v>
      </c>
      <c r="C72" s="1">
        <f t="shared" si="25"/>
        <v>42313.313378827079</v>
      </c>
      <c r="D72" s="1">
        <f t="shared" si="26"/>
        <v>42313.313378827079</v>
      </c>
      <c r="E72" s="1">
        <f t="shared" si="27"/>
        <v>42313.313378827079</v>
      </c>
      <c r="F72" s="1">
        <f t="shared" si="28"/>
        <v>42313.313378827079</v>
      </c>
      <c r="G72" s="1">
        <f t="shared" si="29"/>
        <v>42313.313378827079</v>
      </c>
      <c r="H72" s="1">
        <f t="shared" si="30"/>
        <v>42313.313378827079</v>
      </c>
      <c r="I72" s="1">
        <f t="shared" si="31"/>
        <v>42313.313378827079</v>
      </c>
      <c r="J72" s="1">
        <f t="shared" si="32"/>
        <v>42313.313378827079</v>
      </c>
      <c r="K72" s="1">
        <f t="shared" si="33"/>
        <v>42313.313378827079</v>
      </c>
      <c r="L72" s="1">
        <f t="shared" si="34"/>
        <v>42313.313378827079</v>
      </c>
      <c r="M72" s="1">
        <f t="shared" si="35"/>
        <v>42313.313378827079</v>
      </c>
    </row>
    <row r="73" spans="1:13" x14ac:dyDescent="0.3">
      <c r="A73">
        <v>2004</v>
      </c>
      <c r="B73" s="1">
        <f t="shared" si="36"/>
        <v>43159.579646403625</v>
      </c>
      <c r="C73" s="1">
        <f t="shared" si="25"/>
        <v>43159.579646403625</v>
      </c>
      <c r="D73" s="1">
        <f t="shared" si="26"/>
        <v>43159.579646403625</v>
      </c>
      <c r="E73" s="1">
        <f t="shared" si="27"/>
        <v>43159.579646403625</v>
      </c>
      <c r="F73" s="1">
        <f t="shared" si="28"/>
        <v>43159.579646403625</v>
      </c>
      <c r="G73" s="1">
        <f t="shared" si="29"/>
        <v>43159.579646403625</v>
      </c>
      <c r="H73" s="1">
        <f t="shared" si="30"/>
        <v>43159.579646403625</v>
      </c>
      <c r="I73" s="1">
        <f t="shared" si="31"/>
        <v>43159.579646403625</v>
      </c>
      <c r="J73" s="1">
        <f t="shared" si="32"/>
        <v>43159.579646403625</v>
      </c>
      <c r="K73" s="1">
        <f t="shared" si="33"/>
        <v>43159.579646403625</v>
      </c>
      <c r="L73" s="1">
        <f t="shared" si="34"/>
        <v>43159.579646403625</v>
      </c>
      <c r="M73" s="1">
        <f t="shared" si="35"/>
        <v>43159.579646403625</v>
      </c>
    </row>
    <row r="74" spans="1:13" x14ac:dyDescent="0.3">
      <c r="A74">
        <v>2005</v>
      </c>
      <c r="B74" s="1">
        <f t="shared" si="36"/>
        <v>44022.771239331698</v>
      </c>
      <c r="C74" s="1">
        <f t="shared" si="25"/>
        <v>44022.771239331698</v>
      </c>
      <c r="D74" s="1">
        <f t="shared" si="26"/>
        <v>44022.771239331698</v>
      </c>
      <c r="E74" s="1">
        <f t="shared" si="27"/>
        <v>44022.771239331698</v>
      </c>
      <c r="F74" s="1">
        <f t="shared" si="28"/>
        <v>44022.771239331698</v>
      </c>
      <c r="G74" s="1">
        <f t="shared" si="29"/>
        <v>44022.771239331698</v>
      </c>
      <c r="H74" s="1">
        <f t="shared" si="30"/>
        <v>44022.771239331698</v>
      </c>
      <c r="I74" s="1">
        <f t="shared" si="31"/>
        <v>44022.771239331698</v>
      </c>
      <c r="J74" s="1">
        <f t="shared" si="32"/>
        <v>44022.771239331698</v>
      </c>
      <c r="K74" s="1">
        <f t="shared" si="33"/>
        <v>44022.771239331698</v>
      </c>
      <c r="L74" s="1">
        <f t="shared" si="34"/>
        <v>44022.771239331698</v>
      </c>
      <c r="M74" s="1">
        <f t="shared" si="35"/>
        <v>44022.771239331698</v>
      </c>
    </row>
    <row r="75" spans="1:13" x14ac:dyDescent="0.3">
      <c r="A75">
        <v>2006</v>
      </c>
      <c r="B75" s="1">
        <f t="shared" si="36"/>
        <v>44903.226664118331</v>
      </c>
      <c r="C75" s="1">
        <f t="shared" si="25"/>
        <v>44903.226664118331</v>
      </c>
      <c r="D75" s="1">
        <f t="shared" si="26"/>
        <v>44903.226664118331</v>
      </c>
      <c r="E75" s="1">
        <f t="shared" si="27"/>
        <v>44903.226664118331</v>
      </c>
      <c r="F75" s="1">
        <f t="shared" si="28"/>
        <v>44903.226664118331</v>
      </c>
      <c r="G75" s="1">
        <f t="shared" si="29"/>
        <v>44903.226664118331</v>
      </c>
      <c r="H75" s="1">
        <f t="shared" si="30"/>
        <v>44903.226664118331</v>
      </c>
      <c r="I75" s="1">
        <f t="shared" si="31"/>
        <v>44903.226664118331</v>
      </c>
      <c r="J75" s="1">
        <f t="shared" si="32"/>
        <v>44903.226664118331</v>
      </c>
      <c r="K75" s="1">
        <f t="shared" si="33"/>
        <v>44903.226664118331</v>
      </c>
      <c r="L75" s="1">
        <f t="shared" si="34"/>
        <v>44903.226664118331</v>
      </c>
      <c r="M75" s="1">
        <f t="shared" si="35"/>
        <v>44903.226664118331</v>
      </c>
    </row>
    <row r="76" spans="1:13" x14ac:dyDescent="0.3">
      <c r="A76">
        <v>2007</v>
      </c>
      <c r="B76" s="1">
        <f t="shared" si="36"/>
        <v>45801.2911974007</v>
      </c>
      <c r="C76" s="1">
        <f t="shared" si="25"/>
        <v>45801.2911974007</v>
      </c>
      <c r="D76" s="1">
        <f t="shared" si="26"/>
        <v>45801.2911974007</v>
      </c>
      <c r="E76" s="1">
        <f t="shared" si="27"/>
        <v>45801.2911974007</v>
      </c>
      <c r="F76" s="1">
        <f t="shared" si="28"/>
        <v>45801.2911974007</v>
      </c>
      <c r="G76" s="1">
        <f t="shared" si="29"/>
        <v>45801.2911974007</v>
      </c>
      <c r="H76" s="1">
        <f t="shared" si="30"/>
        <v>45801.2911974007</v>
      </c>
      <c r="I76" s="1">
        <f t="shared" si="31"/>
        <v>45801.2911974007</v>
      </c>
      <c r="J76" s="1">
        <f t="shared" si="32"/>
        <v>45801.2911974007</v>
      </c>
      <c r="K76" s="1">
        <f t="shared" si="33"/>
        <v>45801.2911974007</v>
      </c>
      <c r="L76" s="1">
        <f t="shared" si="34"/>
        <v>45801.2911974007</v>
      </c>
      <c r="M76" s="1">
        <f t="shared" si="35"/>
        <v>45801.2911974007</v>
      </c>
    </row>
    <row r="77" spans="1:13" x14ac:dyDescent="0.3">
      <c r="A77">
        <v>2008</v>
      </c>
      <c r="B77" s="1">
        <f t="shared" si="36"/>
        <v>46717.317021348717</v>
      </c>
      <c r="C77" s="1">
        <f t="shared" si="25"/>
        <v>46717.317021348717</v>
      </c>
      <c r="D77" s="1">
        <f t="shared" si="26"/>
        <v>46717.317021348717</v>
      </c>
      <c r="E77" s="1">
        <f t="shared" si="27"/>
        <v>46717.317021348717</v>
      </c>
      <c r="F77" s="1">
        <f t="shared" si="28"/>
        <v>46717.317021348717</v>
      </c>
      <c r="G77" s="1">
        <f t="shared" si="29"/>
        <v>46717.317021348717</v>
      </c>
      <c r="H77" s="1">
        <f t="shared" si="30"/>
        <v>46717.317021348717</v>
      </c>
      <c r="I77" s="1">
        <f t="shared" si="31"/>
        <v>46717.317021348717</v>
      </c>
      <c r="J77" s="1">
        <f t="shared" si="32"/>
        <v>46717.317021348717</v>
      </c>
      <c r="K77" s="1">
        <f t="shared" si="33"/>
        <v>46717.317021348717</v>
      </c>
      <c r="L77" s="1">
        <f t="shared" si="34"/>
        <v>46717.317021348717</v>
      </c>
      <c r="M77" s="1">
        <f t="shared" si="35"/>
        <v>46717.317021348717</v>
      </c>
    </row>
    <row r="78" spans="1:13" x14ac:dyDescent="0.3">
      <c r="A78">
        <v>2009</v>
      </c>
      <c r="B78" s="1">
        <f t="shared" si="36"/>
        <v>47651.663361775696</v>
      </c>
      <c r="C78" s="1">
        <f t="shared" si="25"/>
        <v>47651.663361775696</v>
      </c>
      <c r="D78" s="1">
        <f t="shared" si="26"/>
        <v>47651.663361775696</v>
      </c>
      <c r="E78" s="1">
        <f t="shared" si="27"/>
        <v>47651.663361775696</v>
      </c>
      <c r="F78" s="1">
        <f t="shared" si="28"/>
        <v>47651.663361775696</v>
      </c>
      <c r="G78" s="1">
        <f t="shared" si="29"/>
        <v>47651.663361775696</v>
      </c>
      <c r="H78" s="1">
        <f t="shared" si="30"/>
        <v>47651.663361775696</v>
      </c>
      <c r="I78" s="1">
        <f t="shared" si="31"/>
        <v>47651.663361775696</v>
      </c>
      <c r="J78" s="1">
        <f t="shared" si="32"/>
        <v>47651.663361775696</v>
      </c>
      <c r="K78" s="1">
        <f t="shared" si="33"/>
        <v>47651.663361775696</v>
      </c>
      <c r="L78" s="1">
        <f t="shared" si="34"/>
        <v>47651.663361775696</v>
      </c>
      <c r="M78" s="1">
        <f t="shared" si="35"/>
        <v>47651.663361775696</v>
      </c>
    </row>
    <row r="79" spans="1:13" x14ac:dyDescent="0.3">
      <c r="A79">
        <v>2010</v>
      </c>
      <c r="B79" s="1">
        <f t="shared" si="36"/>
        <v>48604.69662901121</v>
      </c>
      <c r="C79" s="1">
        <f t="shared" si="25"/>
        <v>48604.69662901121</v>
      </c>
      <c r="D79" s="1">
        <f t="shared" si="26"/>
        <v>48604.69662901121</v>
      </c>
      <c r="E79" s="1">
        <f t="shared" si="27"/>
        <v>48604.69662901121</v>
      </c>
      <c r="F79" s="1">
        <f t="shared" si="28"/>
        <v>48604.69662901121</v>
      </c>
      <c r="G79" s="1">
        <f t="shared" si="29"/>
        <v>48604.69662901121</v>
      </c>
      <c r="H79" s="1">
        <f t="shared" si="30"/>
        <v>48604.69662901121</v>
      </c>
      <c r="I79" s="1">
        <f t="shared" si="31"/>
        <v>48604.69662901121</v>
      </c>
      <c r="J79" s="1">
        <f t="shared" si="32"/>
        <v>48604.69662901121</v>
      </c>
      <c r="K79" s="1">
        <f t="shared" si="33"/>
        <v>48604.69662901121</v>
      </c>
      <c r="L79" s="1">
        <f t="shared" si="34"/>
        <v>48604.69662901121</v>
      </c>
      <c r="M79" s="1">
        <f t="shared" si="35"/>
        <v>48604.69662901121</v>
      </c>
    </row>
    <row r="80" spans="1:13" x14ac:dyDescent="0.3">
      <c r="A80">
        <v>2011</v>
      </c>
      <c r="B80" s="1">
        <f t="shared" si="36"/>
        <v>49576.790561591435</v>
      </c>
      <c r="C80" s="1">
        <f t="shared" si="25"/>
        <v>49576.790561591435</v>
      </c>
      <c r="D80" s="1">
        <f t="shared" si="26"/>
        <v>49576.790561591435</v>
      </c>
      <c r="E80" s="1">
        <f t="shared" si="27"/>
        <v>49576.790561591435</v>
      </c>
      <c r="F80" s="1">
        <f t="shared" si="28"/>
        <v>49576.790561591435</v>
      </c>
      <c r="G80" s="1">
        <f t="shared" si="29"/>
        <v>49576.790561591435</v>
      </c>
      <c r="H80" s="1">
        <f t="shared" si="30"/>
        <v>49576.790561591435</v>
      </c>
      <c r="I80" s="1">
        <f t="shared" si="31"/>
        <v>49576.790561591435</v>
      </c>
      <c r="J80" s="1">
        <f t="shared" si="32"/>
        <v>49576.790561591435</v>
      </c>
      <c r="K80" s="1">
        <f t="shared" si="33"/>
        <v>49576.790561591435</v>
      </c>
      <c r="L80" s="1">
        <f t="shared" si="34"/>
        <v>49576.790561591435</v>
      </c>
      <c r="M80" s="1">
        <f t="shared" si="35"/>
        <v>49576.790561591435</v>
      </c>
    </row>
    <row r="81" spans="1:13" x14ac:dyDescent="0.3">
      <c r="A81">
        <v>2012</v>
      </c>
      <c r="B81" s="1">
        <f t="shared" si="36"/>
        <v>50568.326372823263</v>
      </c>
      <c r="C81" s="1">
        <f t="shared" si="25"/>
        <v>50568.326372823263</v>
      </c>
      <c r="D81" s="1">
        <f t="shared" si="26"/>
        <v>50568.326372823263</v>
      </c>
      <c r="E81" s="1">
        <f t="shared" si="27"/>
        <v>50568.326372823263</v>
      </c>
      <c r="F81" s="1">
        <f t="shared" si="28"/>
        <v>50568.326372823263</v>
      </c>
      <c r="G81" s="1">
        <f t="shared" si="29"/>
        <v>50568.326372823263</v>
      </c>
      <c r="H81" s="1">
        <f t="shared" si="30"/>
        <v>50568.326372823263</v>
      </c>
      <c r="I81" s="1">
        <f t="shared" si="31"/>
        <v>50568.326372823263</v>
      </c>
      <c r="J81" s="1">
        <f t="shared" si="32"/>
        <v>50568.326372823263</v>
      </c>
      <c r="K81" s="1">
        <f t="shared" si="33"/>
        <v>50568.326372823263</v>
      </c>
      <c r="L81" s="1">
        <f t="shared" si="34"/>
        <v>50568.326372823263</v>
      </c>
      <c r="M81" s="1">
        <f t="shared" si="35"/>
        <v>50568.326372823263</v>
      </c>
    </row>
    <row r="82" spans="1:13" x14ac:dyDescent="0.3">
      <c r="A82">
        <v>2013</v>
      </c>
      <c r="B82" s="1">
        <f t="shared" si="36"/>
        <v>51579.692900279726</v>
      </c>
      <c r="C82" s="1">
        <f t="shared" si="25"/>
        <v>51579.692900279726</v>
      </c>
      <c r="D82" s="1">
        <f t="shared" si="26"/>
        <v>51579.692900279726</v>
      </c>
      <c r="E82" s="1">
        <f t="shared" si="27"/>
        <v>51579.692900279726</v>
      </c>
      <c r="F82" s="1">
        <f t="shared" si="28"/>
        <v>51579.692900279726</v>
      </c>
      <c r="G82" s="1">
        <f t="shared" si="29"/>
        <v>51579.692900279726</v>
      </c>
      <c r="H82" s="1">
        <f t="shared" si="30"/>
        <v>51579.692900279726</v>
      </c>
      <c r="I82" s="1">
        <f t="shared" si="31"/>
        <v>51579.692900279726</v>
      </c>
      <c r="J82" s="1">
        <f t="shared" si="32"/>
        <v>51579.692900279726</v>
      </c>
      <c r="K82" s="1">
        <f t="shared" si="33"/>
        <v>51579.692900279726</v>
      </c>
      <c r="L82" s="1">
        <f t="shared" si="34"/>
        <v>51579.692900279726</v>
      </c>
      <c r="M82" s="1">
        <f t="shared" si="35"/>
        <v>51579.692900279726</v>
      </c>
    </row>
    <row r="83" spans="1:13" x14ac:dyDescent="0.3">
      <c r="A83">
        <v>2014</v>
      </c>
      <c r="B83" s="1">
        <f t="shared" si="36"/>
        <v>52611.286758285321</v>
      </c>
      <c r="C83" s="1">
        <f t="shared" si="25"/>
        <v>52611.286758285321</v>
      </c>
      <c r="D83" s="1">
        <f t="shared" si="26"/>
        <v>52611.286758285321</v>
      </c>
      <c r="E83" s="1">
        <f t="shared" si="27"/>
        <v>52611.286758285321</v>
      </c>
      <c r="F83" s="1">
        <f t="shared" si="28"/>
        <v>52611.286758285321</v>
      </c>
      <c r="G83" s="1">
        <f t="shared" si="29"/>
        <v>52611.286758285321</v>
      </c>
      <c r="H83" s="1">
        <f t="shared" si="30"/>
        <v>52611.286758285321</v>
      </c>
      <c r="I83" s="1">
        <f t="shared" si="31"/>
        <v>52611.286758285321</v>
      </c>
      <c r="J83" s="1">
        <f t="shared" si="32"/>
        <v>52611.286758285321</v>
      </c>
      <c r="K83" s="1">
        <f t="shared" si="33"/>
        <v>52611.286758285321</v>
      </c>
      <c r="L83" s="1">
        <f t="shared" si="34"/>
        <v>52611.286758285321</v>
      </c>
      <c r="M83" s="1">
        <f t="shared" si="35"/>
        <v>52611.286758285321</v>
      </c>
    </row>
    <row r="84" spans="1:13" x14ac:dyDescent="0.3">
      <c r="A84">
        <v>2015</v>
      </c>
      <c r="B84" s="1">
        <f t="shared" si="36"/>
        <v>53663.512493451031</v>
      </c>
      <c r="C84" s="1">
        <f t="shared" si="25"/>
        <v>53663.512493451031</v>
      </c>
      <c r="D84" s="1">
        <f t="shared" si="26"/>
        <v>53663.512493451031</v>
      </c>
      <c r="E84" s="1">
        <f t="shared" si="27"/>
        <v>53663.512493451031</v>
      </c>
      <c r="F84" s="1">
        <f t="shared" si="28"/>
        <v>53663.512493451031</v>
      </c>
      <c r="G84" s="1">
        <f t="shared" si="29"/>
        <v>53663.512493451031</v>
      </c>
      <c r="H84" s="1">
        <f t="shared" si="30"/>
        <v>53663.512493451031</v>
      </c>
      <c r="I84" s="1">
        <f t="shared" si="31"/>
        <v>53663.512493451031</v>
      </c>
      <c r="J84" s="1">
        <f t="shared" si="32"/>
        <v>53663.512493451031</v>
      </c>
      <c r="K84" s="1">
        <f t="shared" si="33"/>
        <v>53663.512493451031</v>
      </c>
      <c r="L84" s="1">
        <f t="shared" si="34"/>
        <v>53663.512493451031</v>
      </c>
      <c r="M84" s="1">
        <f t="shared" si="35"/>
        <v>53663.512493451031</v>
      </c>
    </row>
    <row r="85" spans="1:13" x14ac:dyDescent="0.3">
      <c r="A85">
        <v>2016</v>
      </c>
      <c r="B85" s="1">
        <f t="shared" si="36"/>
        <v>54736.782743320051</v>
      </c>
      <c r="C85" s="1">
        <f t="shared" si="25"/>
        <v>54736.782743320051</v>
      </c>
      <c r="D85" s="1">
        <f t="shared" si="26"/>
        <v>54736.782743320051</v>
      </c>
      <c r="E85" s="1">
        <f t="shared" si="27"/>
        <v>54736.782743320051</v>
      </c>
      <c r="F85" s="1">
        <f t="shared" si="28"/>
        <v>54736.782743320051</v>
      </c>
      <c r="G85" s="1">
        <f t="shared" si="29"/>
        <v>54736.782743320051</v>
      </c>
      <c r="H85" s="1">
        <f t="shared" si="30"/>
        <v>54736.782743320051</v>
      </c>
      <c r="I85" s="1">
        <f t="shared" si="31"/>
        <v>54736.782743320051</v>
      </c>
      <c r="J85" s="1">
        <f t="shared" si="32"/>
        <v>54736.782743320051</v>
      </c>
      <c r="K85" s="1">
        <f t="shared" si="33"/>
        <v>54736.782743320051</v>
      </c>
      <c r="L85" s="1">
        <f t="shared" si="34"/>
        <v>54736.782743320051</v>
      </c>
      <c r="M85" s="1">
        <f t="shared" si="35"/>
        <v>54736.782743320051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5"/>
  <sheetViews>
    <sheetView workbookViewId="0"/>
  </sheetViews>
  <sheetFormatPr defaultColWidth="9.109375" defaultRowHeight="14.4" x14ac:dyDescent="0.3"/>
  <cols>
    <col min="1" max="1" width="11.33203125" customWidth="1"/>
  </cols>
  <sheetData>
    <row r="1" spans="1:13" x14ac:dyDescent="0.3">
      <c r="A1" t="str">
        <f>+'Source Maddison since 1935'!A1</f>
        <v>Real GDP per capita in 2011US$, multiple benchmarks (suitable for cross-country income comparisons)</v>
      </c>
    </row>
    <row r="2" spans="1:13" x14ac:dyDescent="0.3">
      <c r="A2" t="s">
        <v>13</v>
      </c>
    </row>
    <row r="3" spans="1:13" x14ac:dyDescent="0.3">
      <c r="A3" t="s">
        <v>16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35</v>
      </c>
    </row>
    <row r="4" spans="1:13" x14ac:dyDescent="0.3">
      <c r="A4">
        <v>1935</v>
      </c>
      <c r="B4" s="2">
        <f>+'Source Maddison since 1935'!B4/'GDP per capita 2% trend USA den'!B4</f>
        <v>0.61470484874008047</v>
      </c>
      <c r="C4" s="2">
        <f>+'Source Maddison since 1935'!C4/'GDP per capita 2% trend USA den'!C4</f>
        <v>0.1066602856075753</v>
      </c>
      <c r="D4" s="2">
        <f>+'Source Maddison since 1935'!D4/'GDP per capita 2% trend USA den'!D4</f>
        <v>9.3214184866586253E-2</v>
      </c>
      <c r="E4" s="2">
        <f>+'Source Maddison since 1935'!E4/'GDP per capita 2% trend USA den'!E4</f>
        <v>0.30653475608173686</v>
      </c>
      <c r="F4" s="2">
        <f>+'Source Maddison since 1935'!F4/'GDP per capita 2% trend USA den'!F4</f>
        <v>0.21114012244634156</v>
      </c>
      <c r="G4" s="2">
        <f>+'Source Maddison since 1935'!G4/'GDP per capita 2% trend USA den'!G4</f>
        <v>0.14109320574835132</v>
      </c>
      <c r="H4" s="2">
        <f>+'Source Maddison since 1935'!H4/'GDP per capita 2% trend USA den'!H4</f>
        <v>0.15762827557848649</v>
      </c>
      <c r="I4" s="2">
        <f>+'Source Maddison since 1935'!I4/'GDP per capita 2% trend USA den'!I4</f>
        <v>0.1310197786479487</v>
      </c>
      <c r="J4" s="2">
        <f>+'Source Maddison since 1935'!J4/'GDP per capita 2% trend USA den'!J4</f>
        <v>0.15108692927205938</v>
      </c>
      <c r="K4" s="2">
        <f>+'Source Maddison since 1935'!K4/'GDP per capita 2% trend USA den'!K4</f>
        <v>0.38893754913631162</v>
      </c>
      <c r="L4" s="2">
        <f>+'Source Maddison since 1935'!L4/'GDP per capita 2% trend USA den'!L4</f>
        <v>0.15744657151441907</v>
      </c>
      <c r="M4" s="2">
        <f>+SUMPRODUCT(B4:L4,'Weights population'!B3:L3)</f>
        <v>0.20718692071786413</v>
      </c>
    </row>
    <row r="5" spans="1:13" x14ac:dyDescent="0.3">
      <c r="A5">
        <v>1936</v>
      </c>
      <c r="B5" s="2">
        <f>+'Source Maddison since 1935'!B5/'GDP per capita 2% trend USA den'!B5</f>
        <v>0.59686222221361696</v>
      </c>
      <c r="C5" s="2">
        <f>+'Source Maddison since 1935'!C5/'GDP per capita 2% trend USA den'!C5</f>
        <v>0.10733009666727479</v>
      </c>
      <c r="D5" s="2">
        <f>+'Source Maddison since 1935'!D5/'GDP per capita 2% trend USA den'!D5</f>
        <v>9.8155822844262927E-2</v>
      </c>
      <c r="E5" s="2">
        <f>+'Source Maddison since 1935'!E5/'GDP per capita 2% trend USA den'!E5</f>
        <v>0.30542315474861848</v>
      </c>
      <c r="F5" s="2">
        <f>+'Source Maddison since 1935'!F5/'GDP per capita 2% trend USA den'!F5</f>
        <v>0.21537275829167674</v>
      </c>
      <c r="G5" s="2">
        <f>+'Source Maddison since 1935'!G5/'GDP per capita 2% trend USA den'!G5</f>
        <v>0.13975180221655947</v>
      </c>
      <c r="H5" s="2">
        <f>+'Source Maddison since 1935'!H5/'GDP per capita 2% trend USA den'!H5</f>
        <v>0.16415715199816386</v>
      </c>
      <c r="I5" s="2">
        <f>+'Source Maddison since 1935'!I5/'GDP per capita 2% trend USA den'!I5</f>
        <v>0.13101977864794867</v>
      </c>
      <c r="J5" s="2">
        <f>+'Source Maddison since 1935'!J5/'GDP per capita 2% trend USA den'!J5</f>
        <v>0.1527561126841297</v>
      </c>
      <c r="K5" s="2">
        <f>+'Source Maddison since 1935'!K5/'GDP per capita 2% trend USA den'!K5</f>
        <v>0.38131132268265844</v>
      </c>
      <c r="L5" s="2">
        <f>+'Source Maddison since 1935'!L5/'GDP per capita 2% trend USA den'!L5</f>
        <v>0.16665112934810883</v>
      </c>
      <c r="M5" s="2">
        <f>+SUMPRODUCT(B5:L5,'Weights population'!B4:L4)</f>
        <v>0.20836791586497377</v>
      </c>
    </row>
    <row r="6" spans="1:13" x14ac:dyDescent="0.3">
      <c r="A6">
        <v>1937</v>
      </c>
      <c r="B6" s="2">
        <f>+'Source Maddison since 1935'!B6/'GDP per capita 2% trend USA den'!B6</f>
        <v>0.61711967549233659</v>
      </c>
      <c r="C6" s="2">
        <f>+'Source Maddison since 1935'!C6/'GDP per capita 2% trend USA den'!C6</f>
        <v>0.11238616419394895</v>
      </c>
      <c r="D6" s="2">
        <f>+'Source Maddison since 1935'!D6/'GDP per capita 2% trend USA den'!D6</f>
        <v>9.7453736783564129E-2</v>
      </c>
      <c r="E6" s="2">
        <f>+'Source Maddison since 1935'!E6/'GDP per capita 2% trend USA den'!E6</f>
        <v>0.3320063685045796</v>
      </c>
      <c r="F6" s="2">
        <f>+'Source Maddison since 1935'!F6/'GDP per capita 2% trend USA den'!F6</f>
        <v>0.21193568026318113</v>
      </c>
      <c r="G6" s="2">
        <f>+'Source Maddison since 1935'!G6/'GDP per capita 2% trend USA den'!G6</f>
        <v>0.13840875699099386</v>
      </c>
      <c r="H6" s="2">
        <f>+'Source Maddison since 1935'!H6/'GDP per capita 2% trend USA den'!H6</f>
        <v>0.16347078428210757</v>
      </c>
      <c r="I6" s="2">
        <f>+'Source Maddison since 1935'!I6/'GDP per capita 2% trend USA den'!I6</f>
        <v>0.13101977864794867</v>
      </c>
      <c r="J6" s="2">
        <f>+'Source Maddison since 1935'!J6/'GDP per capita 2% trend USA den'!J6</f>
        <v>0.14932427410384827</v>
      </c>
      <c r="K6" s="2">
        <f>+'Source Maddison since 1935'!K6/'GDP per capita 2% trend USA den'!K6</f>
        <v>0.3850994437415034</v>
      </c>
      <c r="L6" s="2">
        <f>+'Source Maddison since 1935'!L6/'GDP per capita 2% trend USA den'!L6</f>
        <v>0.16259754291307921</v>
      </c>
      <c r="M6" s="2">
        <f>+SUMPRODUCT(B6:L6,'Weights population'!B5:L5)</f>
        <v>0.21129377642237698</v>
      </c>
    </row>
    <row r="7" spans="1:13" x14ac:dyDescent="0.3">
      <c r="A7">
        <v>1938</v>
      </c>
      <c r="B7" s="2">
        <f>+'Source Maddison since 1935'!B7/'GDP per capita 2% trend USA den'!B7</f>
        <v>0.59714299499732926</v>
      </c>
      <c r="C7" s="2">
        <f>+'Source Maddison since 1935'!C7/'GDP per capita 2% trend USA den'!C7</f>
        <v>0.11240842328766928</v>
      </c>
      <c r="D7" s="2">
        <f>+'Source Maddison since 1935'!D7/'GDP per capita 2% trend USA den'!D7</f>
        <v>9.7511952874832691E-2</v>
      </c>
      <c r="E7" s="2">
        <f>+'Source Maddison since 1935'!E7/'GDP per capita 2% trend USA den'!E7</f>
        <v>0.324725932620053</v>
      </c>
      <c r="F7" s="2">
        <f>+'Source Maddison since 1935'!F7/'GDP per capita 2% trend USA den'!F7</f>
        <v>0.21873840175170983</v>
      </c>
      <c r="G7" s="2">
        <f>+'Source Maddison since 1935'!G7/'GDP per capita 2% trend USA den'!G7</f>
        <v>0.13697903827895724</v>
      </c>
      <c r="H7" s="2">
        <f>+'Source Maddison since 1935'!H7/'GDP per capita 2% trend USA den'!H7</f>
        <v>0.16009425098853128</v>
      </c>
      <c r="I7" s="2">
        <f>+'Source Maddison since 1935'!I7/'GDP per capita 2% trend USA den'!I7</f>
        <v>0.13101977864794867</v>
      </c>
      <c r="J7" s="2">
        <f>+'Source Maddison since 1935'!J7/'GDP per capita 2% trend USA den'!J7</f>
        <v>0.14631073526171121</v>
      </c>
      <c r="K7" s="2">
        <f>+'Source Maddison since 1935'!K7/'GDP per capita 2% trend USA den'!K7</f>
        <v>0.40348887963045343</v>
      </c>
      <c r="L7" s="2">
        <f>+'Source Maddison since 1935'!L7/'GDP per capita 2% trend USA den'!L7</f>
        <v>0.17593245228953572</v>
      </c>
      <c r="M7" s="2">
        <f>+SUMPRODUCT(B7:L7,'Weights population'!B6:L6)</f>
        <v>0.20874225449492073</v>
      </c>
    </row>
    <row r="8" spans="1:13" x14ac:dyDescent="0.3">
      <c r="A8">
        <v>1939</v>
      </c>
      <c r="B8" s="2">
        <f>+'Source Maddison since 1935'!B8/'GDP per capita 2% trend USA den'!B8</f>
        <v>0.59634562927205337</v>
      </c>
      <c r="C8" s="2">
        <f>+'Source Maddison since 1935'!C8/'GDP per capita 2% trend USA den'!C8</f>
        <v>0.11280626681796478</v>
      </c>
      <c r="D8" s="2">
        <f>+'Source Maddison since 1935'!D8/'GDP per capita 2% trend USA den'!D8</f>
        <v>9.4592754987980879E-2</v>
      </c>
      <c r="E8" s="2">
        <f>+'Source Maddison since 1935'!E8/'GDP per capita 2% trend USA den'!E8</f>
        <v>0.32054102156086867</v>
      </c>
      <c r="F8" s="2">
        <f>+'Source Maddison since 1935'!F8/'GDP per capita 2% trend USA den'!F8</f>
        <v>0.22158373839243081</v>
      </c>
      <c r="G8" s="2">
        <f>+'Source Maddison since 1935'!G8/'GDP per capita 2% trend USA den'!G8</f>
        <v>0.13563610653112432</v>
      </c>
      <c r="H8" s="2">
        <f>+'Source Maddison since 1935'!H8/'GDP per capita 2% trend USA den'!H8</f>
        <v>0.16266260795626172</v>
      </c>
      <c r="I8" s="2">
        <f>+'Source Maddison since 1935'!I8/'GDP per capita 2% trend USA den'!I8</f>
        <v>0.13101977864794867</v>
      </c>
      <c r="J8" s="2">
        <f>+'Source Maddison since 1935'!J8/'GDP per capita 2% trend USA den'!J8</f>
        <v>0.1419310990990911</v>
      </c>
      <c r="K8" s="2">
        <f>+'Source Maddison since 1935'!K8/'GDP per capita 2% trend USA den'!K8</f>
        <v>0.39918646204333369</v>
      </c>
      <c r="L8" s="2">
        <f>+'Source Maddison since 1935'!L8/'GDP per capita 2% trend USA den'!L8</f>
        <v>0.18255478447103676</v>
      </c>
      <c r="M8" s="2">
        <f>+SUMPRODUCT(B8:L8,'Weights population'!B7:L7)</f>
        <v>0.20781424813420096</v>
      </c>
    </row>
    <row r="9" spans="1:13" x14ac:dyDescent="0.3">
      <c r="A9">
        <v>1940</v>
      </c>
      <c r="B9" s="2">
        <f>+'Source Maddison since 1935'!B9/'GDP per capita 2% trend USA den'!B9</f>
        <v>0.58654518986231685</v>
      </c>
      <c r="C9" s="2">
        <f>+'Source Maddison since 1935'!C9/'GDP per capita 2% trend USA den'!C9</f>
        <v>0.11857626523451158</v>
      </c>
      <c r="D9" s="2">
        <f>+'Source Maddison since 1935'!D9/'GDP per capita 2% trend USA den'!D9</f>
        <v>9.1750545271672729E-2</v>
      </c>
      <c r="E9" s="2">
        <f>+'Source Maddison since 1935'!E9/'GDP per capita 2% trend USA den'!E9</f>
        <v>0.31869942765667131</v>
      </c>
      <c r="F9" s="2">
        <f>+'Source Maddison since 1935'!F9/'GDP per capita 2% trend USA den'!F9</f>
        <v>0.21616922190913387</v>
      </c>
      <c r="G9" s="2">
        <f>+'Source Maddison since 1935'!G9/'GDP per capita 2% trend USA den'!G9</f>
        <v>0.13865441146436641</v>
      </c>
      <c r="H9" s="2">
        <f>+'Source Maddison since 1935'!H9/'GDP per capita 2% trend USA den'!H9</f>
        <v>0.15897942014786701</v>
      </c>
      <c r="I9" s="2">
        <f>+'Source Maddison since 1935'!I9/'GDP per capita 2% trend USA den'!I9</f>
        <v>0.11882312768815734</v>
      </c>
      <c r="J9" s="2">
        <f>+'Source Maddison since 1935'!J9/'GDP per capita 2% trend USA den'!J9</f>
        <v>0.13955957379440087</v>
      </c>
      <c r="K9" s="2">
        <f>+'Source Maddison since 1935'!K9/'GDP per capita 2% trend USA den'!K9</f>
        <v>0.36642616869485084</v>
      </c>
      <c r="L9" s="2">
        <f>+'Source Maddison since 1935'!L9/'GDP per capita 2% trend USA den'!L9</f>
        <v>0.18810918967806625</v>
      </c>
      <c r="M9" s="2">
        <f>+SUMPRODUCT(B9:L9,'Weights population'!B8:L8)</f>
        <v>0.20342038218229017</v>
      </c>
    </row>
    <row r="10" spans="1:13" x14ac:dyDescent="0.3">
      <c r="A10">
        <v>1941</v>
      </c>
      <c r="B10" s="2">
        <f>+'Source Maddison since 1935'!B10/'GDP per capita 2% trend USA den'!B10</f>
        <v>0.5948094348791374</v>
      </c>
      <c r="C10" s="2">
        <f>+'Source Maddison since 1935'!C10/'GDP per capita 2% trend USA den'!C10</f>
        <v>0.12302785680058112</v>
      </c>
      <c r="D10" s="2">
        <f>+'Source Maddison since 1935'!D10/'GDP per capita 2% trend USA den'!D10</f>
        <v>9.4146563204116837E-2</v>
      </c>
      <c r="E10" s="2">
        <f>+'Source Maddison since 1935'!E10/'GDP per capita 2% trend USA den'!E10</f>
        <v>0.30720660898138552</v>
      </c>
      <c r="F10" s="2">
        <f>+'Source Maddison since 1935'!F10/'GDP per capita 2% trend USA den'!F10</f>
        <v>0.20991375960335218</v>
      </c>
      <c r="G10" s="2">
        <f>+'Source Maddison since 1935'!G10/'GDP per capita 2% trend USA den'!G10</f>
        <v>0.1336768253892216</v>
      </c>
      <c r="H10" s="2">
        <f>+'Source Maddison since 1935'!H10/'GDP per capita 2% trend USA den'!H10</f>
        <v>0.16675316721757455</v>
      </c>
      <c r="I10" s="2">
        <f>+'Source Maddison since 1935'!I10/'GDP per capita 2% trend USA den'!I10</f>
        <v>0.11568652239477595</v>
      </c>
      <c r="J10" s="2">
        <f>+'Source Maddison since 1935'!J10/'GDP per capita 2% trend USA den'!J10</f>
        <v>0.13464491344273435</v>
      </c>
      <c r="K10" s="2">
        <f>+'Source Maddison since 1935'!K10/'GDP per capita 2% trend USA den'!K10</f>
        <v>0.37674760082538611</v>
      </c>
      <c r="L10" s="2">
        <f>+'Source Maddison since 1935'!L10/'GDP per capita 2% trend USA den'!L10</f>
        <v>0.17917696390432175</v>
      </c>
      <c r="M10" s="2">
        <f>+SUMPRODUCT(B10:L10,'Weights population'!B9:L9)</f>
        <v>0.20497122838197288</v>
      </c>
    </row>
    <row r="11" spans="1:13" x14ac:dyDescent="0.3">
      <c r="A11">
        <v>1942</v>
      </c>
      <c r="B11" s="2">
        <f>+'Source Maddison since 1935'!B11/'GDP per capita 2% trend USA den'!B11</f>
        <v>0.58045737130148822</v>
      </c>
      <c r="C11" s="2">
        <f>+'Source Maddison since 1935'!C11/'GDP per capita 2% trend USA den'!C11</f>
        <v>0.12219738910761674</v>
      </c>
      <c r="D11" s="2">
        <f>+'Source Maddison since 1935'!D11/'GDP per capita 2% trend USA den'!D11</f>
        <v>8.6764100874469618E-2</v>
      </c>
      <c r="E11" s="2">
        <f>+'Source Maddison since 1935'!E11/'GDP per capita 2% trend USA den'!E11</f>
        <v>0.30529574236595508</v>
      </c>
      <c r="F11" s="2">
        <f>+'Source Maddison since 1935'!F11/'GDP per capita 2% trend USA den'!F11</f>
        <v>0.2008149973749119</v>
      </c>
      <c r="G11" s="2">
        <f>+'Source Maddison since 1935'!G11/'GDP per capita 2% trend USA den'!G11</f>
        <v>0.13366575248664872</v>
      </c>
      <c r="H11" s="2">
        <f>+'Source Maddison since 1935'!H11/'GDP per capita 2% trend USA den'!H11</f>
        <v>0.16814993478497942</v>
      </c>
      <c r="I11" s="2">
        <f>+'Source Maddison since 1935'!I11/'GDP per capita 2% trend USA den'!I11</f>
        <v>0.11729367511106513</v>
      </c>
      <c r="J11" s="2">
        <f>+'Source Maddison since 1935'!J11/'GDP per capita 2% trend USA den'!J11</f>
        <v>0.12686382662046425</v>
      </c>
      <c r="K11" s="2">
        <f>+'Source Maddison since 1935'!K11/'GDP per capita 2% trend USA den'!K11</f>
        <v>0.34199450517885749</v>
      </c>
      <c r="L11" s="2">
        <f>+'Source Maddison since 1935'!L11/'GDP per capita 2% trend USA den'!L11</f>
        <v>0.15161967308692639</v>
      </c>
      <c r="M11" s="2">
        <f>+SUMPRODUCT(B11:L11,'Weights population'!B10:L10)</f>
        <v>0.197293145422652</v>
      </c>
    </row>
    <row r="12" spans="1:13" x14ac:dyDescent="0.3">
      <c r="A12">
        <v>1943</v>
      </c>
      <c r="B12" s="2">
        <f>+'Source Maddison since 1935'!B12/'GDP per capita 2% trend USA den'!B12</f>
        <v>0.55550612067197558</v>
      </c>
      <c r="C12" s="2">
        <f>+'Source Maddison since 1935'!C12/'GDP per capita 2% trend USA den'!C12</f>
        <v>0.12243776724470259</v>
      </c>
      <c r="D12" s="2">
        <f>+'Source Maddison since 1935'!D12/'GDP per capita 2% trend USA den'!D12</f>
        <v>9.4677969478012575E-2</v>
      </c>
      <c r="E12" s="2">
        <f>+'Source Maddison since 1935'!E12/'GDP per capita 2% trend USA den'!E12</f>
        <v>0.3021785807172932</v>
      </c>
      <c r="F12" s="2">
        <f>+'Source Maddison since 1935'!F12/'GDP per capita 2% trend USA den'!F12</f>
        <v>0.19253513367232206</v>
      </c>
      <c r="G12" s="2">
        <f>+'Source Maddison since 1935'!G12/'GDP per capita 2% trend USA den'!G12</f>
        <v>0.14391671691334262</v>
      </c>
      <c r="H12" s="2">
        <f>+'Source Maddison since 1935'!H12/'GDP per capita 2% trend USA den'!H12</f>
        <v>0.16640370393105242</v>
      </c>
      <c r="I12" s="2">
        <f>+'Source Maddison since 1935'!I12/'GDP per capita 2% trend USA den'!I12</f>
        <v>0.11476117512486374</v>
      </c>
      <c r="J12" s="2">
        <f>+'Source Maddison since 1935'!J12/'GDP per capita 2% trend USA den'!J12</f>
        <v>0.12422121793921061</v>
      </c>
      <c r="K12" s="2">
        <f>+'Source Maddison since 1935'!K12/'GDP per capita 2% trend USA den'!K12</f>
        <v>0.32520835707680978</v>
      </c>
      <c r="L12" s="2">
        <f>+'Source Maddison since 1935'!L12/'GDP per capita 2% trend USA den'!L12</f>
        <v>0.16438762923291292</v>
      </c>
      <c r="M12" s="2">
        <f>+SUMPRODUCT(B12:L12,'Weights population'!B11:L11)</f>
        <v>0.19573508052736699</v>
      </c>
    </row>
    <row r="13" spans="1:13" x14ac:dyDescent="0.3">
      <c r="A13">
        <v>1944</v>
      </c>
      <c r="B13" s="2">
        <f>+'Source Maddison since 1935'!B13/'GDP per capita 2% trend USA den'!B13</f>
        <v>0.59630806682527226</v>
      </c>
      <c r="C13" s="2">
        <f>+'Source Maddison since 1935'!C13/'GDP per capita 2% trend USA den'!C13</f>
        <v>0.11866865021854284</v>
      </c>
      <c r="D13" s="2">
        <f>+'Source Maddison since 1935'!D13/'GDP per capita 2% trend USA den'!D13</f>
        <v>9.4037873363444907E-2</v>
      </c>
      <c r="E13" s="2">
        <f>+'Source Maddison since 1935'!E13/'GDP per capita 2% trend USA den'!E13</f>
        <v>0.29625351050715021</v>
      </c>
      <c r="F13" s="2">
        <f>+'Source Maddison since 1935'!F13/'GDP per capita 2% trend USA den'!F13</f>
        <v>0.19628600567858911</v>
      </c>
      <c r="G13" s="2">
        <f>+'Source Maddison since 1935'!G13/'GDP per capita 2% trend USA den'!G13</f>
        <v>0.13927031851401056</v>
      </c>
      <c r="H13" s="2">
        <f>+'Source Maddison since 1935'!H13/'GDP per capita 2% trend USA den'!H13</f>
        <v>0.17195931248836893</v>
      </c>
      <c r="I13" s="2">
        <f>+'Source Maddison since 1935'!I13/'GDP per capita 2% trend USA den'!I13</f>
        <v>0.11228289325611004</v>
      </c>
      <c r="J13" s="2">
        <f>+'Source Maddison since 1935'!J13/'GDP per capita 2% trend USA den'!J13</f>
        <v>0.1299957667352391</v>
      </c>
      <c r="K13" s="2">
        <f>+'Source Maddison since 1935'!K13/'GDP per capita 2% trend USA den'!K13</f>
        <v>0.36155547753964751</v>
      </c>
      <c r="L13" s="2">
        <f>+'Source Maddison since 1935'!L13/'GDP per capita 2% trend USA den'!L13</f>
        <v>0.17378381447763544</v>
      </c>
      <c r="M13" s="2">
        <f>+SUMPRODUCT(B13:L13,'Weights population'!B12:L12)</f>
        <v>0.2025577007836267</v>
      </c>
    </row>
    <row r="14" spans="1:13" x14ac:dyDescent="0.3">
      <c r="A14">
        <v>1945</v>
      </c>
      <c r="B14" s="2">
        <f>+'Source Maddison since 1935'!B14/'GDP per capita 2% trend USA den'!B14</f>
        <v>0.55614517336220282</v>
      </c>
      <c r="C14" s="2">
        <f>+'Source Maddison since 1935'!C14/'GDP per capita 2% trend USA den'!C14</f>
        <v>0.11947208696054827</v>
      </c>
      <c r="D14" s="2">
        <f>+'Source Maddison since 1935'!D14/'GDP per capita 2% trend USA den'!D14</f>
        <v>9.2492114733649655E-2</v>
      </c>
      <c r="E14" s="2">
        <f>+'Source Maddison since 1935'!E14/'GDP per capita 2% trend USA den'!E14</f>
        <v>0.30967343812918158</v>
      </c>
      <c r="F14" s="2">
        <f>+'Source Maddison since 1935'!F14/'GDP per capita 2% trend USA den'!F14</f>
        <v>0.19623830628017691</v>
      </c>
      <c r="G14" s="2">
        <f>+'Source Maddison since 1935'!G14/'GDP per capita 2% trend USA den'!G14</f>
        <v>0.1336328458641691</v>
      </c>
      <c r="H14" s="2">
        <f>+'Source Maddison since 1935'!H14/'GDP per capita 2% trend USA den'!H14</f>
        <v>0.16925833405327831</v>
      </c>
      <c r="I14" s="2">
        <f>+'Source Maddison since 1935'!I14/'GDP per capita 2% trend USA den'!I14</f>
        <v>0.10382072185654631</v>
      </c>
      <c r="J14" s="2">
        <f>+'Source Maddison since 1935'!J14/'GDP per capita 2% trend USA den'!J14</f>
        <v>0.12990633036321625</v>
      </c>
      <c r="K14" s="2">
        <f>+'Source Maddison since 1935'!K14/'GDP per capita 2% trend USA den'!K14</f>
        <v>0.36095029142229273</v>
      </c>
      <c r="L14" s="2">
        <f>+'Source Maddison since 1935'!L14/'GDP per capita 2% trend USA den'!L14</f>
        <v>0.20741785278303546</v>
      </c>
      <c r="M14" s="2">
        <f>+SUMPRODUCT(B14:L14,'Weights population'!B13:L13)</f>
        <v>0.19747994217159423</v>
      </c>
    </row>
    <row r="15" spans="1:13" x14ac:dyDescent="0.3">
      <c r="A15">
        <v>1946</v>
      </c>
      <c r="B15" s="2">
        <f>+'Source Maddison since 1935'!B15/'GDP per capita 2% trend USA den'!B15</f>
        <v>0.58389383074733725</v>
      </c>
      <c r="C15" s="2">
        <f>+'Source Maddison since 1935'!C15/'GDP per capita 2% trend USA den'!C15</f>
        <v>0.11413367083310484</v>
      </c>
      <c r="D15" s="2">
        <f>+'Source Maddison since 1935'!D15/'GDP per capita 2% trend USA den'!D15</f>
        <v>9.7912368064251271E-2</v>
      </c>
      <c r="E15" s="2">
        <f>+'Source Maddison since 1935'!E15/'GDP per capita 2% trend USA den'!E15</f>
        <v>0.32354922820037657</v>
      </c>
      <c r="F15" s="2">
        <f>+'Source Maddison since 1935'!F15/'GDP per capita 2% trend USA den'!F15</f>
        <v>0.20430073216988548</v>
      </c>
      <c r="G15" s="2">
        <f>+'Source Maddison since 1935'!G15/'GDP per capita 2% trend USA den'!G15</f>
        <v>0.1429958987326416</v>
      </c>
      <c r="H15" s="2">
        <f>+'Source Maddison since 1935'!H15/'GDP per capita 2% trend USA den'!H15</f>
        <v>0.17222347128913451</v>
      </c>
      <c r="I15" s="2">
        <f>+'Source Maddison since 1935'!I15/'GDP per capita 2% trend USA den'!I15</f>
        <v>0.1093111213612835</v>
      </c>
      <c r="J15" s="2">
        <f>+'Source Maddison since 1935'!J15/'GDP per capita 2% trend USA den'!J15</f>
        <v>0.13006269787639346</v>
      </c>
      <c r="K15" s="2">
        <f>+'Source Maddison since 1935'!K15/'GDP per capita 2% trend USA den'!K15</f>
        <v>0.38543861308875033</v>
      </c>
      <c r="L15" s="2">
        <f>+'Source Maddison since 1935'!L15/'GDP per capita 2% trend USA den'!L15</f>
        <v>0.23301682220663977</v>
      </c>
      <c r="M15" s="2">
        <f>+SUMPRODUCT(B15:L15,'Weights population'!B14:L14)</f>
        <v>0.20607889674964186</v>
      </c>
    </row>
    <row r="16" spans="1:13" x14ac:dyDescent="0.3">
      <c r="A16">
        <v>1947</v>
      </c>
      <c r="B16" s="2">
        <f>+'Source Maddison since 1935'!B16/'GDP per capita 2% trend USA den'!B16</f>
        <v>0.62452445477329721</v>
      </c>
      <c r="C16" s="2">
        <f>+'Source Maddison since 1935'!C16/'GDP per capita 2% trend USA den'!C16</f>
        <v>0.10824230914916862</v>
      </c>
      <c r="D16" s="2">
        <f>+'Source Maddison since 1935'!D16/'GDP per capita 2% trend USA den'!D16</f>
        <v>9.706706081874486E-2</v>
      </c>
      <c r="E16" s="2">
        <f>+'Source Maddison since 1935'!E16/'GDP per capita 2% trend USA den'!E16</f>
        <v>0.27794848411566792</v>
      </c>
      <c r="F16" s="2">
        <f>+'Source Maddison since 1935'!F16/'GDP per capita 2% trend USA den'!F16</f>
        <v>0.20273046650704646</v>
      </c>
      <c r="G16" s="2">
        <f>+'Source Maddison since 1935'!G16/'GDP per capita 2% trend USA den'!G16</f>
        <v>0.15136730591144493</v>
      </c>
      <c r="H16" s="2">
        <f>+'Source Maddison since 1935'!H16/'GDP per capita 2% trend USA den'!H16</f>
        <v>0.17006435600273084</v>
      </c>
      <c r="I16" s="2">
        <f>+'Source Maddison since 1935'!I16/'GDP per capita 2% trend USA den'!I16</f>
        <v>9.1049619410055141E-2</v>
      </c>
      <c r="J16" s="2">
        <f>+'Source Maddison since 1935'!J16/'GDP per capita 2% trend USA den'!J16</f>
        <v>0.12887353683610481</v>
      </c>
      <c r="K16" s="2">
        <f>+'Source Maddison since 1935'!K16/'GDP per capita 2% trend USA den'!K16</f>
        <v>0.36856828628224525</v>
      </c>
      <c r="L16" s="2">
        <f>+'Source Maddison since 1935'!L16/'GDP per capita 2% trend USA den'!L16</f>
        <v>0.22314678557224371</v>
      </c>
      <c r="M16" s="2">
        <f>+SUMPRODUCT(B16:L16,'Weights population'!B15:L15)</f>
        <v>0.20710193654106657</v>
      </c>
    </row>
    <row r="17" spans="1:13" x14ac:dyDescent="0.3">
      <c r="A17">
        <v>1948</v>
      </c>
      <c r="B17" s="2">
        <f>+'Source Maddison since 1935'!B17/'GDP per capita 2% trend USA den'!B17</f>
        <v>0.63180325528212766</v>
      </c>
      <c r="C17" s="2">
        <f>+'Source Maddison since 1935'!C17/'GDP per capita 2% trend USA den'!C17</f>
        <v>0.11335376323091975</v>
      </c>
      <c r="D17" s="2">
        <f>+'Source Maddison since 1935'!D17/'GDP per capita 2% trend USA den'!D17</f>
        <v>0.10197624796238877</v>
      </c>
      <c r="E17" s="2">
        <f>+'Source Maddison since 1935'!E17/'GDP per capita 2% trend USA den'!E17</f>
        <v>0.31203889097582183</v>
      </c>
      <c r="F17" s="2">
        <f>+'Source Maddison since 1935'!F17/'GDP per capita 2% trend USA den'!F17</f>
        <v>0.19959813822941383</v>
      </c>
      <c r="G17" s="2">
        <f>+'Source Maddison since 1935'!G17/'GDP per capita 2% trend USA den'!G17</f>
        <v>0.1642014240606508</v>
      </c>
      <c r="H17" s="2">
        <f>+'Source Maddison since 1935'!H17/'GDP per capita 2% trend USA den'!H17</f>
        <v>0.16897717121040454</v>
      </c>
      <c r="I17" s="2">
        <f>+'Source Maddison since 1935'!I17/'GDP per capita 2% trend USA den'!I17</f>
        <v>8.8210859118980925E-2</v>
      </c>
      <c r="J17" s="2">
        <f>+'Source Maddison since 1935'!J17/'GDP per capita 2% trend USA den'!J17</f>
        <v>0.12831308886176604</v>
      </c>
      <c r="K17" s="2">
        <f>+'Source Maddison since 1935'!K17/'GDP per capita 2% trend USA den'!K17</f>
        <v>0.36745160422811163</v>
      </c>
      <c r="L17" s="2">
        <f>+'Source Maddison since 1935'!L17/'GDP per capita 2% trend USA den'!L17</f>
        <v>0.25957590390426233</v>
      </c>
      <c r="M17" s="2">
        <f>+SUMPRODUCT(B17:L17,'Weights population'!B16:L16)</f>
        <v>0.21248419856226763</v>
      </c>
    </row>
    <row r="18" spans="1:13" x14ac:dyDescent="0.3">
      <c r="A18">
        <v>1949</v>
      </c>
      <c r="B18" s="2">
        <f>+'Source Maddison since 1935'!B18/'GDP per capita 2% trend USA den'!B18</f>
        <v>0.59531588605494334</v>
      </c>
      <c r="C18" s="2">
        <f>+'Source Maddison since 1935'!C18/'GDP per capita 2% trend USA den'!C18</f>
        <v>0.11471157369506542</v>
      </c>
      <c r="D18" s="2">
        <f>+'Source Maddison since 1935'!D18/'GDP per capita 2% trend USA den'!D18</f>
        <v>0.10514080013947473</v>
      </c>
      <c r="E18" s="2">
        <f>+'Source Maddison since 1935'!E18/'GDP per capita 2% trend USA den'!E18</f>
        <v>0.29407750975487662</v>
      </c>
      <c r="F18" s="2">
        <f>+'Source Maddison since 1935'!F18/'GDP per capita 2% trend USA den'!F18</f>
        <v>0.20112395363942742</v>
      </c>
      <c r="G18" s="2">
        <f>+'Source Maddison since 1935'!G18/'GDP per capita 2% trend USA den'!G18</f>
        <v>0.15932928063048102</v>
      </c>
      <c r="H18" s="2">
        <f>+'Source Maddison since 1935'!H18/'GDP per capita 2% trend USA den'!H18</f>
        <v>0.17020828942028915</v>
      </c>
      <c r="I18" s="2">
        <f>+'Source Maddison since 1935'!I18/'GDP per capita 2% trend USA den'!I18</f>
        <v>9.8737332940410455E-2</v>
      </c>
      <c r="J18" s="2">
        <f>+'Source Maddison since 1935'!J18/'GDP per capita 2% trend USA den'!J18</f>
        <v>0.13302686697410948</v>
      </c>
      <c r="K18" s="2">
        <f>+'Source Maddison since 1935'!K18/'GDP per capita 2% trend USA den'!K18</f>
        <v>0.40190363484879765</v>
      </c>
      <c r="L18" s="2">
        <f>+'Source Maddison since 1935'!L18/'GDP per capita 2% trend USA den'!L18</f>
        <v>0.25827317702892583</v>
      </c>
      <c r="M18" s="2">
        <f>+SUMPRODUCT(B18:L18,'Weights population'!B17:L17)</f>
        <v>0.2096114777275381</v>
      </c>
    </row>
    <row r="19" spans="1:13" x14ac:dyDescent="0.3">
      <c r="A19">
        <v>1950</v>
      </c>
      <c r="B19" s="2">
        <f>+'Source Maddison since 1935'!B19/'GDP per capita 2% trend USA den'!B19</f>
        <v>0.57662256814681689</v>
      </c>
      <c r="C19" s="2">
        <f>+'Source Maddison since 1935'!C19/'GDP per capita 2% trend USA den'!C19</f>
        <v>0.10982965562805795</v>
      </c>
      <c r="D19" s="2">
        <f>+'Source Maddison since 1935'!D19/'GDP per capita 2% trend USA den'!D19</f>
        <v>0.10456431258012401</v>
      </c>
      <c r="E19" s="2">
        <f>+'Source Maddison since 1935'!E19/'GDP per capita 2% trend USA den'!E19</f>
        <v>0.29695184702386412</v>
      </c>
      <c r="F19" s="2">
        <f>+'Source Maddison since 1935'!F19/'GDP per capita 2% trend USA den'!F19</f>
        <v>0.20143312378249842</v>
      </c>
      <c r="G19" s="2">
        <f>+'Source Maddison since 1935'!G19/'GDP per capita 2% trend USA den'!G19</f>
        <v>0.16477823564111213</v>
      </c>
      <c r="H19" s="2">
        <f>+'Source Maddison since 1935'!H19/'GDP per capita 2% trend USA den'!H19</f>
        <v>0.17875164603755223</v>
      </c>
      <c r="I19" s="2">
        <f>+'Source Maddison since 1935'!I19/'GDP per capita 2% trend USA den'!I19</f>
        <v>8.8160743853868281E-2</v>
      </c>
      <c r="J19" s="2">
        <f>+'Source Maddison since 1935'!J19/'GDP per capita 2% trend USA den'!J19</f>
        <v>0.13824900720729114</v>
      </c>
      <c r="K19" s="2">
        <f>+'Source Maddison since 1935'!K19/'GDP per capita 2% trend USA den'!K19</f>
        <v>0.42318507137817779</v>
      </c>
      <c r="L19" s="2">
        <f>+'Source Maddison since 1935'!L19/'GDP per capita 2% trend USA den'!L19</f>
        <v>0.27373033409451442</v>
      </c>
      <c r="M19" s="2">
        <f>+SUMPRODUCT(B19:L19,'Weights population'!B18:L18)</f>
        <v>0.20872823891435682</v>
      </c>
    </row>
    <row r="20" spans="1:13" x14ac:dyDescent="0.3">
      <c r="A20">
        <v>1951</v>
      </c>
      <c r="B20" s="2">
        <f>+'Source Maddison since 1935'!B20/'GDP per capita 2% trend USA den'!B20</f>
        <v>0.5575730917401136</v>
      </c>
      <c r="C20" s="2">
        <f>+'Source Maddison since 1935'!C20/'GDP per capita 2% trend USA den'!C20</f>
        <v>0.11588254998658029</v>
      </c>
      <c r="D20" s="2">
        <f>+'Source Maddison since 1935'!D20/'GDP per capita 2% trend USA den'!D20</f>
        <v>0.10218312802928611</v>
      </c>
      <c r="E20" s="2">
        <f>+'Source Maddison since 1935'!E20/'GDP per capita 2% trend USA den'!E20</f>
        <v>0.29708553220431694</v>
      </c>
      <c r="F20" s="2">
        <f>+'Source Maddison since 1935'!F20/'GDP per capita 2% trend USA den'!F20</f>
        <v>0.19576275434626186</v>
      </c>
      <c r="G20" s="2">
        <f>+'Source Maddison since 1935'!G20/'GDP per capita 2% trend USA den'!G20</f>
        <v>0.15863533541852254</v>
      </c>
      <c r="H20" s="2">
        <f>+'Source Maddison since 1935'!H20/'GDP per capita 2% trend USA den'!H20</f>
        <v>0.18021027048170082</v>
      </c>
      <c r="I20" s="2">
        <f>+'Source Maddison since 1935'!I20/'GDP per capita 2% trend USA den'!I20</f>
        <v>8.5770293993494034E-2</v>
      </c>
      <c r="J20" s="2">
        <f>+'Source Maddison since 1935'!J20/'GDP per capita 2% trend USA den'!J20</f>
        <v>0.14169305512351138</v>
      </c>
      <c r="K20" s="2">
        <f>+'Source Maddison since 1935'!K20/'GDP per capita 2% trend USA den'!K20</f>
        <v>0.45135293598428189</v>
      </c>
      <c r="L20" s="2">
        <f>+'Source Maddison since 1935'!L20/'GDP per capita 2% trend USA den'!L20</f>
        <v>0.29013655005206623</v>
      </c>
      <c r="M20" s="2">
        <f>+SUMPRODUCT(B20:L20,'Weights population'!B19:L19)</f>
        <v>0.20614747785215704</v>
      </c>
    </row>
    <row r="21" spans="1:13" x14ac:dyDescent="0.3">
      <c r="A21">
        <v>1952</v>
      </c>
      <c r="B21" s="2">
        <f>+'Source Maddison since 1935'!B21/'GDP per capita 2% trend USA den'!B21</f>
        <v>0.49135986777772511</v>
      </c>
      <c r="C21" s="2">
        <f>+'Source Maddison since 1935'!C21/'GDP per capita 2% trend USA den'!C21</f>
        <v>0.11296151192407491</v>
      </c>
      <c r="D21" s="2">
        <f>+'Source Maddison since 1935'!D21/'GDP per capita 2% trend USA den'!D21</f>
        <v>0.1058892518438198</v>
      </c>
      <c r="E21" s="2">
        <f>+'Source Maddison since 1935'!E21/'GDP per capita 2% trend USA den'!E21</f>
        <v>0.31273663841128152</v>
      </c>
      <c r="F21" s="2">
        <f>+'Source Maddison since 1935'!F21/'GDP per capita 2% trend USA den'!F21</f>
        <v>0.19873699656716914</v>
      </c>
      <c r="G21" s="2">
        <f>+'Source Maddison since 1935'!G21/'GDP per capita 2% trend USA den'!G21</f>
        <v>0.17122655368617676</v>
      </c>
      <c r="H21" s="2">
        <f>+'Source Maddison since 1935'!H21/'GDP per capita 2% trend USA den'!H21</f>
        <v>0.17946670992647401</v>
      </c>
      <c r="I21" s="2">
        <f>+'Source Maddison since 1935'!I21/'GDP per capita 2% trend USA den'!I21</f>
        <v>7.760021152279932E-2</v>
      </c>
      <c r="J21" s="2">
        <f>+'Source Maddison since 1935'!J21/'GDP per capita 2% trend USA den'!J21</f>
        <v>0.14215891592512817</v>
      </c>
      <c r="K21" s="2">
        <f>+'Source Maddison since 1935'!K21/'GDP per capita 2% trend USA den'!K21</f>
        <v>0.42822859201544772</v>
      </c>
      <c r="L21" s="2">
        <f>+'Source Maddison since 1935'!L21/'GDP per capita 2% trend USA den'!L21</f>
        <v>0.30177139113088597</v>
      </c>
      <c r="M21" s="2">
        <f>+SUMPRODUCT(B21:L21,'Weights population'!B20:L20)</f>
        <v>0.20017862748950591</v>
      </c>
    </row>
    <row r="22" spans="1:13" x14ac:dyDescent="0.3">
      <c r="A22">
        <v>1953</v>
      </c>
      <c r="B22" s="2">
        <f>+'Source Maddison since 1935'!B22/'GDP per capita 2% trend USA den'!B22</f>
        <v>0.5079330521751857</v>
      </c>
      <c r="C22" s="2">
        <f>+'Source Maddison since 1935'!C22/'GDP per capita 2% trend USA den'!C22</f>
        <v>9.5861629258360018E-2</v>
      </c>
      <c r="D22" s="2">
        <f>+'Source Maddison since 1935'!D22/'GDP per capita 2% trend USA den'!D22</f>
        <v>0.10559409725871111</v>
      </c>
      <c r="E22" s="2">
        <f>+'Source Maddison since 1935'!E22/'GDP per capita 2% trend USA den'!E22</f>
        <v>0.30520510761885294</v>
      </c>
      <c r="F22" s="2">
        <f>+'Source Maddison since 1935'!F22/'GDP per capita 2% trend USA den'!F22</f>
        <v>0.20221905734062806</v>
      </c>
      <c r="G22" s="2">
        <f>+'Source Maddison since 1935'!G22/'GDP per capita 2% trend USA den'!G22</f>
        <v>0.16806000298645465</v>
      </c>
      <c r="H22" s="2">
        <f>+'Source Maddison since 1935'!H22/'GDP per capita 2% trend USA den'!H22</f>
        <v>0.17041360635908859</v>
      </c>
      <c r="I22" s="2">
        <f>+'Source Maddison since 1935'!I22/'GDP per capita 2% trend USA den'!I22</f>
        <v>7.4297533492876253E-2</v>
      </c>
      <c r="J22" s="2">
        <f>+'Source Maddison since 1935'!J22/'GDP per capita 2% trend USA den'!J22</f>
        <v>0.14503285647582007</v>
      </c>
      <c r="K22" s="2">
        <f>+'Source Maddison since 1935'!K22/'GDP per capita 2% trend USA den'!K22</f>
        <v>0.45946154487931945</v>
      </c>
      <c r="L22" s="2">
        <f>+'Source Maddison since 1935'!L22/'GDP per capita 2% trend USA den'!L22</f>
        <v>0.3023426170305144</v>
      </c>
      <c r="M22" s="2">
        <f>+SUMPRODUCT(B22:L22,'Weights population'!B21:L21)</f>
        <v>0.20002374135571613</v>
      </c>
    </row>
    <row r="23" spans="1:13" x14ac:dyDescent="0.3">
      <c r="A23">
        <v>1954</v>
      </c>
      <c r="B23" s="2">
        <f>+'Source Maddison since 1935'!B23/'GDP per capita 2% trend USA den'!B23</f>
        <v>0.51443757871905738</v>
      </c>
      <c r="C23" s="2">
        <f>+'Source Maddison since 1935'!C23/'GDP per capita 2% trend USA den'!C23</f>
        <v>9.4855080280238355E-2</v>
      </c>
      <c r="D23" s="2">
        <f>+'Source Maddison since 1935'!D23/'GDP per capita 2% trend USA den'!D23</f>
        <v>0.10894926051911663</v>
      </c>
      <c r="E23" s="2">
        <f>+'Source Maddison since 1935'!E23/'GDP per capita 2% trend USA den'!E23</f>
        <v>0.31998778232603747</v>
      </c>
      <c r="F23" s="2">
        <f>+'Source Maddison since 1935'!F23/'GDP per capita 2% trend USA den'!F23</f>
        <v>0.20841924937314699</v>
      </c>
      <c r="G23" s="2">
        <f>+'Source Maddison since 1935'!G23/'GDP per capita 2% trend USA den'!G23</f>
        <v>0.17480525313971604</v>
      </c>
      <c r="H23" s="2">
        <f>+'Source Maddison since 1935'!H23/'GDP per capita 2% trend USA den'!H23</f>
        <v>0.1783599800141234</v>
      </c>
      <c r="I23" s="2">
        <f>+'Source Maddison since 1935'!I23/'GDP per capita 2% trend USA den'!I23</f>
        <v>7.3776173551296495E-2</v>
      </c>
      <c r="J23" s="2">
        <f>+'Source Maddison since 1935'!J23/'GDP per capita 2% trend USA den'!J23</f>
        <v>0.14193962045879191</v>
      </c>
      <c r="K23" s="2">
        <f>+'Source Maddison since 1935'!K23/'GDP per capita 2% trend USA den'!K23</f>
        <v>0.46953576556864862</v>
      </c>
      <c r="L23" s="2">
        <f>+'Source Maddison since 1935'!L23/'GDP per capita 2% trend USA den'!L23</f>
        <v>0.31331487398285174</v>
      </c>
      <c r="M23" s="2">
        <f>+SUMPRODUCT(B23:L23,'Weights population'!B22:L22)</f>
        <v>0.20502187872948002</v>
      </c>
    </row>
    <row r="24" spans="1:13" x14ac:dyDescent="0.3">
      <c r="A24">
        <v>1955</v>
      </c>
      <c r="B24" s="2">
        <f>+'Source Maddison since 1935'!B24/'GDP per capita 2% trend USA den'!B24</f>
        <v>0.53076339863657107</v>
      </c>
      <c r="C24" s="2">
        <f>+'Source Maddison since 1935'!C24/'GDP per capita 2% trend USA den'!C24</f>
        <v>9.2934035932218412E-2</v>
      </c>
      <c r="D24" s="2">
        <f>+'Source Maddison since 1935'!D24/'GDP per capita 2% trend USA den'!D24</f>
        <v>0.11347734913828775</v>
      </c>
      <c r="E24" s="2">
        <f>+'Source Maddison since 1935'!E24/'GDP per capita 2% trend USA den'!E24</f>
        <v>0.29628838034705951</v>
      </c>
      <c r="F24" s="2">
        <f>+'Source Maddison since 1935'!F24/'GDP per capita 2% trend USA den'!F24</f>
        <v>0.2033543444148411</v>
      </c>
      <c r="G24" s="2">
        <f>+'Source Maddison since 1935'!G24/'GDP per capita 2% trend USA den'!G24</f>
        <v>0.16728126467799315</v>
      </c>
      <c r="H24" s="2">
        <f>+'Source Maddison since 1935'!H24/'GDP per capita 2% trend USA den'!H24</f>
        <v>0.18256646795631853</v>
      </c>
      <c r="I24" s="2">
        <f>+'Source Maddison since 1935'!I24/'GDP per capita 2% trend USA den'!I24</f>
        <v>7.4591791998227935E-2</v>
      </c>
      <c r="J24" s="2">
        <f>+'Source Maddison since 1935'!J24/'GDP per capita 2% trend USA den'!J24</f>
        <v>0.14563741683588438</v>
      </c>
      <c r="K24" s="2">
        <f>+'Source Maddison since 1935'!K24/'GDP per capita 2% trend USA den'!K24</f>
        <v>0.45825039428419539</v>
      </c>
      <c r="L24" s="2">
        <f>+'Source Maddison since 1935'!L24/'GDP per capita 2% trend USA den'!L24</f>
        <v>0.31096217549425187</v>
      </c>
      <c r="M24" s="2">
        <f>+SUMPRODUCT(B24:L24,'Weights population'!B23:L23)</f>
        <v>0.20745872704222537</v>
      </c>
    </row>
    <row r="25" spans="1:13" x14ac:dyDescent="0.3">
      <c r="A25">
        <v>1956</v>
      </c>
      <c r="B25" s="2">
        <f>+'Source Maddison since 1935'!B25/'GDP per capita 2% trend USA den'!B25</f>
        <v>0.52125540277771631</v>
      </c>
      <c r="C25" s="2">
        <f>+'Source Maddison since 1935'!C25/'GDP per capita 2% trend USA den'!C25</f>
        <v>8.224038783475468E-2</v>
      </c>
      <c r="D25" s="2">
        <f>+'Source Maddison since 1935'!D25/'GDP per capita 2% trend USA den'!D25</f>
        <v>0.11083270926126924</v>
      </c>
      <c r="E25" s="2">
        <f>+'Source Maddison since 1935'!E25/'GDP per capita 2% trend USA den'!E25</f>
        <v>0.28028866874293945</v>
      </c>
      <c r="F25" s="2">
        <f>+'Source Maddison since 1935'!F25/'GDP per capita 2% trend USA den'!F25</f>
        <v>0.19972665617011851</v>
      </c>
      <c r="G25" s="2">
        <f>+'Source Maddison since 1935'!G25/'GDP per capita 2% trend USA den'!G25</f>
        <v>0.16454071764314987</v>
      </c>
      <c r="H25" s="2">
        <f>+'Source Maddison since 1935'!H25/'GDP per capita 2% trend USA den'!H25</f>
        <v>0.18288296157714035</v>
      </c>
      <c r="I25" s="2">
        <f>+'Source Maddison since 1935'!I25/'GDP per capita 2% trend USA den'!I25</f>
        <v>7.4627757182412227E-2</v>
      </c>
      <c r="J25" s="2">
        <f>+'Source Maddison since 1935'!J25/'GDP per capita 2% trend USA den'!J25</f>
        <v>0.14338120094805626</v>
      </c>
      <c r="K25" s="2">
        <f>+'Source Maddison since 1935'!K25/'GDP per capita 2% trend USA den'!K25</f>
        <v>0.44794636901539486</v>
      </c>
      <c r="L25" s="2">
        <f>+'Source Maddison since 1935'!L25/'GDP per capita 2% trend USA den'!L25</f>
        <v>0.31757257634732527</v>
      </c>
      <c r="M25" s="2">
        <f>+SUMPRODUCT(B25:L25,'Weights population'!B24:L24)</f>
        <v>0.20367154620102754</v>
      </c>
    </row>
    <row r="26" spans="1:13" x14ac:dyDescent="0.3">
      <c r="A26">
        <v>1957</v>
      </c>
      <c r="B26" s="2">
        <f>+'Source Maddison since 1935'!B26/'GDP per capita 2% trend USA den'!B26</f>
        <v>0.53295466563296046</v>
      </c>
      <c r="C26" s="2">
        <f>+'Source Maddison since 1935'!C26/'GDP per capita 2% trend USA den'!C26</f>
        <v>7.4398567283198574E-2</v>
      </c>
      <c r="D26" s="2">
        <f>+'Source Maddison since 1935'!D26/'GDP per capita 2% trend USA den'!D26</f>
        <v>0.11242058389633403</v>
      </c>
      <c r="E26" s="2">
        <f>+'Source Maddison since 1935'!E26/'GDP per capita 2% trend USA den'!E26</f>
        <v>0.30188423391294716</v>
      </c>
      <c r="F26" s="2">
        <f>+'Source Maddison since 1935'!F26/'GDP per capita 2% trend USA den'!F26</f>
        <v>0.1949289476132462</v>
      </c>
      <c r="G26" s="2">
        <f>+'Source Maddison since 1935'!G26/'GDP per capita 2% trend USA den'!G26</f>
        <v>0.16343002813157603</v>
      </c>
      <c r="H26" s="2">
        <f>+'Source Maddison since 1935'!H26/'GDP per capita 2% trend USA den'!H26</f>
        <v>0.18593765156717243</v>
      </c>
      <c r="I26" s="2">
        <f>+'Source Maddison since 1935'!I26/'GDP per capita 2% trend USA den'!I26</f>
        <v>7.1342701960349975E-2</v>
      </c>
      <c r="J26" s="2">
        <f>+'Source Maddison since 1935'!J26/'GDP per capita 2% trend USA den'!J26</f>
        <v>0.14509483619448443</v>
      </c>
      <c r="K26" s="2">
        <f>+'Source Maddison since 1935'!K26/'GDP per capita 2% trend USA den'!K26</f>
        <v>0.4358134083508694</v>
      </c>
      <c r="L26" s="2">
        <f>+'Source Maddison since 1935'!L26/'GDP per capita 2% trend USA den'!L26</f>
        <v>0.33197275401484105</v>
      </c>
      <c r="M26" s="2">
        <f>+SUMPRODUCT(B26:L26,'Weights population'!B25:L25)</f>
        <v>0.20659943500403524</v>
      </c>
    </row>
    <row r="27" spans="1:13" x14ac:dyDescent="0.3">
      <c r="A27">
        <v>1958</v>
      </c>
      <c r="B27" s="2">
        <f>+'Source Maddison since 1935'!B27/'GDP per capita 2% trend USA den'!B27</f>
        <v>0.55044753571824123</v>
      </c>
      <c r="C27" s="2">
        <f>+'Source Maddison since 1935'!C27/'GDP per capita 2% trend USA den'!C27</f>
        <v>7.1038498172555101E-2</v>
      </c>
      <c r="D27" s="2">
        <f>+'Source Maddison since 1935'!D27/'GDP per capita 2% trend USA den'!D27</f>
        <v>0.11862795436925462</v>
      </c>
      <c r="E27" s="2">
        <f>+'Source Maddison since 1935'!E27/'GDP per capita 2% trend USA den'!E27</f>
        <v>0.30374287296489089</v>
      </c>
      <c r="F27" s="2">
        <f>+'Source Maddison since 1935'!F27/'GDP per capita 2% trend USA den'!F27</f>
        <v>0.18799563628308782</v>
      </c>
      <c r="G27" s="2">
        <f>+'Source Maddison since 1935'!G27/'GDP per capita 2% trend USA den'!G27</f>
        <v>0.15987983165356073</v>
      </c>
      <c r="H27" s="2">
        <f>+'Source Maddison since 1935'!H27/'GDP per capita 2% trend USA den'!H27</f>
        <v>0.18759233580684459</v>
      </c>
      <c r="I27" s="2">
        <f>+'Source Maddison since 1935'!I27/'GDP per capita 2% trend USA den'!I27</f>
        <v>7.288215749252408E-2</v>
      </c>
      <c r="J27" s="2">
        <f>+'Source Maddison since 1935'!J27/'GDP per capita 2% trend USA den'!J27</f>
        <v>0.13844729205892126</v>
      </c>
      <c r="K27" s="2">
        <f>+'Source Maddison since 1935'!K27/'GDP per capita 2% trend USA den'!K27</f>
        <v>0.4106174991693432</v>
      </c>
      <c r="L27" s="2">
        <f>+'Source Maddison since 1935'!L27/'GDP per capita 2% trend USA den'!L27</f>
        <v>0.32765282977073873</v>
      </c>
      <c r="M27" s="2">
        <f>+SUMPRODUCT(B27:L27,'Weights population'!B26:L26)</f>
        <v>0.20934585219455848</v>
      </c>
    </row>
    <row r="28" spans="1:13" x14ac:dyDescent="0.3">
      <c r="A28">
        <v>1959</v>
      </c>
      <c r="B28" s="2">
        <f>+'Source Maddison since 1935'!B28/'GDP per capita 2% trend USA den'!B28</f>
        <v>0.4894395835640713</v>
      </c>
      <c r="C28" s="2">
        <f>+'Source Maddison since 1935'!C28/'GDP per capita 2% trend USA den'!C28</f>
        <v>7.0323402370140661E-2</v>
      </c>
      <c r="D28" s="2">
        <f>+'Source Maddison since 1935'!D28/'GDP per capita 2% trend USA den'!D28</f>
        <v>0.11997341898327611</v>
      </c>
      <c r="E28" s="2">
        <f>+'Source Maddison since 1935'!E28/'GDP per capita 2% trend USA den'!E28</f>
        <v>0.27468490419758557</v>
      </c>
      <c r="F28" s="2">
        <f>+'Source Maddison since 1935'!F28/'GDP per capita 2% trend USA den'!F28</f>
        <v>0.18916712814265146</v>
      </c>
      <c r="G28" s="2">
        <f>+'Source Maddison since 1935'!G28/'GDP per capita 2% trend USA den'!G28</f>
        <v>0.16035995126813601</v>
      </c>
      <c r="H28" s="2">
        <f>+'Source Maddison since 1935'!H28/'GDP per capita 2% trend USA den'!H28</f>
        <v>0.18408350869420756</v>
      </c>
      <c r="I28" s="2">
        <f>+'Source Maddison since 1935'!I28/'GDP per capita 2% trend USA den'!I28</f>
        <v>6.9589101783143203E-2</v>
      </c>
      <c r="J28" s="2">
        <f>+'Source Maddison since 1935'!J28/'GDP per capita 2% trend USA den'!J28</f>
        <v>0.12985823457747259</v>
      </c>
      <c r="K28" s="2">
        <f>+'Source Maddison since 1935'!K28/'GDP per capita 2% trend USA den'!K28</f>
        <v>0.38025473474360394</v>
      </c>
      <c r="L28" s="2">
        <f>+'Source Maddison since 1935'!L28/'GDP per capita 2% trend USA den'!L28</f>
        <v>0.33218628862553995</v>
      </c>
      <c r="M28" s="2">
        <f>+SUMPRODUCT(B28:L28,'Weights population'!B27:L27)</f>
        <v>0.19987561240654192</v>
      </c>
    </row>
    <row r="29" spans="1:13" x14ac:dyDescent="0.3">
      <c r="A29">
        <v>1960</v>
      </c>
      <c r="B29" s="2">
        <f>+'Source Maddison since 1935'!B29/'GDP per capita 2% trend USA den'!B29</f>
        <v>0.4944069110643482</v>
      </c>
      <c r="C29" s="2">
        <f>+'Source Maddison since 1935'!C29/'GDP per capita 2% trend USA den'!C29</f>
        <v>6.8501495182190716E-2</v>
      </c>
      <c r="D29" s="2">
        <f>+'Source Maddison since 1935'!D29/'GDP per capita 2% trend USA den'!D29</f>
        <v>0.12625982943847602</v>
      </c>
      <c r="E29" s="2">
        <f>+'Source Maddison since 1935'!E29/'GDP per capita 2% trend USA den'!E29</f>
        <v>0.27467050614686012</v>
      </c>
      <c r="F29" s="2">
        <f>+'Source Maddison since 1935'!F29/'GDP per capita 2% trend USA den'!F29</f>
        <v>0.18700852807619892</v>
      </c>
      <c r="G29" s="2">
        <f>+'Source Maddison since 1935'!G29/'GDP per capita 2% trend USA den'!G29</f>
        <v>0.16203344777937756</v>
      </c>
      <c r="H29" s="2">
        <f>+'Source Maddison since 1935'!H29/'GDP per capita 2% trend USA den'!H29</f>
        <v>0.18717465943072323</v>
      </c>
      <c r="I29" s="2">
        <f>+'Source Maddison since 1935'!I29/'GDP per capita 2% trend USA den'!I29</f>
        <v>6.5954147746151284E-2</v>
      </c>
      <c r="J29" s="2">
        <f>+'Source Maddison since 1935'!J29/'GDP per capita 2% trend USA den'!J29</f>
        <v>0.13766751578247868</v>
      </c>
      <c r="K29" s="2">
        <f>+'Source Maddison since 1935'!K29/'GDP per capita 2% trend USA den'!K29</f>
        <v>0.38027467050614688</v>
      </c>
      <c r="L29" s="2">
        <f>+'Source Maddison since 1935'!L29/'GDP per capita 2% trend USA den'!L29</f>
        <v>0.31603721342341345</v>
      </c>
      <c r="M29" s="2">
        <f>+SUMPRODUCT(B29:L29,'Weights population'!B28:L28)</f>
        <v>0.20263726540261576</v>
      </c>
    </row>
    <row r="30" spans="1:13" x14ac:dyDescent="0.3">
      <c r="A30">
        <v>1961</v>
      </c>
      <c r="B30" s="2">
        <f>+'Source Maddison since 1935'!B30/'GDP per capita 2% trend USA den'!B30</f>
        <v>0.51332416896318833</v>
      </c>
      <c r="C30" s="2">
        <f>+'Source Maddison since 1935'!C30/'GDP per capita 2% trend USA den'!C30</f>
        <v>6.7864115410257581E-2</v>
      </c>
      <c r="D30" s="2">
        <f>+'Source Maddison since 1935'!D30/'GDP per capita 2% trend USA den'!D30</f>
        <v>0.13257933586547921</v>
      </c>
      <c r="E30" s="2">
        <f>+'Source Maddison since 1935'!E30/'GDP per capita 2% trend USA den'!E30</f>
        <v>0.2567435214200865</v>
      </c>
      <c r="F30" s="2">
        <f>+'Source Maddison since 1935'!F30/'GDP per capita 2% trend USA den'!F30</f>
        <v>0.18714208465532631</v>
      </c>
      <c r="G30" s="2">
        <f>+'Source Maddison since 1935'!G30/'GDP per capita 2% trend USA den'!G30</f>
        <v>0.15787907809042323</v>
      </c>
      <c r="H30" s="2">
        <f>+'Source Maddison since 1935'!H30/'GDP per capita 2% trend USA den'!H30</f>
        <v>0.19137680545692637</v>
      </c>
      <c r="I30" s="2">
        <f>+'Source Maddison since 1935'!I30/'GDP per capita 2% trend USA den'!I30</f>
        <v>6.7266911194647311E-2</v>
      </c>
      <c r="J30" s="2">
        <f>+'Source Maddison since 1935'!J30/'GDP per capita 2% trend USA den'!J30</f>
        <v>0.14338330303879221</v>
      </c>
      <c r="K30" s="2">
        <f>+'Source Maddison since 1935'!K30/'GDP per capita 2% trend USA den'!K30</f>
        <v>0.37965900725114499</v>
      </c>
      <c r="L30" s="2">
        <f>+'Source Maddison since 1935'!L30/'GDP per capita 2% trend USA den'!L30</f>
        <v>0.3109262311636361</v>
      </c>
      <c r="M30" s="2">
        <f>+SUMPRODUCT(B30:L30,'Weights population'!B29:L29)</f>
        <v>0.206908497509698</v>
      </c>
    </row>
    <row r="31" spans="1:13" x14ac:dyDescent="0.3">
      <c r="A31">
        <v>1962</v>
      </c>
      <c r="B31" s="2">
        <f>+'Source Maddison since 1935'!B31/'GDP per capita 2% trend USA den'!B31</f>
        <v>0.48952648582599134</v>
      </c>
      <c r="C31" s="2">
        <f>+'Source Maddison since 1935'!C31/'GDP per capita 2% trend USA den'!C31</f>
        <v>6.6373766209091134E-2</v>
      </c>
      <c r="D31" s="2">
        <f>+'Source Maddison since 1935'!D31/'GDP per capita 2% trend USA den'!D31</f>
        <v>0.13620727163517579</v>
      </c>
      <c r="E31" s="2">
        <f>+'Source Maddison since 1935'!E31/'GDP per capita 2% trend USA den'!E31</f>
        <v>0.30983295357106616</v>
      </c>
      <c r="F31" s="2">
        <f>+'Source Maddison since 1935'!F31/'GDP per capita 2% trend USA den'!F31</f>
        <v>0.18730495853231091</v>
      </c>
      <c r="G31" s="2">
        <f>+'Source Maddison since 1935'!G31/'GDP per capita 2% trend USA den'!G31</f>
        <v>0.15776410829490467</v>
      </c>
      <c r="H31" s="2">
        <f>+'Source Maddison since 1935'!H31/'GDP per capita 2% trend USA den'!H31</f>
        <v>0.19465025102377409</v>
      </c>
      <c r="I31" s="2">
        <f>+'Source Maddison since 1935'!I31/'GDP per capita 2% trend USA den'!I31</f>
        <v>7.09512673269595E-2</v>
      </c>
      <c r="J31" s="2">
        <f>+'Source Maddison since 1935'!J31/'GDP per capita 2% trend USA den'!J31</f>
        <v>0.14818329200169184</v>
      </c>
      <c r="K31" s="2">
        <f>+'Source Maddison since 1935'!K31/'GDP per capita 2% trend USA den'!K31</f>
        <v>0.37024532297549156</v>
      </c>
      <c r="L31" s="2">
        <f>+'Source Maddison since 1935'!L31/'GDP per capita 2% trend USA den'!L31</f>
        <v>0.30812969734116169</v>
      </c>
      <c r="M31" s="2">
        <f>+SUMPRODUCT(B31:L31,'Weights population'!B30:L30)</f>
        <v>0.20815786389543758</v>
      </c>
    </row>
    <row r="32" spans="1:13" x14ac:dyDescent="0.3">
      <c r="A32">
        <v>1963</v>
      </c>
      <c r="B32" s="2">
        <f>+'Source Maddison since 1935'!B32/'GDP per capita 2% trend USA den'!B32</f>
        <v>0.46322933679112377</v>
      </c>
      <c r="C32" s="2">
        <f>+'Source Maddison since 1935'!C32/'GDP per capita 2% trend USA den'!C32</f>
        <v>6.830767172012854E-2</v>
      </c>
      <c r="D32" s="2">
        <f>+'Source Maddison since 1935'!D32/'GDP per capita 2% trend USA den'!D32</f>
        <v>0.13144921700764231</v>
      </c>
      <c r="E32" s="2">
        <f>+'Source Maddison since 1935'!E32/'GDP per capita 2% trend USA den'!E32</f>
        <v>0.30730624809766</v>
      </c>
      <c r="F32" s="2">
        <f>+'Source Maddison since 1935'!F32/'GDP per capita 2% trend USA den'!F32</f>
        <v>0.18358012919130037</v>
      </c>
      <c r="G32" s="2">
        <f>+'Source Maddison since 1935'!G32/'GDP per capita 2% trend USA den'!G32</f>
        <v>0.15425322964453778</v>
      </c>
      <c r="H32" s="2">
        <f>+'Source Maddison since 1935'!H32/'GDP per capita 2% trend USA den'!H32</f>
        <v>0.20382717015952795</v>
      </c>
      <c r="I32" s="2">
        <f>+'Source Maddison since 1935'!I32/'GDP per capita 2% trend USA den'!I32</f>
        <v>7.1386474341585821E-2</v>
      </c>
      <c r="J32" s="2">
        <f>+'Source Maddison since 1935'!J32/'GDP per capita 2% trend USA den'!J32</f>
        <v>0.1506004129750122</v>
      </c>
      <c r="K32" s="2">
        <f>+'Source Maddison since 1935'!K32/'GDP per capita 2% trend USA den'!K32</f>
        <v>0.35818476599462362</v>
      </c>
      <c r="L32" s="2">
        <f>+'Source Maddison since 1935'!L32/'GDP per capita 2% trend USA den'!L32</f>
        <v>0.32176096548992555</v>
      </c>
      <c r="M32" s="2">
        <f>+SUMPRODUCT(B32:L32,'Weights population'!B31:L31)</f>
        <v>0.2050334739414896</v>
      </c>
    </row>
    <row r="33" spans="1:13" x14ac:dyDescent="0.3">
      <c r="A33">
        <v>1964</v>
      </c>
      <c r="B33" s="2">
        <f>+'Source Maddison since 1935'!B33/'GDP per capita 2% trend USA den'!B33</f>
        <v>0.49548360566324007</v>
      </c>
      <c r="C33" s="2">
        <f>+'Source Maddison since 1935'!C33/'GDP per capita 2% trend USA den'!C33</f>
        <v>6.9475140577251418E-2</v>
      </c>
      <c r="D33" s="2">
        <f>+'Source Maddison since 1935'!D33/'GDP per capita 2% trend USA den'!D33</f>
        <v>0.12928106055869981</v>
      </c>
      <c r="E33" s="2">
        <f>+'Source Maddison since 1935'!E33/'GDP per capita 2% trend USA den'!E33</f>
        <v>0.30327587138582213</v>
      </c>
      <c r="F33" s="2">
        <f>+'Source Maddison since 1935'!F33/'GDP per capita 2% trend USA den'!F33</f>
        <v>0.18560810752155241</v>
      </c>
      <c r="G33" s="2">
        <f>+'Source Maddison since 1935'!G33/'GDP per capita 2% trend USA den'!G33</f>
        <v>0.15757248378345684</v>
      </c>
      <c r="H33" s="2">
        <f>+'Source Maddison since 1935'!H33/'GDP per capita 2% trend USA den'!H33</f>
        <v>0.22126655596215936</v>
      </c>
      <c r="I33" s="2">
        <f>+'Source Maddison since 1935'!I33/'GDP per capita 2% trend USA den'!I33</f>
        <v>7.3005173493179518E-2</v>
      </c>
      <c r="J33" s="2">
        <f>+'Source Maddison since 1935'!J33/'GDP per capita 2% trend USA den'!J33</f>
        <v>0.15291693312621835</v>
      </c>
      <c r="K33" s="2">
        <f>+'Source Maddison since 1935'!K33/'GDP per capita 2% trend USA den'!K33</f>
        <v>0.35668680420073412</v>
      </c>
      <c r="L33" s="2">
        <f>+'Source Maddison since 1935'!L33/'GDP per capita 2% trend USA den'!L33</f>
        <v>0.33448340875851973</v>
      </c>
      <c r="M33" s="2">
        <f>+SUMPRODUCT(B33:L33,'Weights population'!B32:L32)</f>
        <v>0.21169062034766295</v>
      </c>
    </row>
    <row r="34" spans="1:13" x14ac:dyDescent="0.3">
      <c r="A34">
        <v>1965</v>
      </c>
      <c r="B34" s="2">
        <f>+'Source Maddison since 1935'!B34/'GDP per capita 2% trend USA den'!B34</f>
        <v>0.524539417942256</v>
      </c>
      <c r="C34" s="2">
        <f>+'Source Maddison since 1935'!C34/'GDP per capita 2% trend USA den'!C34</f>
        <v>7.0068996640402725E-2</v>
      </c>
      <c r="D34" s="2">
        <f>+'Source Maddison since 1935'!D34/'GDP per capita 2% trend USA den'!D34</f>
        <v>0.1258433160850182</v>
      </c>
      <c r="E34" s="2">
        <f>+'Source Maddison since 1935'!E34/'GDP per capita 2% trend USA den'!E34</f>
        <v>0.28062708389624424</v>
      </c>
      <c r="F34" s="2">
        <f>+'Source Maddison since 1935'!F34/'GDP per capita 2% trend USA den'!F34</f>
        <v>0.18126653819500033</v>
      </c>
      <c r="G34" s="2">
        <f>+'Source Maddison since 1935'!G34/'GDP per capita 2% trend USA den'!G34</f>
        <v>0.16386214174960323</v>
      </c>
      <c r="H34" s="2">
        <f>+'Source Maddison since 1935'!H34/'GDP per capita 2% trend USA den'!H34</f>
        <v>0.22861452160841489</v>
      </c>
      <c r="I34" s="2">
        <f>+'Source Maddison since 1935'!I34/'GDP per capita 2% trend USA den'!I34</f>
        <v>7.4232007893912696E-2</v>
      </c>
      <c r="J34" s="2">
        <f>+'Source Maddison since 1935'!J34/'GDP per capita 2% trend USA den'!J34</f>
        <v>0.15789348706083592</v>
      </c>
      <c r="K34" s="2">
        <f>+'Source Maddison since 1935'!K34/'GDP per capita 2% trend USA den'!K34</f>
        <v>0.35230109692354239</v>
      </c>
      <c r="L34" s="2">
        <f>+'Source Maddison since 1935'!L34/'GDP per capita 2% trend USA den'!L34</f>
        <v>0.32847663493056367</v>
      </c>
      <c r="M34" s="2">
        <f>+SUMPRODUCT(B34:L34,'Weights population'!B33:L33)</f>
        <v>0.21335673868696239</v>
      </c>
    </row>
    <row r="35" spans="1:13" x14ac:dyDescent="0.3">
      <c r="A35">
        <v>1966</v>
      </c>
      <c r="B35" s="2">
        <f>+'Source Maddison since 1935'!B35/'GDP per capita 2% trend USA den'!B35</f>
        <v>0.51248409265392025</v>
      </c>
      <c r="C35" s="2">
        <f>+'Source Maddison since 1935'!C35/'GDP per capita 2% trend USA den'!C35</f>
        <v>7.3169864696702488E-2</v>
      </c>
      <c r="D35" s="2">
        <f>+'Source Maddison since 1935'!D35/'GDP per capita 2% trend USA den'!D35</f>
        <v>0.1291290757349064</v>
      </c>
      <c r="E35" s="2">
        <f>+'Source Maddison since 1935'!E35/'GDP per capita 2% trend USA den'!E35</f>
        <v>0.30364510383208188</v>
      </c>
      <c r="F35" s="2">
        <f>+'Source Maddison since 1935'!F35/'GDP per capita 2% trend USA den'!F35</f>
        <v>0.18203954241074771</v>
      </c>
      <c r="G35" s="2">
        <f>+'Source Maddison since 1935'!G35/'GDP per capita 2% trend USA den'!G35</f>
        <v>0.16192766427838798</v>
      </c>
      <c r="H35" s="2">
        <f>+'Source Maddison since 1935'!H35/'GDP per capita 2% trend USA den'!H35</f>
        <v>0.2385888330029573</v>
      </c>
      <c r="I35" s="2">
        <f>+'Source Maddison since 1935'!I35/'GDP per capita 2% trend USA den'!I35</f>
        <v>7.3514077769872455E-2</v>
      </c>
      <c r="J35" s="2">
        <f>+'Source Maddison since 1935'!J35/'GDP per capita 2% trend USA den'!J35</f>
        <v>0.16276361031322933</v>
      </c>
      <c r="K35" s="2">
        <f>+'Source Maddison since 1935'!K35/'GDP per capita 2% trend USA den'!K35</f>
        <v>0.35537541139991186</v>
      </c>
      <c r="L35" s="2">
        <f>+'Source Maddison since 1935'!L35/'GDP per capita 2% trend USA den'!L35</f>
        <v>0.33029703035467112</v>
      </c>
      <c r="M35" s="2">
        <f>+SUMPRODUCT(B35:L35,'Weights population'!B34:L34)</f>
        <v>0.21641396559748152</v>
      </c>
    </row>
    <row r="36" spans="1:13" x14ac:dyDescent="0.3">
      <c r="A36">
        <v>1967</v>
      </c>
      <c r="B36" s="2">
        <f>+'Source Maddison since 1935'!B36/'GDP per capita 2% trend USA den'!B36</f>
        <v>0.51092018899934966</v>
      </c>
      <c r="C36" s="2">
        <f>+'Source Maddison since 1935'!C36/'GDP per capita 2% trend USA den'!C36</f>
        <v>7.4531290072937781E-2</v>
      </c>
      <c r="D36" s="2">
        <f>+'Source Maddison since 1935'!D36/'GDP per capita 2% trend USA den'!D36</f>
        <v>0.13199655382904504</v>
      </c>
      <c r="E36" s="2">
        <f>+'Source Maddison since 1935'!E36/'GDP per capita 2% trend USA den'!E36</f>
        <v>0.31022564787797841</v>
      </c>
      <c r="F36" s="2">
        <f>+'Source Maddison since 1935'!F36/'GDP per capita 2% trend USA den'!F36</f>
        <v>0.18063954974340093</v>
      </c>
      <c r="G36" s="2">
        <f>+'Source Maddison since 1935'!G36/'GDP per capita 2% trend USA den'!G36</f>
        <v>0.16371815076823848</v>
      </c>
      <c r="H36" s="2">
        <f>+'Source Maddison since 1935'!H36/'GDP per capita 2% trend USA den'!H36</f>
        <v>0.24702349956903827</v>
      </c>
      <c r="I36" s="2">
        <f>+'Source Maddison since 1935'!I36/'GDP per capita 2% trend USA den'!I36</f>
        <v>7.5832936147950281E-2</v>
      </c>
      <c r="J36" s="2">
        <f>+'Source Maddison since 1935'!J36/'GDP per capita 2% trend USA den'!J36</f>
        <v>0.16434486924880007</v>
      </c>
      <c r="K36" s="2">
        <f>+'Source Maddison since 1935'!K36/'GDP per capita 2% trend USA den'!K36</f>
        <v>0.33216079469763343</v>
      </c>
      <c r="L36" s="2">
        <f>+'Source Maddison since 1935'!L36/'GDP per capita 2% trend USA den'!L36</f>
        <v>0.32676137394202603</v>
      </c>
      <c r="M36" s="2">
        <f>+SUMPRODUCT(B36:L36,'Weights population'!B35:L35)</f>
        <v>0.21860698691944933</v>
      </c>
    </row>
    <row r="37" spans="1:13" x14ac:dyDescent="0.3">
      <c r="A37">
        <v>1968</v>
      </c>
      <c r="B37" s="2">
        <f>+'Source Maddison since 1935'!B37/'GDP per capita 2% trend USA den'!B37</f>
        <v>0.51720816989330975</v>
      </c>
      <c r="C37" s="2">
        <f>+'Source Maddison since 1935'!C37/'GDP per capita 2% trend USA den'!C37</f>
        <v>7.9545037917430353E-2</v>
      </c>
      <c r="D37" s="2">
        <f>+'Source Maddison since 1935'!D37/'GDP per capita 2% trend USA den'!D37</f>
        <v>0.13763229377038455</v>
      </c>
      <c r="E37" s="2">
        <f>+'Source Maddison since 1935'!E37/'GDP per capita 2% trend USA den'!E37</f>
        <v>0.30730946912604407</v>
      </c>
      <c r="F37" s="2">
        <f>+'Source Maddison since 1935'!F37/'GDP per capita 2% trend USA den'!F37</f>
        <v>0.18300557743095089</v>
      </c>
      <c r="G37" s="2">
        <f>+'Source Maddison since 1935'!G37/'GDP per capita 2% trend USA den'!G37</f>
        <v>0.16608512373253134</v>
      </c>
      <c r="H37" s="2">
        <f>+'Source Maddison since 1935'!H37/'GDP per capita 2% trend USA den'!H37</f>
        <v>0.26037647883964576</v>
      </c>
      <c r="I37" s="2">
        <f>+'Source Maddison since 1935'!I37/'GDP per capita 2% trend USA den'!I37</f>
        <v>7.7607220594426998E-2</v>
      </c>
      <c r="J37" s="2">
        <f>+'Source Maddison since 1935'!J37/'GDP per capita 2% trend USA den'!J37</f>
        <v>0.15455274746880407</v>
      </c>
      <c r="K37" s="2">
        <f>+'Source Maddison since 1935'!K37/'GDP per capita 2% trend USA den'!K37</f>
        <v>0.33061054083923075</v>
      </c>
      <c r="L37" s="2">
        <f>+'Source Maddison since 1935'!L37/'GDP per capita 2% trend USA den'!L37</f>
        <v>0.33784190792263347</v>
      </c>
      <c r="M37" s="2">
        <f>+SUMPRODUCT(B37:L37,'Weights population'!B36:L36)</f>
        <v>0.22411037907783662</v>
      </c>
    </row>
    <row r="38" spans="1:13" x14ac:dyDescent="0.3">
      <c r="A38">
        <v>1969</v>
      </c>
      <c r="B38" s="2">
        <f>+'Source Maddison since 1935'!B38/'GDP per capita 2% trend USA den'!B38</f>
        <v>0.54497057713635688</v>
      </c>
      <c r="C38" s="2">
        <f>+'Source Maddison since 1935'!C38/'GDP per capita 2% trend USA den'!C38</f>
        <v>7.9375444148846133E-2</v>
      </c>
      <c r="D38" s="2">
        <f>+'Source Maddison since 1935'!D38/'GDP per capita 2% trend USA den'!D38</f>
        <v>0.13743582448656019</v>
      </c>
      <c r="E38" s="2">
        <f>+'Source Maddison since 1935'!E38/'GDP per capita 2% trend USA den'!E38</f>
        <v>0.31560195569047927</v>
      </c>
      <c r="F38" s="2">
        <f>+'Source Maddison since 1935'!F38/'GDP per capita 2% trend USA den'!F38</f>
        <v>0.18567274063305689</v>
      </c>
      <c r="G38" s="2">
        <f>+'Source Maddison since 1935'!G38/'GDP per capita 2% trend USA den'!G38</f>
        <v>0.16672086867924599</v>
      </c>
      <c r="H38" s="2">
        <f>+'Source Maddison since 1935'!H38/'GDP per capita 2% trend USA den'!H38</f>
        <v>0.27065497330613558</v>
      </c>
      <c r="I38" s="2">
        <f>+'Source Maddison since 1935'!I38/'GDP per capita 2% trend USA den'!I38</f>
        <v>7.8726724815463847E-2</v>
      </c>
      <c r="J38" s="2">
        <f>+'Source Maddison since 1935'!J38/'GDP per capita 2% trend USA den'!J38</f>
        <v>0.15212468367814469</v>
      </c>
      <c r="K38" s="2">
        <f>+'Source Maddison since 1935'!K38/'GDP per capita 2% trend USA den'!K38</f>
        <v>0.34025329035900592</v>
      </c>
      <c r="L38" s="2">
        <f>+'Source Maddison since 1935'!L38/'GDP per capita 2% trend USA den'!L38</f>
        <v>0.33719504207306089</v>
      </c>
      <c r="M38" s="2">
        <f>+SUMPRODUCT(B38:L38,'Weights population'!B37:L37)</f>
        <v>0.22919421560881317</v>
      </c>
    </row>
    <row r="39" spans="1:13" x14ac:dyDescent="0.3">
      <c r="A39">
        <v>1970</v>
      </c>
      <c r="B39" s="2">
        <f>+'Source Maddison since 1935'!B39/'GDP per capita 2% trend USA den'!B39</f>
        <v>0.55690828486928368</v>
      </c>
      <c r="C39" s="2">
        <f>+'Source Maddison since 1935'!C39/'GDP per capita 2% trend USA den'!C39</f>
        <v>7.9908775029371895E-2</v>
      </c>
      <c r="D39" s="2">
        <f>+'Source Maddison since 1935'!D39/'GDP per capita 2% trend USA den'!D39</f>
        <v>0.14877841854530582</v>
      </c>
      <c r="E39" s="2">
        <f>+'Source Maddison since 1935'!E39/'GDP per capita 2% trend USA den'!E39</f>
        <v>0.30446197285210375</v>
      </c>
      <c r="F39" s="2">
        <f>+'Source Maddison since 1935'!F39/'GDP per capita 2% trend USA den'!F39</f>
        <v>0.19120866065868466</v>
      </c>
      <c r="G39" s="2">
        <f>+'Source Maddison since 1935'!G39/'GDP per capita 2% trend USA den'!G39</f>
        <v>0.17162896649287493</v>
      </c>
      <c r="H39" s="2">
        <f>+'Source Maddison since 1935'!H39/'GDP per capita 2% trend USA den'!H39</f>
        <v>0.28229285277573446</v>
      </c>
      <c r="I39" s="2">
        <f>+'Source Maddison since 1935'!I39/'GDP per capita 2% trend USA den'!I39</f>
        <v>8.1816773068731544E-2</v>
      </c>
      <c r="J39" s="2">
        <f>+'Source Maddison since 1935'!J39/'GDP per capita 2% trend USA den'!J39</f>
        <v>0.15622869660375779</v>
      </c>
      <c r="K39" s="2">
        <f>+'Source Maddison since 1935'!K39/'GDP per capita 2% trend USA den'!K39</f>
        <v>0.3566139192612674</v>
      </c>
      <c r="L39" s="2">
        <f>+'Source Maddison since 1935'!L39/'GDP per capita 2% trend USA den'!L39</f>
        <v>0.36083877206270665</v>
      </c>
      <c r="M39" s="2">
        <f>+SUMPRODUCT(B39:L39,'Weights population'!B38:L38)</f>
        <v>0.23870708641250737</v>
      </c>
    </row>
    <row r="40" spans="1:13" x14ac:dyDescent="0.3">
      <c r="A40">
        <v>1971</v>
      </c>
      <c r="B40" s="2">
        <f>+'Source Maddison since 1935'!B40/'GDP per capita 2% trend USA den'!B40</f>
        <v>0.56558513309589542</v>
      </c>
      <c r="C40" s="2">
        <f>+'Source Maddison since 1935'!C40/'GDP per capita 2% trend USA den'!C40</f>
        <v>8.0568824771279218E-2</v>
      </c>
      <c r="D40" s="2">
        <f>+'Source Maddison since 1935'!D40/'GDP per capita 2% trend USA den'!D40</f>
        <v>0.15926706322946074</v>
      </c>
      <c r="E40" s="2">
        <f>+'Source Maddison since 1935'!E40/'GDP per capita 2% trend USA den'!E40</f>
        <v>0.33149461734252694</v>
      </c>
      <c r="F40" s="2">
        <f>+'Source Maddison since 1935'!F40/'GDP per capita 2% trend USA den'!F40</f>
        <v>0.20148886858223725</v>
      </c>
      <c r="G40" s="2">
        <f>+'Source Maddison since 1935'!G40/'GDP per capita 2% trend USA den'!G40</f>
        <v>0.17298469619217716</v>
      </c>
      <c r="H40" s="2">
        <f>+'Source Maddison since 1935'!H40/'GDP per capita 2% trend USA den'!H40</f>
        <v>0.28691231021369856</v>
      </c>
      <c r="I40" s="2">
        <f>+'Source Maddison since 1935'!I40/'GDP per capita 2% trend USA den'!I40</f>
        <v>8.3463779779644698E-2</v>
      </c>
      <c r="J40" s="2">
        <f>+'Source Maddison since 1935'!J40/'GDP per capita 2% trend USA den'!J40</f>
        <v>0.15779731684059828</v>
      </c>
      <c r="K40" s="2">
        <f>+'Source Maddison since 1935'!K40/'GDP per capita 2% trend USA den'!K40</f>
        <v>0.34632569453923007</v>
      </c>
      <c r="L40" s="2">
        <f>+'Source Maddison since 1935'!L40/'GDP per capita 2% trend USA den'!L40</f>
        <v>0.34160469098712637</v>
      </c>
      <c r="M40" s="2">
        <f>+SUMPRODUCT(B40:L40,'Weights population'!B39:L39)</f>
        <v>0.24552592881739599</v>
      </c>
    </row>
    <row r="41" spans="1:13" x14ac:dyDescent="0.3">
      <c r="A41">
        <v>1972</v>
      </c>
      <c r="B41" s="2">
        <f>+'Source Maddison since 1935'!B41/'GDP per capita 2% trend USA den'!B41</f>
        <v>0.56475638126997108</v>
      </c>
      <c r="C41" s="2">
        <f>+'Source Maddison since 1935'!C41/'GDP per capita 2% trend USA den'!C41</f>
        <v>7.6718490945673359E-2</v>
      </c>
      <c r="D41" s="2">
        <f>+'Source Maddison since 1935'!D41/'GDP per capita 2% trend USA den'!D41</f>
        <v>0.17024780660055802</v>
      </c>
      <c r="E41" s="2">
        <f>+'Source Maddison since 1935'!E41/'GDP per capita 2% trend USA den'!E41</f>
        <v>0.31840138644043831</v>
      </c>
      <c r="F41" s="2">
        <f>+'Source Maddison since 1935'!F41/'GDP per capita 2% trend USA den'!F41</f>
        <v>0.2109867662205428</v>
      </c>
      <c r="G41" s="2">
        <f>+'Source Maddison since 1935'!G41/'GDP per capita 2% trend USA den'!G41</f>
        <v>0.16871954980881154</v>
      </c>
      <c r="H41" s="2">
        <f>+'Source Maddison since 1935'!H41/'GDP per capita 2% trend USA den'!H41</f>
        <v>0.30324981196226608</v>
      </c>
      <c r="I41" s="2">
        <f>+'Source Maddison since 1935'!I41/'GDP per capita 2% trend USA den'!I41</f>
        <v>8.6062689615208993E-2</v>
      </c>
      <c r="J41" s="2">
        <f>+'Source Maddison since 1935'!J41/'GDP per capita 2% trend USA den'!J41</f>
        <v>0.15382996220922437</v>
      </c>
      <c r="K41" s="2">
        <f>+'Source Maddison since 1935'!K41/'GDP per capita 2% trend USA den'!K41</f>
        <v>0.32202553826086572</v>
      </c>
      <c r="L41" s="2">
        <f>+'Source Maddison since 1935'!L41/'GDP per capita 2% trend USA den'!L41</f>
        <v>0.3402336263225309</v>
      </c>
      <c r="M41" s="2">
        <f>+SUMPRODUCT(B41:L41,'Weights population'!B40:L40)</f>
        <v>0.25269993221705339</v>
      </c>
    </row>
    <row r="42" spans="1:13" x14ac:dyDescent="0.3">
      <c r="A42">
        <v>1973</v>
      </c>
      <c r="B42" s="2">
        <f>+'Source Maddison since 1935'!B42/'GDP per capita 2% trend USA den'!B42</f>
        <v>0.58009545616124847</v>
      </c>
      <c r="C42" s="2">
        <f>+'Source Maddison since 1935'!C42/'GDP per capita 2% trend USA den'!C42</f>
        <v>8.1207370698685583E-2</v>
      </c>
      <c r="D42" s="2">
        <f>+'Source Maddison since 1935'!D42/'GDP per capita 2% trend USA den'!D42</f>
        <v>0.18369047320403786</v>
      </c>
      <c r="E42" s="2">
        <f>+'Source Maddison since 1935'!E42/'GDP per capita 2% trend USA den'!E42</f>
        <v>0.29580544624560745</v>
      </c>
      <c r="F42" s="2">
        <f>+'Source Maddison since 1935'!F42/'GDP per capita 2% trend USA den'!F42</f>
        <v>0.22294569667831021</v>
      </c>
      <c r="G42" s="2">
        <f>+'Source Maddison since 1935'!G42/'GDP per capita 2% trend USA den'!G42</f>
        <v>0.17568531858060391</v>
      </c>
      <c r="H42" s="2">
        <f>+'Source Maddison since 1935'!H42/'GDP per capita 2% trend USA den'!H42</f>
        <v>0.31986371842940359</v>
      </c>
      <c r="I42" s="2">
        <f>+'Source Maddison since 1935'!I42/'GDP per capita 2% trend USA den'!I42</f>
        <v>8.7371767841864664E-2</v>
      </c>
      <c r="J42" s="2">
        <f>+'Source Maddison since 1935'!J42/'GDP per capita 2% trend USA den'!J42</f>
        <v>0.15672123570262936</v>
      </c>
      <c r="K42" s="2">
        <f>+'Source Maddison since 1935'!K42/'GDP per capita 2% trend USA den'!K42</f>
        <v>0.32885346426320644</v>
      </c>
      <c r="L42" s="2">
        <f>+'Source Maddison since 1935'!L42/'GDP per capita 2% trend USA den'!L42</f>
        <v>0.37144773619003413</v>
      </c>
      <c r="M42" s="2">
        <f>+SUMPRODUCT(B42:L42,'Weights population'!B41:L41)</f>
        <v>0.2649813036229256</v>
      </c>
    </row>
    <row r="43" spans="1:13" x14ac:dyDescent="0.3">
      <c r="A43">
        <v>1974</v>
      </c>
      <c r="B43" s="2">
        <f>+'Source Maddison since 1935'!B43/'GDP per capita 2% trend USA den'!B43</f>
        <v>0.59805732087623886</v>
      </c>
      <c r="C43" s="2">
        <f>+'Source Maddison since 1935'!C43/'GDP per capita 2% trend USA den'!C43</f>
        <v>8.8806266033271672E-2</v>
      </c>
      <c r="D43" s="2">
        <f>+'Source Maddison since 1935'!D43/'GDP per capita 2% trend USA den'!D43</f>
        <v>0.19053896398442977</v>
      </c>
      <c r="E43" s="2">
        <f>+'Source Maddison since 1935'!E43/'GDP per capita 2% trend USA den'!E43</f>
        <v>0.27158097708000994</v>
      </c>
      <c r="F43" s="2">
        <f>+'Source Maddison since 1935'!F43/'GDP per capita 2% trend USA den'!F43</f>
        <v>0.23263380558715732</v>
      </c>
      <c r="G43" s="2">
        <f>+'Source Maddison since 1935'!G43/'GDP per capita 2% trend USA den'!G43</f>
        <v>0.19498767107305301</v>
      </c>
      <c r="H43" s="2">
        <f>+'Source Maddison since 1935'!H43/'GDP per capita 2% trend USA den'!H43</f>
        <v>0.33570950945186206</v>
      </c>
      <c r="I43" s="2">
        <f>+'Source Maddison since 1935'!I43/'GDP per capita 2% trend USA den'!I43</f>
        <v>9.0275178751213311E-2</v>
      </c>
      <c r="J43" s="2">
        <f>+'Source Maddison since 1935'!J43/'GDP per capita 2% trend USA den'!J43</f>
        <v>0.15746744336334373</v>
      </c>
      <c r="K43" s="2">
        <f>+'Source Maddison since 1935'!K43/'GDP per capita 2% trend USA den'!K43</f>
        <v>0.32882660414493553</v>
      </c>
      <c r="L43" s="2">
        <f>+'Source Maddison since 1935'!L43/'GDP per capita 2% trend USA den'!L43</f>
        <v>0.49410026938076912</v>
      </c>
      <c r="M43" s="2">
        <f>+SUMPRODUCT(B43:L43,'Weights population'!B42:L42)</f>
        <v>0.27887870725393044</v>
      </c>
    </row>
    <row r="44" spans="1:13" x14ac:dyDescent="0.3">
      <c r="A44">
        <v>1975</v>
      </c>
      <c r="B44" s="2">
        <f>+'Source Maddison since 1935'!B44/'GDP per capita 2% trend USA den'!B44</f>
        <v>0.57411034043248432</v>
      </c>
      <c r="C44" s="2">
        <f>+'Source Maddison since 1935'!C44/'GDP per capita 2% trend USA den'!C44</f>
        <v>8.8957683366661724E-2</v>
      </c>
      <c r="D44" s="2">
        <f>+'Source Maddison since 1935'!D44/'GDP per capita 2% trend USA den'!D44</f>
        <v>0.19087636130339675</v>
      </c>
      <c r="E44" s="2">
        <f>+'Source Maddison since 1935'!E44/'GDP per capita 2% trend USA den'!E44</f>
        <v>0.22153014211198277</v>
      </c>
      <c r="F44" s="2">
        <f>+'Source Maddison since 1935'!F44/'GDP per capita 2% trend USA den'!F44</f>
        <v>0.23646614537844818</v>
      </c>
      <c r="G44" s="2">
        <f>+'Source Maddison since 1935'!G44/'GDP per capita 2% trend USA den'!G44</f>
        <v>0.19404460442052576</v>
      </c>
      <c r="H44" s="2">
        <f>+'Source Maddison since 1935'!H44/'GDP per capita 2% trend USA den'!H44</f>
        <v>0.34990570737747057</v>
      </c>
      <c r="I44" s="2">
        <f>+'Source Maddison since 1935'!I44/'GDP per capita 2% trend USA den'!I44</f>
        <v>9.4018643151166537E-2</v>
      </c>
      <c r="J44" s="2">
        <f>+'Source Maddison since 1935'!J44/'GDP per capita 2% trend USA den'!J44</f>
        <v>0.16371999172800508</v>
      </c>
      <c r="K44" s="2">
        <f>+'Source Maddison since 1935'!K44/'GDP per capita 2% trend USA den'!K44</f>
        <v>0.33229521316797417</v>
      </c>
      <c r="L44" s="2">
        <f>+'Source Maddison since 1935'!L44/'GDP per capita 2% trend USA den'!L44</f>
        <v>0.4577905574178901</v>
      </c>
      <c r="M44" s="2">
        <f>+SUMPRODUCT(B44:L44,'Weights population'!B43:L43)</f>
        <v>0.27687467365487145</v>
      </c>
    </row>
    <row r="45" spans="1:13" x14ac:dyDescent="0.3">
      <c r="A45">
        <v>1976</v>
      </c>
      <c r="B45" s="2">
        <f>+'Source Maddison since 1935'!B45/'GDP per capita 2% trend USA den'!B45</f>
        <v>0.5545030543424444</v>
      </c>
      <c r="C45" s="2">
        <f>+'Source Maddison since 1935'!C45/'GDP per capita 2% trend USA den'!C45</f>
        <v>9.0359874998332271E-2</v>
      </c>
      <c r="D45" s="2">
        <f>+'Source Maddison since 1935'!D45/'GDP per capita 2% trend USA den'!D45</f>
        <v>0.19782358347849172</v>
      </c>
      <c r="E45" s="2">
        <f>+'Source Maddison since 1935'!E45/'GDP per capita 2% trend USA den'!E45</f>
        <v>0.22259187064321315</v>
      </c>
      <c r="F45" s="2">
        <f>+'Source Maddison since 1935'!F45/'GDP per capita 2% trend USA den'!F45</f>
        <v>0.24147063024107901</v>
      </c>
      <c r="G45" s="2">
        <f>+'Source Maddison since 1935'!G45/'GDP per capita 2% trend USA den'!G45</f>
        <v>0.20121207879092917</v>
      </c>
      <c r="H45" s="2">
        <f>+'Source Maddison since 1935'!H45/'GDP per capita 2% trend USA den'!H45</f>
        <v>0.35078994329709706</v>
      </c>
      <c r="I45" s="2">
        <f>+'Source Maddison since 1935'!I45/'GDP per capita 2% trend USA den'!I45</f>
        <v>9.7015847933477284E-2</v>
      </c>
      <c r="J45" s="2">
        <f>+'Source Maddison since 1935'!J45/'GDP per capita 2% trend USA den'!J45</f>
        <v>0.15651621205068267</v>
      </c>
      <c r="K45" s="2">
        <f>+'Source Maddison since 1935'!K45/'GDP per capita 2% trend USA den'!K45</f>
        <v>0.32779658224841429</v>
      </c>
      <c r="L45" s="2">
        <f>+'Source Maddison since 1935'!L45/'GDP per capita 2% trend USA den'!L45</f>
        <v>0.44748307739129456</v>
      </c>
      <c r="M45" s="2">
        <f>+SUMPRODUCT(B45:L45,'Weights population'!B44:L44)</f>
        <v>0.27766745543808469</v>
      </c>
    </row>
    <row r="46" spans="1:13" x14ac:dyDescent="0.3">
      <c r="A46">
        <v>1977</v>
      </c>
      <c r="B46" s="2">
        <f>+'Source Maddison since 1935'!B46/'GDP per capita 2% trend USA den'!B46</f>
        <v>0.56945546222907317</v>
      </c>
      <c r="C46" s="2">
        <f>+'Source Maddison since 1935'!C46/'GDP per capita 2% trend USA den'!C46</f>
        <v>8.9655915888138676E-2</v>
      </c>
      <c r="D46" s="2">
        <f>+'Source Maddison since 1935'!D46/'GDP per capita 2% trend USA den'!D46</f>
        <v>0.19390514142017817</v>
      </c>
      <c r="E46" s="2">
        <f>+'Source Maddison since 1935'!E46/'GDP per capita 2% trend USA den'!E46</f>
        <v>0.23460030571170651</v>
      </c>
      <c r="F46" s="2">
        <f>+'Source Maddison since 1935'!F46/'GDP per capita 2% trend USA den'!F46</f>
        <v>0.24381505136761136</v>
      </c>
      <c r="G46" s="2">
        <f>+'Source Maddison since 1935'!G46/'GDP per capita 2% trend USA den'!G46</f>
        <v>0.20766793750710905</v>
      </c>
      <c r="H46" s="2">
        <f>+'Source Maddison since 1935'!H46/'GDP per capita 2% trend USA den'!H46</f>
        <v>0.34766879425347469</v>
      </c>
      <c r="I46" s="2">
        <f>+'Source Maddison since 1935'!I46/'GDP per capita 2% trend USA den'!I46</f>
        <v>0.10602889743983229</v>
      </c>
      <c r="J46" s="2">
        <f>+'Source Maddison since 1935'!J46/'GDP per capita 2% trend USA den'!J46</f>
        <v>0.1467240617313606</v>
      </c>
      <c r="K46" s="2">
        <f>+'Source Maddison since 1935'!K46/'GDP per capita 2% trend USA den'!K46</f>
        <v>0.31899630240570209</v>
      </c>
      <c r="L46" s="2">
        <f>+'Source Maddison since 1935'!L46/'GDP per capita 2% trend USA den'!L46</f>
        <v>0.43855070634475951</v>
      </c>
      <c r="M46" s="2">
        <f>+SUMPRODUCT(B46:L46,'Weights population'!B45:L45)</f>
        <v>0.27653214442834384</v>
      </c>
    </row>
    <row r="47" spans="1:13" x14ac:dyDescent="0.3">
      <c r="A47">
        <v>1978</v>
      </c>
      <c r="B47" s="2">
        <f>+'Source Maddison since 1935'!B47/'GDP per capita 2% trend USA den'!B47</f>
        <v>0.52734896771001416</v>
      </c>
      <c r="C47" s="2">
        <f>+'Source Maddison since 1935'!C47/'GDP per capita 2% trend USA den'!C47</f>
        <v>8.53389513954666E-2</v>
      </c>
      <c r="D47" s="2">
        <f>+'Source Maddison since 1935'!D47/'GDP per capita 2% trend USA den'!D47</f>
        <v>0.19293349484045516</v>
      </c>
      <c r="E47" s="2">
        <f>+'Source Maddison since 1935'!E47/'GDP per capita 2% trend USA den'!E47</f>
        <v>0.24372587390817949</v>
      </c>
      <c r="F47" s="2">
        <f>+'Source Maddison since 1935'!F47/'GDP per capita 2% trend USA den'!F47</f>
        <v>0.25179061806549757</v>
      </c>
      <c r="G47" s="2">
        <f>+'Source Maddison since 1935'!G47/'GDP per capita 2% trend USA den'!G47</f>
        <v>0.20832629979456704</v>
      </c>
      <c r="H47" s="2">
        <f>+'Source Maddison since 1935'!H47/'GDP per capita 2% trend USA den'!H47</f>
        <v>0.36489090031019361</v>
      </c>
      <c r="I47" s="2">
        <f>+'Source Maddison since 1935'!I47/'GDP per capita 2% trend USA den'!I47</f>
        <v>0.11476751300798779</v>
      </c>
      <c r="J47" s="2">
        <f>+'Source Maddison since 1935'!J47/'GDP per capita 2% trend USA den'!J47</f>
        <v>0.13923315513908249</v>
      </c>
      <c r="K47" s="2">
        <f>+'Source Maddison since 1935'!K47/'GDP per capita 2% trend USA den'!K47</f>
        <v>0.33080960168383511</v>
      </c>
      <c r="L47" s="2">
        <f>+'Source Maddison since 1935'!L47/'GDP per capita 2% trend USA den'!L47</f>
        <v>0.40726957994456209</v>
      </c>
      <c r="M47" s="2">
        <f>+SUMPRODUCT(B47:L47,'Weights population'!B46:L46)</f>
        <v>0.27516200883850817</v>
      </c>
    </row>
    <row r="48" spans="1:13" x14ac:dyDescent="0.3">
      <c r="A48">
        <v>1979</v>
      </c>
      <c r="B48" s="2">
        <f>+'Source Maddison since 1935'!B48/'GDP per capita 2% trend USA den'!B48</f>
        <v>0.54738082515733444</v>
      </c>
      <c r="C48" s="2">
        <f>+'Source Maddison since 1935'!C48/'GDP per capita 2% trend USA den'!C48</f>
        <v>8.4768002784781651E-2</v>
      </c>
      <c r="D48" s="2">
        <f>+'Source Maddison since 1935'!D48/'GDP per capita 2% trend USA den'!D48</f>
        <v>0.1970570970566404</v>
      </c>
      <c r="E48" s="2">
        <f>+'Source Maddison since 1935'!E48/'GDP per capita 2% trend USA den'!E48</f>
        <v>0.25514028461500199</v>
      </c>
      <c r="F48" s="2">
        <f>+'Source Maddison since 1935'!F48/'GDP per capita 2% trend USA den'!F48</f>
        <v>0.25114896609822979</v>
      </c>
      <c r="G48" s="2">
        <f>+'Source Maddison since 1935'!G48/'GDP per capita 2% trend USA den'!G48</f>
        <v>0.21435281062932007</v>
      </c>
      <c r="H48" s="2">
        <f>+'Source Maddison since 1935'!H48/'GDP per capita 2% trend USA den'!H48</f>
        <v>0.38940063700775934</v>
      </c>
      <c r="I48" s="2">
        <f>+'Source Maddison since 1935'!I48/'GDP per capita 2% trend USA den'!I48</f>
        <v>0.12164018336829654</v>
      </c>
      <c r="J48" s="2">
        <f>+'Source Maddison since 1935'!J48/'GDP per capita 2% trend USA den'!J48</f>
        <v>0.13908794717018658</v>
      </c>
      <c r="K48" s="2">
        <f>+'Source Maddison since 1935'!K48/'GDP per capita 2% trend USA den'!K48</f>
        <v>0.35036174065799663</v>
      </c>
      <c r="L48" s="2">
        <f>+'Source Maddison since 1935'!L48/'GDP per capita 2% trend USA den'!L48</f>
        <v>0.42790735755528569</v>
      </c>
      <c r="M48" s="2">
        <f>+SUMPRODUCT(B48:L48,'Weights population'!B47:L47)</f>
        <v>0.2856377801650849</v>
      </c>
    </row>
    <row r="49" spans="1:13" x14ac:dyDescent="0.3">
      <c r="A49">
        <v>1980</v>
      </c>
      <c r="B49" s="2">
        <f>+'Source Maddison since 1935'!B49/'GDP per capita 2% trend USA den'!B49</f>
        <v>0.53780315140560275</v>
      </c>
      <c r="C49" s="2">
        <f>+'Source Maddison since 1935'!C49/'GDP per capita 2% trend USA den'!C49</f>
        <v>8.3068617870077507E-2</v>
      </c>
      <c r="D49" s="2">
        <f>+'Source Maddison since 1935'!D49/'GDP per capita 2% trend USA den'!D49</f>
        <v>0.188273960286959</v>
      </c>
      <c r="E49" s="2">
        <f>+'Source Maddison since 1935'!E49/'GDP per capita 2% trend USA den'!E49</f>
        <v>0.2623984470270147</v>
      </c>
      <c r="F49" s="2">
        <f>+'Source Maddison since 1935'!F49/'GDP per capita 2% trend USA den'!F49</f>
        <v>0.25434872900999506</v>
      </c>
      <c r="G49" s="2">
        <f>+'Source Maddison since 1935'!G49/'GDP per capita 2% trend USA den'!G49</f>
        <v>0.21711878318127931</v>
      </c>
      <c r="H49" s="2">
        <f>+'Source Maddison since 1935'!H49/'GDP per capita 2% trend USA den'!H49</f>
        <v>0.41873440573718751</v>
      </c>
      <c r="I49" s="2">
        <f>+'Source Maddison since 1935'!I49/'GDP per capita 2% trend USA den'!I49</f>
        <v>0.1310687882678612</v>
      </c>
      <c r="J49" s="2">
        <f>+'Source Maddison since 1935'!J49/'GDP per capita 2% trend USA den'!J49</f>
        <v>0.14534213086285433</v>
      </c>
      <c r="K49" s="2">
        <f>+'Source Maddison since 1935'!K49/'GDP per capita 2% trend USA den'!K49</f>
        <v>0.36615036813526763</v>
      </c>
      <c r="L49" s="2">
        <f>+'Source Maddison since 1935'!L49/'GDP per capita 2% trend USA den'!L49</f>
        <v>0.42316920408915665</v>
      </c>
      <c r="M49" s="2">
        <f>+SUMPRODUCT(B49:L49,'Weights population'!B48:L48)</f>
        <v>0.28850949114299468</v>
      </c>
    </row>
    <row r="50" spans="1:13" x14ac:dyDescent="0.3">
      <c r="A50">
        <v>1981</v>
      </c>
      <c r="B50" s="2">
        <f>+'Source Maddison since 1935'!B50/'GDP per capita 2% trend USA den'!B50</f>
        <v>0.49108687303359105</v>
      </c>
      <c r="C50" s="2">
        <f>+'Source Maddison since 1935'!C50/'GDP per capita 2% trend USA den'!C50</f>
        <v>8.176864979162092E-2</v>
      </c>
      <c r="D50" s="2">
        <f>+'Source Maddison since 1935'!D50/'GDP per capita 2% trend USA den'!D50</f>
        <v>0.18754176916013859</v>
      </c>
      <c r="E50" s="2">
        <f>+'Source Maddison since 1935'!E50/'GDP per capita 2% trend USA den'!E50</f>
        <v>0.26605867193144928</v>
      </c>
      <c r="F50" s="2">
        <f>+'Source Maddison since 1935'!F50/'GDP per capita 2% trend USA den'!F50</f>
        <v>0.24508673047461713</v>
      </c>
      <c r="G50" s="2">
        <f>+'Source Maddison since 1935'!G50/'GDP per capita 2% trend USA den'!G50</f>
        <v>0.21304423455538049</v>
      </c>
      <c r="H50" s="2">
        <f>+'Source Maddison since 1935'!H50/'GDP per capita 2% trend USA den'!H50</f>
        <v>0.43156894161690185</v>
      </c>
      <c r="I50" s="2">
        <f>+'Source Maddison since 1935'!I50/'GDP per capita 2% trend USA den'!I50</f>
        <v>0.1371579585870174</v>
      </c>
      <c r="J50" s="2">
        <f>+'Source Maddison since 1935'!J50/'GDP per capita 2% trend USA den'!J50</f>
        <v>0.14892270623353301</v>
      </c>
      <c r="K50" s="2">
        <f>+'Source Maddison since 1935'!K50/'GDP per capita 2% trend USA den'!K50</f>
        <v>0.35929977750259162</v>
      </c>
      <c r="L50" s="2">
        <f>+'Source Maddison since 1935'!L50/'GDP per capita 2% trend USA den'!L50</f>
        <v>0.39916108086392249</v>
      </c>
      <c r="M50" s="2">
        <f>+SUMPRODUCT(B50:L50,'Weights population'!B49:L49)</f>
        <v>0.28485810489395913</v>
      </c>
    </row>
    <row r="51" spans="1:13" x14ac:dyDescent="0.3">
      <c r="A51">
        <v>1982</v>
      </c>
      <c r="B51" s="2">
        <f>+'Source Maddison since 1935'!B51/'GDP per capita 2% trend USA den'!B51</f>
        <v>0.46082535157844151</v>
      </c>
      <c r="C51" s="2">
        <f>+'Source Maddison since 1935'!C51/'GDP per capita 2% trend USA den'!C51</f>
        <v>7.6010213451181724E-2</v>
      </c>
      <c r="D51" s="2">
        <f>+'Source Maddison since 1935'!D51/'GDP per capita 2% trend USA den'!D51</f>
        <v>0.18490326193920831</v>
      </c>
      <c r="E51" s="2">
        <f>+'Source Maddison since 1935'!E51/'GDP per capita 2% trend USA den'!E51</f>
        <v>0.22391133095350468</v>
      </c>
      <c r="F51" s="2">
        <f>+'Source Maddison since 1935'!F51/'GDP per capita 2% trend USA den'!F51</f>
        <v>0.23716476119711319</v>
      </c>
      <c r="G51" s="2">
        <f>+'Source Maddison since 1935'!G51/'GDP per capita 2% trend USA den'!G51</f>
        <v>0.2043177462420078</v>
      </c>
      <c r="H51" s="2">
        <f>+'Source Maddison since 1935'!H51/'GDP per capita 2% trend USA den'!H51</f>
        <v>0.40705940888747838</v>
      </c>
      <c r="I51" s="2">
        <f>+'Source Maddison since 1935'!I51/'GDP per capita 2% trend USA den'!I51</f>
        <v>0.13217610161869017</v>
      </c>
      <c r="J51" s="2">
        <f>+'Source Maddison since 1935'!J51/'GDP per capita 2% trend USA den'!J51</f>
        <v>0.14453402981881161</v>
      </c>
      <c r="K51" s="2">
        <f>+'Source Maddison since 1935'!K51/'GDP per capita 2% trend USA den'!K51</f>
        <v>0.31589730086049556</v>
      </c>
      <c r="L51" s="2">
        <f>+'Source Maddison since 1935'!L51/'GDP per capita 2% trend USA den'!L51</f>
        <v>0.3529352653791204</v>
      </c>
      <c r="M51" s="2">
        <f>+SUMPRODUCT(B51:L51,'Weights population'!B50:L50)</f>
        <v>0.27012566467448934</v>
      </c>
    </row>
    <row r="52" spans="1:13" x14ac:dyDescent="0.3">
      <c r="A52">
        <v>1983</v>
      </c>
      <c r="B52" s="2">
        <f>+'Source Maddison since 1935'!B52/'GDP per capita 2% trend USA den'!B52</f>
        <v>0.46281652671043039</v>
      </c>
      <c r="C52" s="2">
        <f>+'Source Maddison since 1935'!C52/'GDP per capita 2% trend USA den'!C52</f>
        <v>7.2342518022876293E-2</v>
      </c>
      <c r="D52" s="2">
        <f>+'Source Maddison since 1935'!D52/'GDP per capita 2% trend USA den'!D52</f>
        <v>0.17513210552431266</v>
      </c>
      <c r="E52" s="2">
        <f>+'Source Maddison since 1935'!E52/'GDP per capita 2% trend USA den'!E52</f>
        <v>0.20919630090401653</v>
      </c>
      <c r="F52" s="2">
        <f>+'Source Maddison since 1935'!F52/'GDP per capita 2% trend USA den'!F52</f>
        <v>0.22640398722984634</v>
      </c>
      <c r="G52" s="2">
        <f>+'Source Maddison since 1935'!G52/'GDP per capita 2% trend USA den'!G52</f>
        <v>0.18791495822350049</v>
      </c>
      <c r="H52" s="2">
        <f>+'Source Maddison since 1935'!H52/'GDP per capita 2% trend USA den'!H52</f>
        <v>0.36564577556028538</v>
      </c>
      <c r="I52" s="2">
        <f>+'Source Maddison since 1935'!I52/'GDP per capita 2% trend USA den'!I52</f>
        <v>0.12449234290829925</v>
      </c>
      <c r="J52" s="2">
        <f>+'Source Maddison since 1935'!J52/'GDP per capita 2% trend USA den'!J52</f>
        <v>0.12364951745560554</v>
      </c>
      <c r="K52" s="2">
        <f>+'Source Maddison since 1935'!K52/'GDP per capita 2% trend USA den'!K52</f>
        <v>0.27419921394301849</v>
      </c>
      <c r="L52" s="2">
        <f>+'Source Maddison since 1935'!L52/'GDP per capita 2% trend USA den'!L52</f>
        <v>0.33084410790947449</v>
      </c>
      <c r="M52" s="2">
        <f>+SUMPRODUCT(B52:L52,'Weights population'!B51:L51)</f>
        <v>0.25252504718570618</v>
      </c>
    </row>
    <row r="53" spans="1:13" x14ac:dyDescent="0.3">
      <c r="A53">
        <v>1984</v>
      </c>
      <c r="B53" s="2">
        <f>+'Source Maddison since 1935'!B53/'GDP per capita 2% trend USA den'!B53</f>
        <v>0.45835519819082049</v>
      </c>
      <c r="C53" s="2">
        <f>+'Source Maddison since 1935'!C53/'GDP per capita 2% trend USA den'!C53</f>
        <v>7.367836882208037E-2</v>
      </c>
      <c r="D53" s="2">
        <f>+'Source Maddison since 1935'!D53/'GDP per capita 2% trend USA den'!D53</f>
        <v>0.17355731646360145</v>
      </c>
      <c r="E53" s="2">
        <f>+'Source Maddison since 1935'!E53/'GDP per capita 2% trend USA den'!E53</f>
        <v>0.20895047681364753</v>
      </c>
      <c r="F53" s="2">
        <f>+'Source Maddison since 1935'!F53/'GDP per capita 2% trend USA den'!F53</f>
        <v>0.22106953561055048</v>
      </c>
      <c r="G53" s="2">
        <f>+'Source Maddison since 1935'!G53/'GDP per capita 2% trend USA den'!G53</f>
        <v>0.1844369260653666</v>
      </c>
      <c r="H53" s="2">
        <f>+'Source Maddison since 1935'!H53/'GDP per capita 2% trend USA den'!H53</f>
        <v>0.35919926257979645</v>
      </c>
      <c r="I53" s="2">
        <f>+'Source Maddison since 1935'!I53/'GDP per capita 2% trend USA den'!I53</f>
        <v>0.12184474171090767</v>
      </c>
      <c r="J53" s="2">
        <f>+'Source Maddison since 1935'!J53/'GDP per capita 2% trend USA den'!J53</f>
        <v>0.12428921095687388</v>
      </c>
      <c r="K53" s="2">
        <f>+'Source Maddison since 1935'!K53/'GDP per capita 2% trend USA den'!K53</f>
        <v>0.26455354487330163</v>
      </c>
      <c r="L53" s="2">
        <f>+'Source Maddison since 1935'!L53/'GDP per capita 2% trend USA den'!L53</f>
        <v>0.31929588432522116</v>
      </c>
      <c r="M53" s="2">
        <f>+SUMPRODUCT(B53:L53,'Weights population'!B52:L52)</f>
        <v>0.24885082867976946</v>
      </c>
    </row>
    <row r="54" spans="1:13" x14ac:dyDescent="0.3">
      <c r="A54">
        <v>1985</v>
      </c>
      <c r="B54" s="2">
        <f>+'Source Maddison since 1935'!B54/'GDP per capita 2% trend USA den'!B54</f>
        <v>0.41561377831513446</v>
      </c>
      <c r="C54" s="2">
        <f>+'Source Maddison since 1935'!C54/'GDP per capita 2% trend USA den'!C54</f>
        <v>7.5980395921982261E-2</v>
      </c>
      <c r="D54" s="2">
        <f>+'Source Maddison since 1935'!D54/'GDP per capita 2% trend USA den'!D54</f>
        <v>0.17575740629309713</v>
      </c>
      <c r="E54" s="2">
        <f>+'Source Maddison since 1935'!E54/'GDP per capita 2% trend USA den'!E54</f>
        <v>0.20272690266878077</v>
      </c>
      <c r="F54" s="2">
        <f>+'Source Maddison since 1935'!F54/'GDP per capita 2% trend USA den'!F54</f>
        <v>0.21369697315951566</v>
      </c>
      <c r="G54" s="2">
        <f>+'Source Maddison since 1935'!G54/'GDP per capita 2% trend USA den'!G54</f>
        <v>0.18085426981340783</v>
      </c>
      <c r="H54" s="2">
        <f>+'Source Maddison since 1935'!H54/'GDP per capita 2% trend USA den'!H54</f>
        <v>0.34743057095733604</v>
      </c>
      <c r="I54" s="2">
        <f>+'Source Maddison since 1935'!I54/'GDP per capita 2% trend USA den'!I54</f>
        <v>0.11992818601101865</v>
      </c>
      <c r="J54" s="2">
        <f>+'Source Maddison since 1935'!J54/'GDP per capita 2% trend USA den'!J54</f>
        <v>0.12036698883064806</v>
      </c>
      <c r="K54" s="2">
        <f>+'Source Maddison since 1935'!K54/'GDP per capita 2% trend USA den'!K54</f>
        <v>0.25757725512245522</v>
      </c>
      <c r="L54" s="2">
        <f>+'Source Maddison since 1935'!L54/'GDP per capita 2% trend USA den'!L54</f>
        <v>0.29821714703274693</v>
      </c>
      <c r="M54" s="2">
        <f>+SUMPRODUCT(B54:L54,'Weights population'!B53:L53)</f>
        <v>0.24100853614715809</v>
      </c>
    </row>
    <row r="55" spans="1:13" x14ac:dyDescent="0.3">
      <c r="A55">
        <v>1986</v>
      </c>
      <c r="B55" s="2">
        <f>+'Source Maddison since 1935'!B55/'GDP per capita 2% trend USA den'!B55</f>
        <v>0.43274694361188581</v>
      </c>
      <c r="C55" s="2">
        <f>+'Source Maddison since 1935'!C55/'GDP per capita 2% trend USA den'!C55</f>
        <v>7.3001434396866266E-2</v>
      </c>
      <c r="D55" s="2">
        <f>+'Source Maddison since 1935'!D55/'GDP per capita 2% trend USA den'!D55</f>
        <v>0.19309309596813901</v>
      </c>
      <c r="E55" s="2">
        <f>+'Source Maddison since 1935'!E55/'GDP per capita 2% trend USA den'!E55</f>
        <v>0.20447681919231037</v>
      </c>
      <c r="F55" s="2">
        <f>+'Source Maddison since 1935'!F55/'GDP per capita 2% trend USA den'!F55</f>
        <v>0.21814390550505094</v>
      </c>
      <c r="G55" s="2">
        <f>+'Source Maddison since 1935'!G55/'GDP per capita 2% trend USA den'!G55</f>
        <v>0.16443523459566114</v>
      </c>
      <c r="H55" s="2">
        <f>+'Source Maddison since 1935'!H55/'GDP per capita 2% trend USA den'!H55</f>
        <v>0.31209271432313951</v>
      </c>
      <c r="I55" s="2">
        <f>+'Source Maddison since 1935'!I55/'GDP per capita 2% trend USA den'!I55</f>
        <v>0.1136717711483389</v>
      </c>
      <c r="J55" s="2">
        <f>+'Source Maddison since 1935'!J55/'GDP per capita 2% trend USA den'!J55</f>
        <v>0.13392420897738794</v>
      </c>
      <c r="K55" s="2">
        <f>+'Source Maddison since 1935'!K55/'GDP per capita 2% trend USA den'!K55</f>
        <v>0.28499018722838271</v>
      </c>
      <c r="L55" s="2">
        <f>+'Source Maddison since 1935'!L55/'GDP per capita 2% trend USA den'!L55</f>
        <v>0.26318241512161261</v>
      </c>
      <c r="M55" s="2">
        <f>+SUMPRODUCT(B55:L55,'Weights population'!B54:L54)</f>
        <v>0.24066132382131483</v>
      </c>
    </row>
    <row r="56" spans="1:13" x14ac:dyDescent="0.3">
      <c r="A56">
        <v>1987</v>
      </c>
      <c r="B56" s="2">
        <f>+'Source Maddison since 1935'!B56/'GDP per capita 2% trend USA den'!B56</f>
        <v>0.43071793640019046</v>
      </c>
      <c r="C56" s="2">
        <f>+'Source Maddison since 1935'!C56/'GDP per capita 2% trend USA den'!C56</f>
        <v>7.3289531359447893E-2</v>
      </c>
      <c r="D56" s="2">
        <f>+'Source Maddison since 1935'!D56/'GDP per capita 2% trend USA den'!D56</f>
        <v>0.19076690765540222</v>
      </c>
      <c r="E56" s="2">
        <f>+'Source Maddison since 1935'!E56/'GDP per capita 2% trend USA den'!E56</f>
        <v>0.21110888913498338</v>
      </c>
      <c r="F56" s="2">
        <f>+'Source Maddison since 1935'!F56/'GDP per capita 2% trend USA den'!F56</f>
        <v>0.21091422902513091</v>
      </c>
      <c r="G56" s="2">
        <f>+'Source Maddison since 1935'!G56/'GDP per capita 2% trend USA den'!G56</f>
        <v>0.15047226491594481</v>
      </c>
      <c r="H56" s="2">
        <f>+'Source Maddison since 1935'!H56/'GDP per capita 2% trend USA den'!H56</f>
        <v>0.30279380087548791</v>
      </c>
      <c r="I56" s="2">
        <f>+'Source Maddison since 1935'!I56/'GDP per capita 2% trend USA den'!I56</f>
        <v>0.11390860761532605</v>
      </c>
      <c r="J56" s="2">
        <f>+'Source Maddison since 1935'!J56/'GDP per capita 2% trend USA den'!J56</f>
        <v>0.14210188019228939</v>
      </c>
      <c r="K56" s="2">
        <f>+'Source Maddison since 1935'!K56/'GDP per capita 2% trend USA den'!K56</f>
        <v>0.30740075680866258</v>
      </c>
      <c r="L56" s="2">
        <f>+'Source Maddison since 1935'!L56/'GDP per capita 2% trend USA den'!L56</f>
        <v>0.25721089181837226</v>
      </c>
      <c r="M56" s="2">
        <f>+SUMPRODUCT(B56:L56,'Weights population'!B55:L55)</f>
        <v>0.23699241745327107</v>
      </c>
    </row>
    <row r="57" spans="1:13" x14ac:dyDescent="0.3">
      <c r="A57">
        <v>1988</v>
      </c>
      <c r="B57" s="2">
        <f>+'Source Maddison since 1935'!B57/'GDP per capita 2% trend USA den'!B57</f>
        <v>0.41021755502729795</v>
      </c>
      <c r="C57" s="2">
        <f>+'Source Maddison since 1935'!C57/'GDP per capita 2% trend USA den'!C57</f>
        <v>6.3805258229414574E-2</v>
      </c>
      <c r="D57" s="2">
        <f>+'Source Maddison since 1935'!D57/'GDP per capita 2% trend USA den'!D57</f>
        <v>0.18422734579499961</v>
      </c>
      <c r="E57" s="2">
        <f>+'Source Maddison since 1935'!E57/'GDP per capita 2% trend USA den'!E57</f>
        <v>0.22344563263291992</v>
      </c>
      <c r="F57" s="2">
        <f>+'Source Maddison since 1935'!F57/'GDP per capita 2% trend USA den'!F57</f>
        <v>0.20951407575132291</v>
      </c>
      <c r="G57" s="2">
        <f>+'Source Maddison since 1935'!G57/'GDP per capita 2% trend USA den'!G57</f>
        <v>0.14984375449589832</v>
      </c>
      <c r="H57" s="2">
        <f>+'Source Maddison since 1935'!H57/'GDP per capita 2% trend USA den'!H57</f>
        <v>0.29160847828877007</v>
      </c>
      <c r="I57" s="2">
        <f>+'Source Maddison since 1935'!I57/'GDP per capita 2% trend USA den'!I57</f>
        <v>0.11577823527171936</v>
      </c>
      <c r="J57" s="2">
        <f>+'Source Maddison since 1935'!J57/'GDP per capita 2% trend USA den'!J57</f>
        <v>0.13155461018786574</v>
      </c>
      <c r="K57" s="2">
        <f>+'Source Maddison since 1935'!K57/'GDP per capita 2% trend USA den'!K57</f>
        <v>0.29812895582467736</v>
      </c>
      <c r="L57" s="2">
        <f>+'Source Maddison since 1935'!L57/'GDP per capita 2% trend USA den'!L57</f>
        <v>0.25423500948539912</v>
      </c>
      <c r="M57" s="2">
        <f>+SUMPRODUCT(B57:L57,'Weights population'!B56:L56)</f>
        <v>0.2293121490923494</v>
      </c>
    </row>
    <row r="58" spans="1:13" x14ac:dyDescent="0.3">
      <c r="A58">
        <v>1989</v>
      </c>
      <c r="B58" s="2">
        <f>+'Source Maddison since 1935'!B58/'GDP per capita 2% trend USA den'!B58</f>
        <v>0.37354758681316697</v>
      </c>
      <c r="C58" s="2">
        <f>+'Source Maddison since 1935'!C58/'GDP per capita 2% trend USA den'!C58</f>
        <v>6.3895066815274987E-2</v>
      </c>
      <c r="D58" s="2">
        <f>+'Source Maddison since 1935'!D58/'GDP per capita 2% trend USA den'!D58</f>
        <v>0.18186238636734198</v>
      </c>
      <c r="E58" s="2">
        <f>+'Source Maddison since 1935'!E58/'GDP per capita 2% trend USA den'!E58</f>
        <v>0.23605937325116236</v>
      </c>
      <c r="F58" s="2">
        <f>+'Source Maddison since 1935'!F58/'GDP per capita 2% trend USA den'!F58</f>
        <v>0.20559305783948659</v>
      </c>
      <c r="G58" s="2">
        <f>+'Source Maddison since 1935'!G58/'GDP per capita 2% trend USA den'!G58</f>
        <v>0.14671854044210289</v>
      </c>
      <c r="H58" s="2">
        <f>+'Source Maddison since 1935'!H58/'GDP per capita 2% trend USA den'!H58</f>
        <v>0.28997570830416891</v>
      </c>
      <c r="I58" s="2">
        <f>+'Source Maddison since 1935'!I58/'GDP per capita 2% trend USA den'!I58</f>
        <v>0.11391345977364545</v>
      </c>
      <c r="J58" s="2">
        <f>+'Source Maddison since 1935'!J58/'GDP per capita 2% trend USA den'!J58</f>
        <v>0.10536917070220311</v>
      </c>
      <c r="K58" s="2">
        <f>+'Source Maddison since 1935'!K58/'GDP per capita 2% trend USA den'!K58</f>
        <v>0.29194027111986554</v>
      </c>
      <c r="L58" s="2">
        <f>+'Source Maddison since 1935'!L58/'GDP per capita 2% trend USA den'!L58</f>
        <v>0.22960438114244497</v>
      </c>
      <c r="M58" s="2">
        <f>+SUMPRODUCT(B58:L58,'Weights population'!B57:L57)</f>
        <v>0.22191186516410885</v>
      </c>
    </row>
    <row r="59" spans="1:13" x14ac:dyDescent="0.3">
      <c r="A59">
        <v>1990</v>
      </c>
      <c r="B59" s="2">
        <f>+'Source Maddison since 1935'!B59/'GDP per capita 2% trend USA den'!B59</f>
        <v>0.36313534274578529</v>
      </c>
      <c r="C59" s="2">
        <f>+'Source Maddison since 1935'!C59/'GDP per capita 2% trend USA den'!C59</f>
        <v>6.5760576043625535E-2</v>
      </c>
      <c r="D59" s="2">
        <f>+'Source Maddison since 1935'!D59/'GDP per capita 2% trend USA den'!D59</f>
        <v>0.17264061967380448</v>
      </c>
      <c r="E59" s="2">
        <f>+'Source Maddison since 1935'!E59/'GDP per capita 2% trend USA den'!E59</f>
        <v>0.23250078140947103</v>
      </c>
      <c r="F59" s="2">
        <f>+'Source Maddison since 1935'!F59/'GDP per capita 2% trend USA den'!F59</f>
        <v>0.20666736125286314</v>
      </c>
      <c r="G59" s="2">
        <f>+'Source Maddison since 1935'!G59/'GDP per capita 2% trend USA den'!G59</f>
        <v>0.14784665074243286</v>
      </c>
      <c r="H59" s="2">
        <f>+'Source Maddison since 1935'!H59/'GDP per capita 2% trend USA den'!H59</f>
        <v>0.2985670784016955</v>
      </c>
      <c r="I59" s="2">
        <f>+'Source Maddison since 1935'!I59/'GDP per capita 2% trend USA den'!I59</f>
        <v>0.12115721192974803</v>
      </c>
      <c r="J59" s="2">
        <f>+'Source Maddison since 1935'!J59/'GDP per capita 2% trend USA den'!J59</f>
        <v>0.10275281082409364</v>
      </c>
      <c r="K59" s="2">
        <f>+'Source Maddison since 1935'!K59/'GDP per capita 2% trend USA den'!K59</f>
        <v>0.28138556109043678</v>
      </c>
      <c r="L59" s="2">
        <f>+'Source Maddison since 1935'!L59/'GDP per capita 2% trend USA den'!L59</f>
        <v>0.23509940947256178</v>
      </c>
      <c r="M59" s="2">
        <f>+SUMPRODUCT(B59:L59,'Weights population'!B58:L58)</f>
        <v>0.21932176144221252</v>
      </c>
    </row>
    <row r="60" spans="1:13" x14ac:dyDescent="0.3">
      <c r="A60">
        <v>1991</v>
      </c>
      <c r="B60" s="2">
        <f>+'Source Maddison since 1935'!B60/'GDP per capita 2% trend USA den'!B60</f>
        <v>0.38982418210562969</v>
      </c>
      <c r="C60" s="2">
        <f>+'Source Maddison since 1935'!C60/'GDP per capita 2% trend USA den'!C60</f>
        <v>6.6988854913584681E-2</v>
      </c>
      <c r="D60" s="2">
        <f>+'Source Maddison since 1935'!D60/'GDP per capita 2% trend USA den'!D60</f>
        <v>0.17686856055707526</v>
      </c>
      <c r="E60" s="2">
        <f>+'Source Maddison since 1935'!E60/'GDP per capita 2% trend USA den'!E60</f>
        <v>0.24005088993418333</v>
      </c>
      <c r="F60" s="2">
        <f>+'Source Maddison since 1935'!F60/'GDP per capita 2% trend USA den'!F60</f>
        <v>0.19841889016909647</v>
      </c>
      <c r="G60" s="2">
        <f>+'Source Maddison since 1935'!G60/'GDP per capita 2% trend USA den'!G60</f>
        <v>0.1474653987359448</v>
      </c>
      <c r="H60" s="2">
        <f>+'Source Maddison since 1935'!H60/'GDP per capita 2% trend USA den'!H60</f>
        <v>0.29810789752595673</v>
      </c>
      <c r="I60" s="2">
        <f>+'Source Maddison since 1935'!I60/'GDP per capita 2% trend USA den'!I60</f>
        <v>0.11998048600406241</v>
      </c>
      <c r="J60" s="2">
        <f>+'Source Maddison since 1935'!J60/'GDP per capita 2% trend USA den'!J60</f>
        <v>0.10292605269496635</v>
      </c>
      <c r="K60" s="2">
        <f>+'Source Maddison since 1935'!K60/'GDP per capita 2% trend USA den'!K60</f>
        <v>0.2891460775621259</v>
      </c>
      <c r="L60" s="2">
        <f>+'Source Maddison since 1935'!L60/'GDP per capita 2% trend USA den'!L60</f>
        <v>0.22920079352312397</v>
      </c>
      <c r="M60" s="2">
        <f>+SUMPRODUCT(B60:L60,'Weights population'!B59:L59)</f>
        <v>0.22245216771667203</v>
      </c>
    </row>
    <row r="61" spans="1:13" x14ac:dyDescent="0.3">
      <c r="A61">
        <v>1992</v>
      </c>
      <c r="B61" s="2">
        <f>+'Source Maddison since 1935'!B61/'GDP per capita 2% trend USA den'!B61</f>
        <v>0.417912661569944</v>
      </c>
      <c r="C61" s="2">
        <f>+'Source Maddison since 1935'!C61/'GDP per capita 2% trend USA den'!C61</f>
        <v>6.7350289714408068E-2</v>
      </c>
      <c r="D61" s="2">
        <f>+'Source Maddison since 1935'!D61/'GDP per capita 2% trend USA den'!D61</f>
        <v>0.17628027399508464</v>
      </c>
      <c r="E61" s="2">
        <f>+'Source Maddison since 1935'!E61/'GDP per capita 2% trend USA den'!E61</f>
        <v>0.26226061767063352</v>
      </c>
      <c r="F61" s="2">
        <f>+'Source Maddison since 1935'!F61/'GDP per capita 2% trend USA den'!F61</f>
        <v>0.20202148420006785</v>
      </c>
      <c r="G61" s="2">
        <f>+'Source Maddison since 1935'!G61/'GDP per capita 2% trend USA den'!G61</f>
        <v>0.15189077117529465</v>
      </c>
      <c r="H61" s="2">
        <f>+'Source Maddison since 1935'!H61/'GDP per capita 2% trend USA den'!H61</f>
        <v>0.29881548695716215</v>
      </c>
      <c r="I61" s="2">
        <f>+'Source Maddison since 1935'!I61/'GDP per capita 2% trend USA den'!I61</f>
        <v>0.1165700695013337</v>
      </c>
      <c r="J61" s="2">
        <f>+'Source Maddison since 1935'!J61/'GDP per capita 2% trend USA den'!J61</f>
        <v>0.10167190332105232</v>
      </c>
      <c r="K61" s="2">
        <f>+'Source Maddison since 1935'!K61/'GDP per capita 2% trend USA den'!K61</f>
        <v>0.31433073694372737</v>
      </c>
      <c r="L61" s="2">
        <f>+'Source Maddison since 1935'!L61/'GDP per capita 2% trend USA den'!L61</f>
        <v>0.24859661910291986</v>
      </c>
      <c r="M61" s="2">
        <f>+SUMPRODUCT(B61:L61,'Weights population'!B60:L60)</f>
        <v>0.22699204402915069</v>
      </c>
    </row>
    <row r="62" spans="1:13" x14ac:dyDescent="0.3">
      <c r="A62">
        <v>1993</v>
      </c>
      <c r="B62" s="2">
        <f>+'Source Maddison since 1935'!B62/'GDP per capita 2% trend USA den'!B62</f>
        <v>0.43192985563089015</v>
      </c>
      <c r="C62" s="2">
        <f>+'Source Maddison since 1935'!C62/'GDP per capita 2% trend USA den'!C62</f>
        <v>6.856486736487151E-2</v>
      </c>
      <c r="D62" s="2">
        <f>+'Source Maddison since 1935'!D62/'GDP per capita 2% trend USA den'!D62</f>
        <v>0.18319495444252856</v>
      </c>
      <c r="E62" s="2">
        <f>+'Source Maddison since 1935'!E62/'GDP per capita 2% trend USA den'!E62</f>
        <v>0.2674894090264</v>
      </c>
      <c r="F62" s="2">
        <f>+'Source Maddison since 1935'!F62/'GDP per capita 2% trend USA den'!F62</f>
        <v>0.20655886512862554</v>
      </c>
      <c r="G62" s="2">
        <f>+'Source Maddison since 1935'!G62/'GDP per capita 2% trend USA den'!G62</f>
        <v>0.14050036056238588</v>
      </c>
      <c r="H62" s="2">
        <f>+'Source Maddison since 1935'!H62/'GDP per capita 2% trend USA den'!H62</f>
        <v>0.28952811639368015</v>
      </c>
      <c r="I62" s="2">
        <f>+'Source Maddison since 1935'!I62/'GDP per capita 2% trend USA den'!I62</f>
        <v>0.11684836219828523</v>
      </c>
      <c r="J62" s="2">
        <f>+'Source Maddison since 1935'!J62/'GDP per capita 2% trend USA den'!J62</f>
        <v>0.10405726929492265</v>
      </c>
      <c r="K62" s="2">
        <f>+'Source Maddison since 1935'!K62/'GDP per capita 2% trend USA den'!K62</f>
        <v>0.31698287210742909</v>
      </c>
      <c r="L62" s="2">
        <f>+'Source Maddison since 1935'!L62/'GDP per capita 2% trend USA den'!L62</f>
        <v>0.22018541229819874</v>
      </c>
      <c r="M62" s="2">
        <f>+SUMPRODUCT(B62:L62,'Weights population'!B61:L61)</f>
        <v>0.22772504698599913</v>
      </c>
    </row>
    <row r="63" spans="1:13" x14ac:dyDescent="0.3">
      <c r="A63">
        <v>1994</v>
      </c>
      <c r="B63" s="2">
        <f>+'Source Maddison since 1935'!B63/'GDP per capita 2% trend USA den'!B63</f>
        <v>0.44478477972565356</v>
      </c>
      <c r="C63" s="2">
        <f>+'Source Maddison since 1935'!C63/'GDP per capita 2% trend USA den'!C63</f>
        <v>7.157001726090971E-2</v>
      </c>
      <c r="D63" s="2">
        <f>+'Source Maddison since 1935'!D63/'GDP per capita 2% trend USA den'!D63</f>
        <v>0.19914766839253131</v>
      </c>
      <c r="E63" s="2">
        <f>+'Source Maddison since 1935'!E63/'GDP per capita 2% trend USA den'!E63</f>
        <v>0.27989694990355768</v>
      </c>
      <c r="F63" s="2">
        <f>+'Source Maddison since 1935'!F63/'GDP per capita 2% trend USA den'!F63</f>
        <v>0.20903302989265696</v>
      </c>
      <c r="G63" s="2">
        <f>+'Source Maddison since 1935'!G63/'GDP per capita 2% trend USA den'!G63</f>
        <v>0.14079579165178963</v>
      </c>
      <c r="H63" s="2">
        <f>+'Source Maddison since 1935'!H63/'GDP per capita 2% trend USA den'!H63</f>
        <v>0.28868079969366933</v>
      </c>
      <c r="I63" s="2">
        <f>+'Source Maddison since 1935'!I63/'GDP per capita 2% trend USA den'!I63</f>
        <v>0.1182854113215035</v>
      </c>
      <c r="J63" s="2">
        <f>+'Source Maddison since 1935'!J63/'GDP per capita 2% trend USA den'!J63</f>
        <v>0.11661902181148232</v>
      </c>
      <c r="K63" s="2">
        <f>+'Source Maddison since 1935'!K63/'GDP per capita 2% trend USA den'!K63</f>
        <v>0.33539619375426316</v>
      </c>
      <c r="L63" s="2">
        <f>+'Source Maddison since 1935'!L63/'GDP per capita 2% trend USA den'!L63</f>
        <v>0.19959957063253705</v>
      </c>
      <c r="M63" s="2">
        <f>+SUMPRODUCT(B63:L63,'Weights population'!B62:L62)</f>
        <v>0.23533338817462562</v>
      </c>
    </row>
    <row r="64" spans="1:13" x14ac:dyDescent="0.3">
      <c r="A64">
        <v>1995</v>
      </c>
      <c r="B64" s="2">
        <f>+'Source Maddison since 1935'!B64/'GDP per capita 2% trend USA den'!B64</f>
        <v>0.42066782047593526</v>
      </c>
      <c r="C64" s="2">
        <f>+'Source Maddison since 1935'!C64/'GDP per capita 2% trend USA den'!C64</f>
        <v>7.6812304765682224E-2</v>
      </c>
      <c r="D64" s="2">
        <f>+'Source Maddison since 1935'!D64/'GDP per capita 2% trend USA den'!D64</f>
        <v>0.22354208232637079</v>
      </c>
      <c r="E64" s="2">
        <f>+'Source Maddison since 1935'!E64/'GDP per capita 2% trend USA den'!E64</f>
        <v>0.30816299197450525</v>
      </c>
      <c r="F64" s="2">
        <f>+'Source Maddison since 1935'!F64/'GDP per capita 2% trend USA den'!F64</f>
        <v>0.21036160032620327</v>
      </c>
      <c r="G64" s="2">
        <f>+'Source Maddison since 1935'!G64/'GDP per capita 2% trend USA den'!G64</f>
        <v>0.13778587906057491</v>
      </c>
      <c r="H64" s="2">
        <f>+'Source Maddison since 1935'!H64/'GDP per capita 2% trend USA den'!H64</f>
        <v>0.25197980294437933</v>
      </c>
      <c r="I64" s="2">
        <f>+'Source Maddison since 1935'!I64/'GDP per capita 2% trend USA den'!I64</f>
        <v>0.11854126773680088</v>
      </c>
      <c r="J64" s="2">
        <f>+'Source Maddison since 1935'!J64/'GDP per capita 2% trend USA den'!J64</f>
        <v>0.12574069067806884</v>
      </c>
      <c r="K64" s="2">
        <f>+'Source Maddison since 1935'!K64/'GDP per capita 2% trend USA den'!K64</f>
        <v>0.32488780526883548</v>
      </c>
      <c r="L64" s="2">
        <f>+'Source Maddison since 1935'!L64/'GDP per capita 2% trend USA den'!L64</f>
        <v>0.20055930909078457</v>
      </c>
      <c r="M64" s="2">
        <f>+SUMPRODUCT(B64:L64,'Weights population'!B63:L63)</f>
        <v>0.23621628345454299</v>
      </c>
    </row>
    <row r="65" spans="1:13" x14ac:dyDescent="0.3">
      <c r="A65">
        <v>1996</v>
      </c>
      <c r="B65" s="2">
        <f>+'Source Maddison since 1935'!B65/'GDP per capita 2% trend USA den'!B65</f>
        <v>0.43242687794667295</v>
      </c>
      <c r="C65" s="2">
        <f>+'Source Maddison since 1935'!C65/'GDP per capita 2% trend USA den'!C65</f>
        <v>8.2174408911079105E-2</v>
      </c>
      <c r="D65" s="2">
        <f>+'Source Maddison since 1935'!D65/'GDP per capita 2% trend USA den'!D65</f>
        <v>0.25789788062611546</v>
      </c>
      <c r="E65" s="2">
        <f>+'Source Maddison since 1935'!E65/'GDP per capita 2% trend USA den'!E65</f>
        <v>0.30831012950218878</v>
      </c>
      <c r="F65" s="2">
        <f>+'Source Maddison since 1935'!F65/'GDP per capita 2% trend USA den'!F65</f>
        <v>0.20262629273613955</v>
      </c>
      <c r="G65" s="2">
        <f>+'Source Maddison since 1935'!G65/'GDP per capita 2% trend USA den'!G65</f>
        <v>0.13329248356570808</v>
      </c>
      <c r="H65" s="2">
        <f>+'Source Maddison since 1935'!H65/'GDP per capita 2% trend USA den'!H65</f>
        <v>0.24826064403429746</v>
      </c>
      <c r="I65" s="2">
        <f>+'Source Maddison since 1935'!I65/'GDP per capita 2% trend USA den'!I65</f>
        <v>0.11491386617793123</v>
      </c>
      <c r="J65" s="2">
        <f>+'Source Maddison since 1935'!J65/'GDP per capita 2% trend USA den'!J65</f>
        <v>0.12723867015732665</v>
      </c>
      <c r="K65" s="2">
        <f>+'Source Maddison since 1935'!K65/'GDP per capita 2% trend USA den'!K65</f>
        <v>0.33390988754749684</v>
      </c>
      <c r="L65" s="2">
        <f>+'Source Maddison since 1935'!L65/'GDP per capita 2% trend USA den'!L65</f>
        <v>0.18869980718232932</v>
      </c>
      <c r="M65" s="2">
        <f>+SUMPRODUCT(B65:L65,'Weights population'!B64:L64)</f>
        <v>0.24862699085282275</v>
      </c>
    </row>
    <row r="66" spans="1:13" x14ac:dyDescent="0.3">
      <c r="A66">
        <v>1997</v>
      </c>
      <c r="B66" s="2">
        <f>+'Source Maddison since 1935'!B66/'GDP per capita 2% trend USA den'!B66</f>
        <v>0.43523261526097684</v>
      </c>
      <c r="C66" s="2">
        <f>+'Source Maddison since 1935'!C66/'GDP per capita 2% trend USA den'!C66</f>
        <v>8.0616375687977679E-2</v>
      </c>
      <c r="D66" s="2">
        <f>+'Source Maddison since 1935'!D66/'GDP per capita 2% trend USA den'!D66</f>
        <v>0.24275403190823519</v>
      </c>
      <c r="E66" s="2">
        <f>+'Source Maddison since 1935'!E66/'GDP per capita 2% trend USA den'!E66</f>
        <v>0.30497954737818955</v>
      </c>
      <c r="F66" s="2">
        <f>+'Source Maddison since 1935'!F66/'GDP per capita 2% trend USA den'!F66</f>
        <v>0.19971782210715897</v>
      </c>
      <c r="G66" s="2">
        <f>+'Source Maddison since 1935'!G66/'GDP per capita 2% trend USA den'!G66</f>
        <v>0.13373961301818679</v>
      </c>
      <c r="H66" s="2">
        <f>+'Source Maddison since 1935'!H66/'GDP per capita 2% trend USA den'!H66</f>
        <v>0.25747204305232618</v>
      </c>
      <c r="I66" s="2">
        <f>+'Source Maddison since 1935'!I66/'GDP per capita 2% trend USA den'!I66</f>
        <v>0.11196866705821132</v>
      </c>
      <c r="J66" s="2">
        <f>+'Source Maddison since 1935'!J66/'GDP per capita 2% trend USA den'!J66</f>
        <v>0.13113135787872762</v>
      </c>
      <c r="K66" s="2">
        <f>+'Source Maddison since 1935'!K66/'GDP per capita 2% trend USA den'!K66</f>
        <v>0.32983781574813714</v>
      </c>
      <c r="L66" s="2">
        <f>+'Source Maddison since 1935'!L66/'GDP per capita 2% trend USA den'!L66</f>
        <v>0.18651685731969217</v>
      </c>
      <c r="M66" s="2">
        <f>+SUMPRODUCT(B66:L66,'Weights population'!B65:L65)</f>
        <v>0.24444335060533287</v>
      </c>
    </row>
    <row r="67" spans="1:13" x14ac:dyDescent="0.3">
      <c r="A67">
        <v>1998</v>
      </c>
      <c r="B67" s="2">
        <f>+'Source Maddison since 1935'!B67/'GDP per capita 2% trend USA den'!B67</f>
        <v>0.42314999596447866</v>
      </c>
      <c r="C67" s="2">
        <f>+'Source Maddison since 1935'!C67/'GDP per capita 2% trend USA den'!C67</f>
        <v>7.9687987153944498E-2</v>
      </c>
      <c r="D67" s="2">
        <f>+'Source Maddison since 1935'!D67/'GDP per capita 2% trend USA den'!D67</f>
        <v>0.22599137417822962</v>
      </c>
      <c r="E67" s="2">
        <f>+'Source Maddison since 1935'!E67/'GDP per capita 2% trend USA den'!E67</f>
        <v>0.2927633319801104</v>
      </c>
      <c r="F67" s="2">
        <f>+'Source Maddison since 1935'!F67/'GDP per capita 2% trend USA den'!F67</f>
        <v>0.18828700566563963</v>
      </c>
      <c r="G67" s="2">
        <f>+'Source Maddison since 1935'!G67/'GDP per capita 2% trend USA den'!G67</f>
        <v>0.1311955466306591</v>
      </c>
      <c r="H67" s="2">
        <f>+'Source Maddison since 1935'!H67/'GDP per capita 2% trend USA den'!H67</f>
        <v>0.26659206442431266</v>
      </c>
      <c r="I67" s="2">
        <f>+'Source Maddison since 1935'!I67/'GDP per capita 2% trend USA den'!I67</f>
        <v>0.11196501403980871</v>
      </c>
      <c r="J67" s="2">
        <f>+'Source Maddison since 1935'!J67/'GDP per capita 2% trend USA den'!J67</f>
        <v>0.12415043971135163</v>
      </c>
      <c r="K67" s="2">
        <f>+'Source Maddison since 1935'!K67/'GDP per capita 2% trend USA den'!K67</f>
        <v>0.32814542450818796</v>
      </c>
      <c r="L67" s="2">
        <f>+'Source Maddison since 1935'!L67/'GDP per capita 2% trend USA den'!L67</f>
        <v>0.16780400962246791</v>
      </c>
      <c r="M67" s="2">
        <f>+SUMPRODUCT(B67:L67,'Weights population'!B66:L66)</f>
        <v>0.2357615483704262</v>
      </c>
    </row>
    <row r="68" spans="1:13" x14ac:dyDescent="0.3">
      <c r="A68">
        <v>1999</v>
      </c>
      <c r="B68" s="2">
        <f>+'Source Maddison since 1935'!B68/'GDP per capita 2% trend USA den'!B68</f>
        <v>0.38755762464599919</v>
      </c>
      <c r="C68" s="2">
        <f>+'Source Maddison since 1935'!C68/'GDP per capita 2% trend USA den'!C68</f>
        <v>7.694873497921885E-2</v>
      </c>
      <c r="D68" s="2">
        <f>+'Source Maddison since 1935'!D68/'GDP per capita 2% trend USA den'!D68</f>
        <v>0.21178809072239124</v>
      </c>
      <c r="E68" s="2">
        <f>+'Source Maddison since 1935'!E68/'GDP per capita 2% trend USA den'!E68</f>
        <v>0.2711368490840228</v>
      </c>
      <c r="F68" s="2">
        <f>+'Source Maddison since 1935'!F68/'GDP per capita 2% trend USA den'!F68</f>
        <v>0.17262302647598696</v>
      </c>
      <c r="G68" s="2">
        <f>+'Source Maddison since 1935'!G68/'GDP per capita 2% trend USA den'!G68</f>
        <v>0.12271379045721835</v>
      </c>
      <c r="H68" s="2">
        <f>+'Source Maddison since 1935'!H68/'GDP per capita 2% trend USA den'!H68</f>
        <v>0.26581592592056619</v>
      </c>
      <c r="I68" s="2">
        <f>+'Source Maddison since 1935'!I68/'GDP per capita 2% trend USA den'!I68</f>
        <v>0.10181381822383345</v>
      </c>
      <c r="J68" s="2">
        <f>+'Source Maddison since 1935'!J68/'GDP per capita 2% trend USA den'!J68</f>
        <v>0.12007891023685281</v>
      </c>
      <c r="K68" s="2">
        <f>+'Source Maddison since 1935'!K68/'GDP per capita 2% trend USA den'!K68</f>
        <v>0.30170657591253558</v>
      </c>
      <c r="L68" s="2">
        <f>+'Source Maddison since 1935'!L68/'GDP per capita 2% trend USA den'!L68</f>
        <v>0.16766024237160915</v>
      </c>
      <c r="M68" s="2">
        <f>+SUMPRODUCT(B68:L68,'Weights population'!B67:L67)</f>
        <v>0.22388591935981902</v>
      </c>
    </row>
    <row r="69" spans="1:13" x14ac:dyDescent="0.3">
      <c r="A69">
        <v>2000</v>
      </c>
      <c r="B69" s="2">
        <f>+'Source Maddison since 1935'!B69/'GDP per capita 2% trend USA den'!B69</f>
        <v>0.37413994981356469</v>
      </c>
      <c r="C69" s="2">
        <f>+'Source Maddison since 1935'!C69/'GDP per capita 2% trend USA den'!C69</f>
        <v>7.4838021869129717E-2</v>
      </c>
      <c r="D69" s="2">
        <f>+'Source Maddison since 1935'!D69/'GDP per capita 2% trend USA den'!D69</f>
        <v>0.20856333440471941</v>
      </c>
      <c r="E69" s="2">
        <f>+'Source Maddison since 1935'!E69/'GDP per capita 2% trend USA den'!E69</f>
        <v>0.27344468915520148</v>
      </c>
      <c r="F69" s="2">
        <f>+'Source Maddison since 1935'!F69/'GDP per capita 2% trend USA den'!F69</f>
        <v>0.17204719504766416</v>
      </c>
      <c r="G69" s="2">
        <f>+'Source Maddison since 1935'!G69/'GDP per capita 2% trend USA den'!G69</f>
        <v>0.12610106365884188</v>
      </c>
      <c r="H69" s="2">
        <f>+'Source Maddison since 1935'!H69/'GDP per capita 2% trend USA den'!H69</f>
        <v>0.2843543873834426</v>
      </c>
      <c r="I69" s="2">
        <f>+'Source Maddison since 1935'!I69/'GDP per capita 2% trend USA den'!I69</f>
        <v>9.3647846400579882E-2</v>
      </c>
      <c r="J69" s="2">
        <f>+'Source Maddison since 1935'!J69/'GDP per capita 2% trend USA den'!J69</f>
        <v>0.11980604238231657</v>
      </c>
      <c r="K69" s="2">
        <f>+'Source Maddison since 1935'!K69/'GDP per capita 2% trend USA den'!K69</f>
        <v>0.2810940177979912</v>
      </c>
      <c r="L69" s="2">
        <f>+'Source Maddison since 1935'!L69/'GDP per capita 2% trend USA den'!L69</f>
        <v>0.19880730541440725</v>
      </c>
      <c r="M69" s="2">
        <f>+SUMPRODUCT(B69:L69,'Weights population'!B68:L68)</f>
        <v>0.22694227160881436</v>
      </c>
    </row>
    <row r="70" spans="1:13" x14ac:dyDescent="0.3">
      <c r="A70">
        <v>2001</v>
      </c>
      <c r="B70" s="2">
        <f>+'Source Maddison since 1935'!B70/'GDP per capita 2% trend USA den'!B70</f>
        <v>0.3420929264131583</v>
      </c>
      <c r="C70" s="2">
        <f>+'Source Maddison since 1935'!C70/'GDP per capita 2% trend USA den'!C70</f>
        <v>7.5165534108030257E-2</v>
      </c>
      <c r="D70" s="2">
        <f>+'Source Maddison since 1935'!D70/'GDP per capita 2% trend USA den'!D70</f>
        <v>0.2013265925013254</v>
      </c>
      <c r="E70" s="2">
        <f>+'Source Maddison since 1935'!E70/'GDP per capita 2% trend USA den'!E70</f>
        <v>0.26432106367724084</v>
      </c>
      <c r="F70" s="2">
        <f>+'Source Maddison since 1935'!F70/'GDP per capita 2% trend USA den'!F70</f>
        <v>0.16751808435656204</v>
      </c>
      <c r="G70" s="2">
        <f>+'Source Maddison since 1935'!G70/'GDP per capita 2% trend USA den'!G70</f>
        <v>0.13061148746544218</v>
      </c>
      <c r="H70" s="2">
        <f>+'Source Maddison since 1935'!H70/'GDP per capita 2% trend USA den'!H70</f>
        <v>0.27784446693514619</v>
      </c>
      <c r="I70" s="2">
        <f>+'Source Maddison since 1935'!I70/'GDP per capita 2% trend USA den'!I70</f>
        <v>9.4663822805337416E-2</v>
      </c>
      <c r="J70" s="2">
        <f>+'Source Maddison since 1935'!J70/'GDP per capita 2% trend USA den'!J70</f>
        <v>0.11694055617199604</v>
      </c>
      <c r="K70" s="2">
        <f>+'Source Maddison since 1935'!K70/'GDP per capita 2% trend USA den'!K70</f>
        <v>0.26164097103158324</v>
      </c>
      <c r="L70" s="2">
        <f>+'Source Maddison since 1935'!L70/'GDP per capita 2% trend USA den'!L70</f>
        <v>0.18441004442598197</v>
      </c>
      <c r="M70" s="2">
        <f>+SUMPRODUCT(B70:L70,'Weights population'!B69:L69)</f>
        <v>0.21821880622446821</v>
      </c>
    </row>
    <row r="71" spans="1:13" x14ac:dyDescent="0.3">
      <c r="A71">
        <v>2002</v>
      </c>
      <c r="B71" s="2">
        <f>+'Source Maddison since 1935'!B71/'GDP per capita 2% trend USA den'!B71</f>
        <v>0.28616099835043557</v>
      </c>
      <c r="C71" s="2">
        <f>+'Source Maddison since 1935'!C71/'GDP per capita 2% trend USA den'!C71</f>
        <v>7.6126394810098183E-2</v>
      </c>
      <c r="D71" s="2">
        <f>+'Source Maddison since 1935'!D71/'GDP per capita 2% trend USA den'!D71</f>
        <v>0.19742722403252189</v>
      </c>
      <c r="E71" s="2">
        <f>+'Source Maddison since 1935'!E71/'GDP per capita 2% trend USA den'!E71</f>
        <v>0.25880081528854154</v>
      </c>
      <c r="F71" s="2">
        <f>+'Source Maddison since 1935'!F71/'GDP per capita 2% trend USA den'!F71</f>
        <v>0.16502891034513367</v>
      </c>
      <c r="G71" s="2">
        <f>+'Source Maddison since 1935'!G71/'GDP per capita 2% trend USA den'!G71</f>
        <v>0.13966951600054112</v>
      </c>
      <c r="H71" s="2">
        <f>+'Source Maddison since 1935'!H71/'GDP per capita 2% trend USA den'!H71</f>
        <v>0.27266170098069048</v>
      </c>
      <c r="I71" s="2">
        <f>+'Source Maddison since 1935'!I71/'GDP per capita 2% trend USA den'!I71</f>
        <v>0.11893845218271831</v>
      </c>
      <c r="J71" s="2">
        <f>+'Source Maddison since 1935'!J71/'GDP per capita 2% trend USA den'!J71</f>
        <v>0.12074639379473774</v>
      </c>
      <c r="K71" s="2">
        <f>+'Source Maddison since 1935'!K71/'GDP per capita 2% trend USA den'!K71</f>
        <v>0.2347672447927632</v>
      </c>
      <c r="L71" s="2">
        <f>+'Source Maddison since 1935'!L71/'GDP per capita 2% trend USA den'!L71</f>
        <v>0.17168213547736519</v>
      </c>
      <c r="M71" s="2">
        <f>+SUMPRODUCT(B71:L71,'Weights population'!B70:L70)</f>
        <v>0.21029269680522247</v>
      </c>
    </row>
    <row r="72" spans="1:13" x14ac:dyDescent="0.3">
      <c r="A72">
        <v>2003</v>
      </c>
      <c r="B72" s="2">
        <f>+'Source Maddison since 1935'!B72/'GDP per capita 2% trend USA den'!B72</f>
        <v>0.29862941450297431</v>
      </c>
      <c r="C72" s="2">
        <f>+'Source Maddison since 1935'!C72/'GDP per capita 2% trend USA den'!C72</f>
        <v>7.6831610204904199E-2</v>
      </c>
      <c r="D72" s="2">
        <f>+'Source Maddison since 1935'!D72/'GDP per capita 2% trend USA den'!D72</f>
        <v>0.18996385199231619</v>
      </c>
      <c r="E72" s="2">
        <f>+'Source Maddison since 1935'!E72/'GDP per capita 2% trend USA den'!E72</f>
        <v>0.26327411186792765</v>
      </c>
      <c r="F72" s="2">
        <f>+'Source Maddison since 1935'!F72/'GDP per capita 2% trend USA den'!F72</f>
        <v>0.16500716777934207</v>
      </c>
      <c r="G72" s="2">
        <f>+'Source Maddison since 1935'!G72/'GDP per capita 2% trend USA den'!G72</f>
        <v>0.14229563981658819</v>
      </c>
      <c r="H72" s="2">
        <f>+'Source Maddison since 1935'!H72/'GDP per capita 2% trend USA den'!H72</f>
        <v>0.27130940792134733</v>
      </c>
      <c r="I72" s="2">
        <f>+'Source Maddison since 1935'!I72/'GDP per capita 2% trend USA den'!I72</f>
        <v>0.1203403750118032</v>
      </c>
      <c r="J72" s="2">
        <f>+'Source Maddison since 1935'!J72/'GDP per capita 2% trend USA den'!J72</f>
        <v>0.1242398569200804</v>
      </c>
      <c r="K72" s="2">
        <f>+'Source Maddison since 1935'!K72/'GDP per capita 2% trend USA den'!K72</f>
        <v>0.2265244490353758</v>
      </c>
      <c r="L72" s="2">
        <f>+'Source Maddison since 1935'!L72/'GDP per capita 2% trend USA den'!L72</f>
        <v>0.15928792764720218</v>
      </c>
      <c r="M72" s="2">
        <f>+SUMPRODUCT(B72:L72,'Weights population'!B71:L71)</f>
        <v>0.207737728643935</v>
      </c>
    </row>
    <row r="73" spans="1:13" x14ac:dyDescent="0.3">
      <c r="A73">
        <v>2004</v>
      </c>
      <c r="B73" s="2">
        <f>+'Source Maddison since 1935'!B73/'GDP per capita 2% trend USA den'!B73</f>
        <v>0.31659251809090744</v>
      </c>
      <c r="C73" s="2">
        <f>+'Source Maddison since 1935'!C73/'GDP per capita 2% trend USA den'!C73</f>
        <v>7.8615223498422787E-2</v>
      </c>
      <c r="D73" s="2">
        <f>+'Source Maddison since 1935'!D73/'GDP per capita 2% trend USA den'!D73</f>
        <v>0.19381560405667744</v>
      </c>
      <c r="E73" s="2">
        <f>+'Source Maddison since 1935'!E73/'GDP per capita 2% trend USA den'!E73</f>
        <v>0.28079513515395982</v>
      </c>
      <c r="F73" s="2">
        <f>+'Source Maddison since 1935'!F73/'GDP per capita 2% trend USA den'!F73</f>
        <v>0.16774954852006513</v>
      </c>
      <c r="G73" s="2">
        <f>+'Source Maddison since 1935'!G73/'GDP per capita 2% trend USA den'!G73</f>
        <v>0.15275867035812007</v>
      </c>
      <c r="H73" s="2">
        <f>+'Source Maddison since 1935'!H73/'GDP per capita 2% trend USA den'!H73</f>
        <v>0.28250970236259032</v>
      </c>
      <c r="I73" s="2">
        <f>+'Source Maddison since 1935'!I73/'GDP per capita 2% trend USA den'!I73</f>
        <v>0.12201230973848935</v>
      </c>
      <c r="J73" s="2">
        <f>+'Source Maddison since 1935'!J73/'GDP per capita 2% trend USA den'!J73</f>
        <v>0.13012174923876874</v>
      </c>
      <c r="K73" s="2">
        <f>+'Source Maddison since 1935'!K73/'GDP per capita 2% trend USA den'!K73</f>
        <v>0.22819962753786208</v>
      </c>
      <c r="L73" s="2">
        <f>+'Source Maddison since 1935'!L73/'GDP per capita 2% trend USA den'!L73</f>
        <v>0.19879711689256335</v>
      </c>
      <c r="M73" s="2">
        <f>+SUMPRODUCT(B73:L73,'Weights population'!B72:L72)</f>
        <v>0.21681816228327486</v>
      </c>
    </row>
    <row r="74" spans="1:13" x14ac:dyDescent="0.3">
      <c r="A74">
        <v>2005</v>
      </c>
      <c r="B74" s="2">
        <f>+'Source Maddison since 1935'!B74/'GDP per capita 2% trend USA den'!B74</f>
        <v>0.33691654528891857</v>
      </c>
      <c r="C74" s="2">
        <f>+'Source Maddison since 1935'!C74/'GDP per capita 2% trend USA den'!C74</f>
        <v>8.1594136372559023E-2</v>
      </c>
      <c r="D74" s="2">
        <f>+'Source Maddison since 1935'!D74/'GDP per capita 2% trend USA den'!D74</f>
        <v>0.19623934970003826</v>
      </c>
      <c r="E74" s="2">
        <f>+'Source Maddison since 1935'!E74/'GDP per capita 2% trend USA den'!E74</f>
        <v>0.302320813191088</v>
      </c>
      <c r="F74" s="2">
        <f>+'Source Maddison since 1935'!F74/'GDP per capita 2% trend USA den'!F74</f>
        <v>0.17463689321610074</v>
      </c>
      <c r="G74" s="2">
        <f>+'Source Maddison since 1935'!G74/'GDP per capita 2% trend USA den'!G74</f>
        <v>0.16739064335450654</v>
      </c>
      <c r="H74" s="2">
        <f>+'Source Maddison since 1935'!H74/'GDP per capita 2% trend USA den'!H74</f>
        <v>0.29571059780010395</v>
      </c>
      <c r="I74" s="2">
        <f>+'Source Maddison since 1935'!I74/'GDP per capita 2% trend USA den'!I74</f>
        <v>0.12270922179414362</v>
      </c>
      <c r="J74" s="2">
        <f>+'Source Maddison since 1935'!J74/'GDP per capita 2% trend USA den'!J74</f>
        <v>0.14040460938719024</v>
      </c>
      <c r="K74" s="2">
        <f>+'Source Maddison since 1935'!K74/'GDP per capita 2% trend USA den'!K74</f>
        <v>0.23494659034002729</v>
      </c>
      <c r="L74" s="2">
        <f>+'Source Maddison since 1935'!L74/'GDP per capita 2% trend USA den'!L74</f>
        <v>0.24362391776049433</v>
      </c>
      <c r="M74" s="2">
        <f>+SUMPRODUCT(B74:L74,'Weights population'!B73:L73)</f>
        <v>0.22718802764773693</v>
      </c>
    </row>
    <row r="75" spans="1:13" x14ac:dyDescent="0.3">
      <c r="A75">
        <v>2006</v>
      </c>
      <c r="B75" s="2">
        <f>+'Source Maddison since 1935'!B75/'GDP per capita 2% trend USA den'!B75</f>
        <v>0.35344898750187903</v>
      </c>
      <c r="C75" s="2">
        <f>+'Source Maddison since 1935'!C75/'GDP per capita 2% trend USA den'!C75</f>
        <v>8.2933906461911497E-2</v>
      </c>
      <c r="D75" s="2">
        <f>+'Source Maddison since 1935'!D75/'GDP per capita 2% trend USA den'!D75</f>
        <v>0.20764654775801902</v>
      </c>
      <c r="E75" s="2">
        <f>+'Source Maddison since 1935'!E75/'GDP per capita 2% trend USA den'!E75</f>
        <v>0.34489726352728878</v>
      </c>
      <c r="F75" s="2">
        <f>+'Source Maddison since 1935'!F75/'GDP per capita 2% trend USA den'!F75</f>
        <v>0.18539870335537412</v>
      </c>
      <c r="G75" s="2">
        <f>+'Source Maddison since 1935'!G75/'GDP per capita 2% trend USA den'!G75</f>
        <v>0.17357327254676108</v>
      </c>
      <c r="H75" s="2">
        <f>+'Source Maddison since 1935'!H75/'GDP per capita 2% trend USA den'!H75</f>
        <v>0.3053900803738433</v>
      </c>
      <c r="I75" s="2">
        <f>+'Source Maddison since 1935'!I75/'GDP per capita 2% trend USA den'!I75</f>
        <v>0.12633835965586035</v>
      </c>
      <c r="J75" s="2">
        <f>+'Source Maddison since 1935'!J75/'GDP per capita 2% trend USA den'!J75</f>
        <v>0.15446551429103603</v>
      </c>
      <c r="K75" s="2">
        <f>+'Source Maddison since 1935'!K75/'GDP per capita 2% trend USA den'!K75</f>
        <v>0.2425215470918948</v>
      </c>
      <c r="L75" s="2">
        <f>+'Source Maddison since 1935'!L75/'GDP per capita 2% trend USA den'!L75</f>
        <v>0.27407829936271344</v>
      </c>
      <c r="M75" s="2">
        <f>+SUMPRODUCT(B75:L75,'Weights population'!B74:L74)</f>
        <v>0.24031493779570856</v>
      </c>
    </row>
    <row r="76" spans="1:13" x14ac:dyDescent="0.3">
      <c r="A76">
        <v>2007</v>
      </c>
      <c r="B76" s="2">
        <f>+'Source Maddison since 1935'!B76/'GDP per capita 2% trend USA den'!B76</f>
        <v>0.37778410930436768</v>
      </c>
      <c r="C76" s="2">
        <f>+'Source Maddison since 1935'!C76/'GDP per capita 2% trend USA den'!C76</f>
        <v>8.4757435838846179E-2</v>
      </c>
      <c r="D76" s="2">
        <f>+'Source Maddison since 1935'!D76/'GDP per capita 2% trend USA den'!D76</f>
        <v>0.22409848569034446</v>
      </c>
      <c r="E76" s="2">
        <f>+'Source Maddison since 1935'!E76/'GDP per capita 2% trend USA den'!E76</f>
        <v>0.35789384035815724</v>
      </c>
      <c r="F76" s="2">
        <f>+'Source Maddison since 1935'!F76/'GDP per capita 2% trend USA den'!F76</f>
        <v>0.19781101718185121</v>
      </c>
      <c r="G76" s="2">
        <f>+'Source Maddison since 1935'!G76/'GDP per capita 2% trend USA den'!G76</f>
        <v>0.17538806854545372</v>
      </c>
      <c r="H76" s="2">
        <f>+'Source Maddison since 1935'!H76/'GDP per capita 2% trend USA den'!H76</f>
        <v>0.30959825867976271</v>
      </c>
      <c r="I76" s="2">
        <f>+'Source Maddison since 1935'!I76/'GDP per capita 2% trend USA den'!I76</f>
        <v>0.12632831627088201</v>
      </c>
      <c r="J76" s="2">
        <f>+'Source Maddison since 1935'!J76/'GDP per capita 2% trend USA den'!J76</f>
        <v>0.16608702071769779</v>
      </c>
      <c r="K76" s="2">
        <f>+'Source Maddison since 1935'!K76/'GDP per capita 2% trend USA den'!K76</f>
        <v>0.25973066891780372</v>
      </c>
      <c r="L76" s="2">
        <f>+'Source Maddison since 1935'!L76/'GDP per capita 2% trend USA den'!L76</f>
        <v>0.2986160355404171</v>
      </c>
      <c r="M76" s="2">
        <f>+SUMPRODUCT(B76:L76,'Weights population'!B75:L75)</f>
        <v>0.25347759057547431</v>
      </c>
    </row>
    <row r="77" spans="1:13" x14ac:dyDescent="0.3">
      <c r="A77">
        <v>2008</v>
      </c>
      <c r="B77" s="2">
        <f>+'Source Maddison since 1935'!B77/'GDP per capita 2% trend USA den'!B77</f>
        <v>0.39135380980130124</v>
      </c>
      <c r="C77" s="2">
        <f>+'Source Maddison since 1935'!C77/'GDP per capita 2% trend USA den'!C77</f>
        <v>9.2149983656653833E-2</v>
      </c>
      <c r="D77" s="2">
        <f>+'Source Maddison since 1935'!D77/'GDP per capita 2% trend USA den'!D77</f>
        <v>0.24299340638103004</v>
      </c>
      <c r="E77" s="2">
        <f>+'Source Maddison since 1935'!E77/'GDP per capita 2% trend USA den'!E77</f>
        <v>0.3385682442502424</v>
      </c>
      <c r="F77" s="2">
        <f>+'Source Maddison since 1935'!F77/'GDP per capita 2% trend USA den'!F77</f>
        <v>0.20900172832138628</v>
      </c>
      <c r="G77" s="2">
        <f>+'Source Maddison since 1935'!G77/'GDP per capita 2% trend USA den'!G77</f>
        <v>0.18815292830243605</v>
      </c>
      <c r="H77" s="2">
        <f>+'Source Maddison since 1935'!H77/'GDP per capita 2% trend USA den'!H77</f>
        <v>0.30913590336106728</v>
      </c>
      <c r="I77" s="2">
        <f>+'Source Maddison since 1935'!I77/'GDP per capita 2% trend USA den'!I77</f>
        <v>0.12800392619437628</v>
      </c>
      <c r="J77" s="2">
        <f>+'Source Maddison since 1935'!J77/'GDP per capita 2% trend USA den'!J77</f>
        <v>0.17706496278927769</v>
      </c>
      <c r="K77" s="2">
        <f>+'Source Maddison since 1935'!K77/'GDP per capita 2% trend USA den'!K77</f>
        <v>0.28242204050311048</v>
      </c>
      <c r="L77" s="2">
        <f>+'Source Maddison since 1935'!L77/'GDP per capita 2% trend USA den'!L77</f>
        <v>0.33522901139299782</v>
      </c>
      <c r="M77" s="2">
        <f>+SUMPRODUCT(B77:L77,'Weights population'!B76:L76)</f>
        <v>0.26560808262504304</v>
      </c>
    </row>
    <row r="78" spans="1:13" x14ac:dyDescent="0.3">
      <c r="A78">
        <v>2009</v>
      </c>
      <c r="B78" s="2">
        <f>+'Source Maddison since 1935'!B78/'GDP per capita 2% trend USA den'!B78</f>
        <v>0.3545101851271556</v>
      </c>
      <c r="C78" s="2">
        <f>+'Source Maddison since 1935'!C78/'GDP per capita 2% trend USA den'!C78</f>
        <v>9.3050267025028582E-2</v>
      </c>
      <c r="D78" s="2">
        <f>+'Source Maddison since 1935'!D78/'GDP per capita 2% trend USA den'!D78</f>
        <v>0.2455318277385734</v>
      </c>
      <c r="E78" s="2">
        <f>+'Source Maddison since 1935'!E78/'GDP per capita 2% trend USA den'!E78</f>
        <v>0.33453186888723063</v>
      </c>
      <c r="F78" s="2">
        <f>+'Source Maddison since 1935'!F78/'GDP per capita 2% trend USA den'!F78</f>
        <v>0.2065615196949383</v>
      </c>
      <c r="G78" s="2">
        <f>+'Source Maddison since 1935'!G78/'GDP per capita 2% trend USA den'!G78</f>
        <v>0.17888147860201706</v>
      </c>
      <c r="H78" s="2">
        <f>+'Source Maddison since 1935'!H78/'GDP per capita 2% trend USA den'!H78</f>
        <v>0.28276032879910584</v>
      </c>
      <c r="I78" s="2">
        <f>+'Source Maddison since 1935'!I78/'GDP per capita 2% trend USA den'!I78</f>
        <v>0.13265014385773696</v>
      </c>
      <c r="J78" s="2">
        <f>+'Source Maddison since 1935'!J78/'GDP per capita 2% trend USA den'!J78</f>
        <v>0.17308944574254304</v>
      </c>
      <c r="K78" s="2">
        <f>+'Source Maddison since 1935'!K78/'GDP per capita 2% trend USA den'!K78</f>
        <v>0.28993741299454107</v>
      </c>
      <c r="L78" s="2">
        <f>+'Source Maddison since 1935'!L78/'GDP per capita 2% trend USA den'!L78</f>
        <v>0.28347384009338883</v>
      </c>
      <c r="M78" s="2">
        <f>+SUMPRODUCT(B78:L78,'Weights population'!B77:L77)</f>
        <v>0.25418109508534403</v>
      </c>
    </row>
    <row r="79" spans="1:13" x14ac:dyDescent="0.3">
      <c r="A79">
        <v>2010</v>
      </c>
      <c r="B79" s="2">
        <f>+'Source Maddison since 1935'!B79/'GDP per capita 2% trend USA den'!B79</f>
        <v>0.38391351647408911</v>
      </c>
      <c r="C79" s="2">
        <f>+'Source Maddison since 1935'!C79/'GDP per capita 2% trend USA den'!C79</f>
        <v>9.8858759199249635E-2</v>
      </c>
      <c r="D79" s="2">
        <f>+'Source Maddison since 1935'!D79/'GDP per capita 2% trend USA den'!D79</f>
        <v>0.2760638565942834</v>
      </c>
      <c r="E79" s="2">
        <f>+'Source Maddison since 1935'!E79/'GDP per capita 2% trend USA den'!E79</f>
        <v>0.37187764256533556</v>
      </c>
      <c r="F79" s="2">
        <f>+'Source Maddison since 1935'!F79/'GDP per capita 2% trend USA den'!F79</f>
        <v>0.21845625497973625</v>
      </c>
      <c r="G79" s="2">
        <f>+'Source Maddison since 1935'!G79/'GDP per capita 2% trend USA den'!G79</f>
        <v>0.18745102082504964</v>
      </c>
      <c r="H79" s="2">
        <f>+'Source Maddison since 1935'!H79/'GDP per capita 2% trend USA den'!H79</f>
        <v>0.29371647166045534</v>
      </c>
      <c r="I79" s="2">
        <f>+'Source Maddison since 1935'!I79/'GDP per capita 2% trend USA den'!I79</f>
        <v>0.1415089585374483</v>
      </c>
      <c r="J79" s="2">
        <f>+'Source Maddison since 1935'!J79/'GDP per capita 2% trend USA den'!J79</f>
        <v>0.19152470122493545</v>
      </c>
      <c r="K79" s="2">
        <f>+'Source Maddison since 1935'!K79/'GDP per capita 2% trend USA den'!K79</f>
        <v>0.32618246999893941</v>
      </c>
      <c r="L79" s="2">
        <f>+'Source Maddison since 1935'!L79/'GDP per capita 2% trend USA den'!L79</f>
        <v>0.33249873203310581</v>
      </c>
      <c r="M79" s="2">
        <f>+SUMPRODUCT(B79:L79,'Weights population'!B78:L78)</f>
        <v>0.27781735011955688</v>
      </c>
    </row>
    <row r="80" spans="1:13" x14ac:dyDescent="0.3">
      <c r="A80">
        <v>2011</v>
      </c>
      <c r="B80" s="2">
        <f>+'Source Maddison since 1935'!B80/'GDP per capita 2% trend USA den'!B80</f>
        <v>0.40347508931925291</v>
      </c>
      <c r="C80" s="2">
        <f>+'Source Maddison since 1935'!C80/'GDP per capita 2% trend USA den'!C80</f>
        <v>0.10753015553471666</v>
      </c>
      <c r="D80" s="2">
        <f>+'Source Maddison since 1935'!D80/'GDP per capita 2% trend USA den'!D80</f>
        <v>0.2991520796727411</v>
      </c>
      <c r="E80" s="2">
        <f>+'Source Maddison since 1935'!E80/'GDP per capita 2% trend USA den'!E80</f>
        <v>0.39746421211997596</v>
      </c>
      <c r="F80" s="2">
        <f>+'Source Maddison since 1935'!F80/'GDP per capita 2% trend USA den'!F80</f>
        <v>0.23777255176200338</v>
      </c>
      <c r="G80" s="2">
        <f>+'Source Maddison since 1935'!G80/'GDP per capita 2% trend USA den'!G80</f>
        <v>0.20140472763349201</v>
      </c>
      <c r="H80" s="2">
        <f>+'Source Maddison since 1935'!H80/'GDP per capita 2% trend USA den'!H80</f>
        <v>0.30679678590940546</v>
      </c>
      <c r="I80" s="2">
        <f>+'Source Maddison since 1935'!I80/'GDP per capita 2% trend USA den'!I80</f>
        <v>0.14879946677539013</v>
      </c>
      <c r="J80" s="2">
        <f>+'Source Maddison since 1935'!J80/'GDP per capita 2% trend USA den'!J80</f>
        <v>0.20259480063603341</v>
      </c>
      <c r="K80" s="2">
        <f>+'Source Maddison since 1935'!K80/'GDP per capita 2% trend USA den'!K80</f>
        <v>0.34715841435153039</v>
      </c>
      <c r="L80" s="2">
        <f>+'Source Maddison since 1935'!L80/'GDP per capita 2% trend USA den'!L80</f>
        <v>0.35794975428982967</v>
      </c>
      <c r="M80" s="2">
        <f>+SUMPRODUCT(B80:L80,'Weights population'!B79:L79)</f>
        <v>0.29679253343777107</v>
      </c>
    </row>
    <row r="81" spans="1:13" x14ac:dyDescent="0.3">
      <c r="A81">
        <v>2012</v>
      </c>
      <c r="B81" s="2">
        <f>+'Source Maddison since 1935'!B81/'GDP per capita 2% trend USA den'!B81</f>
        <v>0.39236022671027276</v>
      </c>
      <c r="C81" s="2">
        <f>+'Source Maddison since 1935'!C81/'GDP per capita 2% trend USA den'!C81</f>
        <v>0.10971294480059439</v>
      </c>
      <c r="D81" s="2">
        <f>+'Source Maddison since 1935'!D81/'GDP per capita 2% trend USA den'!D81</f>
        <v>0.29073534867670126</v>
      </c>
      <c r="E81" s="2">
        <f>+'Source Maddison since 1935'!E81/'GDP per capita 2% trend USA den'!E81</f>
        <v>0.40909006652665753</v>
      </c>
      <c r="F81" s="2">
        <f>+'Source Maddison since 1935'!F81/'GDP per capita 2% trend USA den'!F81</f>
        <v>0.23884515993179145</v>
      </c>
      <c r="G81" s="2">
        <f>+'Source Maddison since 1935'!G81/'GDP per capita 2% trend USA den'!G81</f>
        <v>0.2045153704267749</v>
      </c>
      <c r="H81" s="2">
        <f>+'Source Maddison since 1935'!H81/'GDP per capita 2% trend USA den'!H81</f>
        <v>0.30064273608569508</v>
      </c>
      <c r="I81" s="2">
        <f>+'Source Maddison since 1935'!I81/'GDP per capita 2% trend USA den'!I81</f>
        <v>0.14874923770549225</v>
      </c>
      <c r="J81" s="2">
        <f>+'Source Maddison since 1935'!J81/'GDP per capita 2% trend USA den'!J81</f>
        <v>0.20750142930653151</v>
      </c>
      <c r="K81" s="2">
        <f>+'Source Maddison since 1935'!K81/'GDP per capita 2% trend USA den'!K81</f>
        <v>0.35496527742802259</v>
      </c>
      <c r="L81" s="2">
        <f>+'Source Maddison since 1935'!L81/'GDP per capita 2% trend USA den'!L81</f>
        <v>0.35104978300291123</v>
      </c>
      <c r="M81" s="2">
        <f>+SUMPRODUCT(B81:L81,'Weights population'!B80:L80)</f>
        <v>0.29175045057265769</v>
      </c>
    </row>
    <row r="82" spans="1:13" x14ac:dyDescent="0.3">
      <c r="A82">
        <v>2013</v>
      </c>
      <c r="B82" s="2">
        <f>+'Source Maddison since 1935'!B82/'GDP per capita 2% trend USA den'!B82</f>
        <v>0.38534545055215341</v>
      </c>
      <c r="C82" s="2">
        <f>+'Source Maddison since 1935'!C82/'GDP per capita 2% trend USA den'!C82</f>
        <v>0.11289326617856658</v>
      </c>
      <c r="D82" s="2">
        <f>+'Source Maddison since 1935'!D82/'GDP per capita 2% trend USA den'!D82</f>
        <v>0.28970703700950035</v>
      </c>
      <c r="E82" s="2">
        <f>+'Source Maddison since 1935'!E82/'GDP per capita 2% trend USA den'!E82</f>
        <v>0.40289111531114413</v>
      </c>
      <c r="F82" s="2">
        <f>+'Source Maddison since 1935'!F82/'GDP per capita 2% trend USA den'!F82</f>
        <v>0.23833022859919611</v>
      </c>
      <c r="G82" s="2">
        <f>+'Source Maddison since 1935'!G82/'GDP per capita 2% trend USA den'!G82</f>
        <v>0.21083878923096541</v>
      </c>
      <c r="H82" s="2">
        <f>+'Source Maddison since 1935'!H82/'GDP per capita 2% trend USA den'!H82</f>
        <v>0.29773345160643089</v>
      </c>
      <c r="I82" s="2">
        <f>+'Source Maddison since 1935'!I82/'GDP per capita 2% trend USA den'!I82</f>
        <v>0.15143556622373064</v>
      </c>
      <c r="J82" s="2">
        <f>+'Source Maddison since 1935'!J82/'GDP per capita 2% trend USA den'!J82</f>
        <v>0.20905514154275862</v>
      </c>
      <c r="K82" s="2">
        <f>+'Source Maddison since 1935'!K82/'GDP per capita 2% trend USA den'!K82</f>
        <v>0.36405800314290282</v>
      </c>
      <c r="L82" s="2">
        <f>+'Source Maddison since 1935'!L82/'GDP per capita 2% trend USA den'!L82</f>
        <v>0.36438759021572364</v>
      </c>
      <c r="M82" s="2">
        <f>+SUMPRODUCT(B82:L82,'Weights population'!B81:L81)</f>
        <v>0.29101569363518159</v>
      </c>
    </row>
    <row r="83" spans="1:13" x14ac:dyDescent="0.3">
      <c r="A83">
        <v>2014</v>
      </c>
      <c r="B83" s="2">
        <f>+'Source Maddison since 1935'!B83/'GDP per capita 2% trend USA den'!B83</f>
        <v>0.36113923780827972</v>
      </c>
      <c r="C83" s="2">
        <f>+'Source Maddison since 1935'!C83/'GDP per capita 2% trend USA den'!C83</f>
        <v>0.10993838692016263</v>
      </c>
      <c r="D83" s="2">
        <f>+'Source Maddison since 1935'!D83/'GDP per capita 2% trend USA den'!D83</f>
        <v>0.28178364213198664</v>
      </c>
      <c r="E83" s="2">
        <f>+'Source Maddison since 1935'!E83/'GDP per capita 2% trend USA den'!E83</f>
        <v>0.40086455396719045</v>
      </c>
      <c r="F83" s="2">
        <f>+'Source Maddison since 1935'!F83/'GDP per capita 2% trend USA den'!F83</f>
        <v>0.23985347588961484</v>
      </c>
      <c r="G83" s="2">
        <f>+'Source Maddison since 1935'!G83/'GDP per capita 2% trend USA den'!G83</f>
        <v>0.20995494846475041</v>
      </c>
      <c r="H83" s="2">
        <f>+'Source Maddison since 1935'!H83/'GDP per capita 2% trend USA den'!H83</f>
        <v>0.2952028159158101</v>
      </c>
      <c r="I83" s="2">
        <f>+'Source Maddison since 1935'!I83/'GDP per capita 2% trend USA den'!I83</f>
        <v>0.15605016538978822</v>
      </c>
      <c r="J83" s="2">
        <f>+'Source Maddison since 1935'!J83/'GDP per capita 2% trend USA den'!J83</f>
        <v>0.208339325558766</v>
      </c>
      <c r="K83" s="2">
        <f>+'Source Maddison since 1935'!K83/'GDP per capita 2% trend USA den'!K83</f>
        <v>0.3722015028821965</v>
      </c>
      <c r="L83" s="2">
        <f>+'Source Maddison since 1935'!L83/'GDP per capita 2% trend USA den'!L83</f>
        <v>0.33392074367451885</v>
      </c>
      <c r="M83" s="2">
        <f>+SUMPRODUCT(B83:L83,'Weights population'!B82:L82)</f>
        <v>0.28368679949737108</v>
      </c>
    </row>
    <row r="84" spans="1:13" x14ac:dyDescent="0.3">
      <c r="A84">
        <v>2015</v>
      </c>
      <c r="B84" s="2">
        <f>+'Source Maddison since 1935'!B84/'GDP per capita 2% trend USA den'!B84</f>
        <v>0.35994662113027504</v>
      </c>
      <c r="C84" s="2">
        <f>+'Source Maddison since 1935'!C84/'GDP per capita 2% trend USA den'!C84</f>
        <v>0.11123013985952639</v>
      </c>
      <c r="D84" s="2">
        <f>+'Source Maddison since 1935'!D84/'GDP per capita 2% trend USA den'!D84</f>
        <v>0.28654479152620832</v>
      </c>
      <c r="E84" s="2">
        <f>+'Source Maddison since 1935'!E84/'GDP per capita 2% trend USA den'!E84</f>
        <v>0.39766312357217176</v>
      </c>
      <c r="F84" s="2">
        <f>+'Source Maddison since 1935'!F84/'GDP per capita 2% trend USA den'!F84</f>
        <v>0.23960414446536946</v>
      </c>
      <c r="G84" s="2">
        <f>+'Source Maddison since 1935'!G84/'GDP per capita 2% trend USA den'!G84</f>
        <v>0.20337841287097855</v>
      </c>
      <c r="H84" s="2">
        <f>+'Source Maddison since 1935'!H84/'GDP per capita 2% trend USA den'!H84</f>
        <v>0.29379366477220525</v>
      </c>
      <c r="I84" s="2">
        <f>+'Source Maddison since 1935'!I84/'GDP per capita 2% trend USA den'!I84</f>
        <v>0.15586009210673124</v>
      </c>
      <c r="J84" s="2">
        <f>+'Source Maddison since 1935'!J84/'GDP per capita 2% trend USA den'!J84</f>
        <v>0.20898743818471913</v>
      </c>
      <c r="K84" s="2">
        <f>+'Source Maddison since 1935'!K84/'GDP per capita 2% trend USA den'!K84</f>
        <v>0.36650601285930057</v>
      </c>
      <c r="L84" s="2">
        <f>+'Source Maddison since 1935'!L84/'GDP per capita 2% trend USA den'!L84</f>
        <v>0.30294327084877209</v>
      </c>
      <c r="M84" s="2">
        <f>+SUMPRODUCT(B84:L84,'Weights population'!B83:L83)</f>
        <v>0.28306413603923475</v>
      </c>
    </row>
    <row r="85" spans="1:13" x14ac:dyDescent="0.3">
      <c r="A85">
        <v>2016</v>
      </c>
      <c r="B85" s="2">
        <f>+'Source Maddison since 1935'!B85/'GDP per capita 2% trend USA den'!B85</f>
        <v>0.34154363963383461</v>
      </c>
      <c r="C85" s="2">
        <f>+'Source Maddison since 1935'!C85/'GDP per capita 2% trend USA den'!C85</f>
        <v>0.11177127506177054</v>
      </c>
      <c r="D85" s="2">
        <f>+'Source Maddison since 1935'!D85/'GDP per capita 2% trend USA den'!D85</f>
        <v>0.24625122859718945</v>
      </c>
      <c r="E85" s="2">
        <f>+'Source Maddison since 1935'!E85/'GDP per capita 2% trend USA den'!E85</f>
        <v>0.39180234798540875</v>
      </c>
      <c r="F85" s="2">
        <f>+'Source Maddison since 1935'!F85/'GDP per capita 2% trend USA den'!F85</f>
        <v>0.23682429529678511</v>
      </c>
      <c r="G85" s="2">
        <f>+'Source Maddison since 1935'!G85/'GDP per capita 2% trend USA den'!G85</f>
        <v>0.19248482413383694</v>
      </c>
      <c r="H85" s="2">
        <f>+'Source Maddison since 1935'!H85/'GDP per capita 2% trend USA den'!H85</f>
        <v>0.28870896695017323</v>
      </c>
      <c r="I85" s="2">
        <f>+'Source Maddison since 1935'!I85/'GDP per capita 2% trend USA den'!I85</f>
        <v>0.15720690125964948</v>
      </c>
      <c r="J85" s="2">
        <f>+'Source Maddison since 1935'!J85/'GDP per capita 2% trend USA den'!J85</f>
        <v>0.21082715171834454</v>
      </c>
      <c r="K85" s="2">
        <f>+'Source Maddison since 1935'!K85/'GDP per capita 2% trend USA den'!K85</f>
        <v>0.36348500958303148</v>
      </c>
      <c r="L85" s="2">
        <f>+'Source Maddison since 1935'!L85/'GDP per capita 2% trend USA den'!L85</f>
        <v>0.24040506841089218</v>
      </c>
      <c r="M85" s="2">
        <f>+SUMPRODUCT(B85:L85,'Weights population'!B84:L84)</f>
        <v>0.26051723197244225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8"/>
  <sheetViews>
    <sheetView workbookViewId="0"/>
  </sheetViews>
  <sheetFormatPr defaultColWidth="9.109375" defaultRowHeight="14.4" x14ac:dyDescent="0.3"/>
  <cols>
    <col min="1" max="1" width="11.33203125" customWidth="1"/>
  </cols>
  <sheetData>
    <row r="1" spans="1:13" x14ac:dyDescent="0.3">
      <c r="A1" t="s">
        <v>12</v>
      </c>
    </row>
    <row r="2" spans="1:13" x14ac:dyDescent="0.3">
      <c r="A2" t="s">
        <v>13</v>
      </c>
    </row>
    <row r="3" spans="1:1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33</v>
      </c>
      <c r="J3" t="s">
        <v>8</v>
      </c>
      <c r="K3" t="s">
        <v>9</v>
      </c>
      <c r="L3" t="s">
        <v>10</v>
      </c>
      <c r="M3" t="s">
        <v>36</v>
      </c>
    </row>
    <row r="4" spans="1:13" x14ac:dyDescent="0.3">
      <c r="A4">
        <v>1935</v>
      </c>
      <c r="B4" s="2">
        <f>+'GDP relative to USA 2% trend'!B4</f>
        <v>0.61470484874008047</v>
      </c>
      <c r="C4" s="2">
        <f>+'GDP relative to USA 2% trend'!C4</f>
        <v>0.1066602856075753</v>
      </c>
      <c r="D4" s="2">
        <f>+'GDP relative to USA 2% trend'!D4</f>
        <v>9.3214184866586253E-2</v>
      </c>
      <c r="E4" s="2">
        <f>+'GDP relative to USA 2% trend'!E4</f>
        <v>0.30653475608173686</v>
      </c>
      <c r="F4" s="2">
        <f>+'GDP relative to USA 2% trend'!F4</f>
        <v>0.21114012244634156</v>
      </c>
      <c r="G4" s="2">
        <f>+'GDP relative to USA 2% trend'!G4</f>
        <v>0.14109320574835132</v>
      </c>
      <c r="H4" s="2">
        <f>+'GDP relative to USA 2% trend'!H4</f>
        <v>0.15762827557848649</v>
      </c>
      <c r="I4" s="2">
        <f>+'GDP relative to USA 2% trend'!I4</f>
        <v>0.1310197786479487</v>
      </c>
      <c r="J4" s="2">
        <f>+'GDP relative to USA 2% trend'!J4</f>
        <v>0.15108692927205938</v>
      </c>
      <c r="K4" s="2">
        <f>+'GDP relative to USA 2% trend'!K4</f>
        <v>0.38893754913631162</v>
      </c>
      <c r="L4" s="2">
        <f>+'GDP relative to USA 2% trend'!L4</f>
        <v>0.15744657151441907</v>
      </c>
      <c r="M4" s="2">
        <f>+'GDP relative to USA 2% trend'!M4</f>
        <v>0.20718692071786413</v>
      </c>
    </row>
    <row r="5" spans="1:13" x14ac:dyDescent="0.3">
      <c r="A5">
        <v>1936</v>
      </c>
      <c r="B5" s="2">
        <f>+'GDP relative to USA 2% trend'!B5</f>
        <v>0.59686222221361696</v>
      </c>
      <c r="C5" s="2">
        <f>+'GDP relative to USA 2% trend'!C5</f>
        <v>0.10733009666727479</v>
      </c>
      <c r="D5" s="2">
        <f>+'GDP relative to USA 2% trend'!D5</f>
        <v>9.8155822844262927E-2</v>
      </c>
      <c r="E5" s="2">
        <f>+'GDP relative to USA 2% trend'!E5</f>
        <v>0.30542315474861848</v>
      </c>
      <c r="F5" s="2">
        <f>+'GDP relative to USA 2% trend'!F5</f>
        <v>0.21537275829167674</v>
      </c>
      <c r="G5" s="2">
        <f>+'GDP relative to USA 2% trend'!G5</f>
        <v>0.13975180221655947</v>
      </c>
      <c r="H5" s="2">
        <f>+'GDP relative to USA 2% trend'!H5</f>
        <v>0.16415715199816386</v>
      </c>
      <c r="I5" s="2">
        <f>+'GDP relative to USA 2% trend'!I5</f>
        <v>0.13101977864794867</v>
      </c>
      <c r="J5" s="2">
        <f>+'GDP relative to USA 2% trend'!J5</f>
        <v>0.1527561126841297</v>
      </c>
      <c r="K5" s="2">
        <f>+'GDP relative to USA 2% trend'!K5</f>
        <v>0.38131132268265844</v>
      </c>
      <c r="L5" s="2">
        <f>+'GDP relative to USA 2% trend'!L5</f>
        <v>0.16665112934810883</v>
      </c>
      <c r="M5" s="2">
        <f>+'GDP relative to USA 2% trend'!M5</f>
        <v>0.20836791586497377</v>
      </c>
    </row>
    <row r="6" spans="1:13" x14ac:dyDescent="0.3">
      <c r="A6">
        <v>1937</v>
      </c>
      <c r="B6" s="2">
        <f>+'GDP relative to USA 2% trend'!B6</f>
        <v>0.61711967549233659</v>
      </c>
      <c r="C6" s="2">
        <f>+'GDP relative to USA 2% trend'!C6</f>
        <v>0.11238616419394895</v>
      </c>
      <c r="D6" s="2">
        <f>+'GDP relative to USA 2% trend'!D6</f>
        <v>9.7453736783564129E-2</v>
      </c>
      <c r="E6" s="2">
        <f>+'GDP relative to USA 2% trend'!E6</f>
        <v>0.3320063685045796</v>
      </c>
      <c r="F6" s="2">
        <f>+'GDP relative to USA 2% trend'!F6</f>
        <v>0.21193568026318113</v>
      </c>
      <c r="G6" s="2">
        <f>+'GDP relative to USA 2% trend'!G6</f>
        <v>0.13840875699099386</v>
      </c>
      <c r="H6" s="2">
        <f>+'GDP relative to USA 2% trend'!H6</f>
        <v>0.16347078428210757</v>
      </c>
      <c r="I6" s="2">
        <f>+'GDP relative to USA 2% trend'!I6</f>
        <v>0.13101977864794867</v>
      </c>
      <c r="J6" s="2">
        <f>+'GDP relative to USA 2% trend'!J6</f>
        <v>0.14932427410384827</v>
      </c>
      <c r="K6" s="2">
        <f>+'GDP relative to USA 2% trend'!K6</f>
        <v>0.3850994437415034</v>
      </c>
      <c r="L6" s="2">
        <f>+'GDP relative to USA 2% trend'!L6</f>
        <v>0.16259754291307921</v>
      </c>
      <c r="M6" s="2">
        <f>+'GDP relative to USA 2% trend'!M6</f>
        <v>0.21129377642237698</v>
      </c>
    </row>
    <row r="7" spans="1:13" x14ac:dyDescent="0.3">
      <c r="A7">
        <v>1938</v>
      </c>
      <c r="B7" s="2">
        <f>+'GDP relative to USA 2% trend'!B7</f>
        <v>0.59714299499732926</v>
      </c>
      <c r="C7" s="2">
        <f>+'GDP relative to USA 2% trend'!C7</f>
        <v>0.11240842328766928</v>
      </c>
      <c r="D7" s="2">
        <f>+'GDP relative to USA 2% trend'!D7</f>
        <v>9.7511952874832691E-2</v>
      </c>
      <c r="E7" s="2">
        <f>+'GDP relative to USA 2% trend'!E7</f>
        <v>0.324725932620053</v>
      </c>
      <c r="F7" s="2">
        <f>+'GDP relative to USA 2% trend'!F7</f>
        <v>0.21873840175170983</v>
      </c>
      <c r="G7" s="2">
        <f>+'GDP relative to USA 2% trend'!G7</f>
        <v>0.13697903827895724</v>
      </c>
      <c r="H7" s="2">
        <f>+'GDP relative to USA 2% trend'!H7</f>
        <v>0.16009425098853128</v>
      </c>
      <c r="I7" s="2">
        <f>+'GDP relative to USA 2% trend'!I7</f>
        <v>0.13101977864794867</v>
      </c>
      <c r="J7" s="2">
        <f>+'GDP relative to USA 2% trend'!J7</f>
        <v>0.14631073526171121</v>
      </c>
      <c r="K7" s="2">
        <f>+'GDP relative to USA 2% trend'!K7</f>
        <v>0.40348887963045343</v>
      </c>
      <c r="L7" s="2">
        <f>+'GDP relative to USA 2% trend'!L7</f>
        <v>0.17593245228953572</v>
      </c>
      <c r="M7" s="2">
        <f>+'GDP relative to USA 2% trend'!M7</f>
        <v>0.20874225449492073</v>
      </c>
    </row>
    <row r="8" spans="1:13" x14ac:dyDescent="0.3">
      <c r="A8">
        <v>1939</v>
      </c>
      <c r="B8" s="2">
        <f>+'GDP relative to USA 2% trend'!B8</f>
        <v>0.59634562927205337</v>
      </c>
      <c r="C8" s="2">
        <f>+'GDP relative to USA 2% trend'!C8</f>
        <v>0.11280626681796478</v>
      </c>
      <c r="D8" s="2">
        <f>+'GDP relative to USA 2% trend'!D8</f>
        <v>9.4592754987980879E-2</v>
      </c>
      <c r="E8" s="2">
        <f>+'GDP relative to USA 2% trend'!E8</f>
        <v>0.32054102156086867</v>
      </c>
      <c r="F8" s="2">
        <f>+'GDP relative to USA 2% trend'!F8</f>
        <v>0.22158373839243081</v>
      </c>
      <c r="G8" s="2">
        <f>+'GDP relative to USA 2% trend'!G8</f>
        <v>0.13563610653112432</v>
      </c>
      <c r="H8" s="2">
        <f>+'GDP relative to USA 2% trend'!H8</f>
        <v>0.16266260795626172</v>
      </c>
      <c r="I8" s="2">
        <f>+'GDP relative to USA 2% trend'!I8</f>
        <v>0.13101977864794867</v>
      </c>
      <c r="J8" s="2">
        <f>+'GDP relative to USA 2% trend'!J8</f>
        <v>0.1419310990990911</v>
      </c>
      <c r="K8" s="2">
        <f>+'GDP relative to USA 2% trend'!K8</f>
        <v>0.39918646204333369</v>
      </c>
      <c r="L8" s="2">
        <f>+'GDP relative to USA 2% trend'!L8</f>
        <v>0.18255478447103676</v>
      </c>
      <c r="M8" s="2">
        <f>+'GDP relative to USA 2% trend'!M8</f>
        <v>0.20781424813420096</v>
      </c>
    </row>
    <row r="9" spans="1:13" x14ac:dyDescent="0.3">
      <c r="A9">
        <v>1940</v>
      </c>
      <c r="B9" s="2">
        <f>+'GDP relative to USA 2% trend'!B9</f>
        <v>0.58654518986231685</v>
      </c>
      <c r="C9" s="2">
        <f>+'GDP relative to USA 2% trend'!C9</f>
        <v>0.11857626523451158</v>
      </c>
      <c r="D9" s="2">
        <f>+'GDP relative to USA 2% trend'!D9</f>
        <v>9.1750545271672729E-2</v>
      </c>
      <c r="E9" s="2">
        <f>+'GDP relative to USA 2% trend'!E9</f>
        <v>0.31869942765667131</v>
      </c>
      <c r="F9" s="2">
        <f>+'GDP relative to USA 2% trend'!F9</f>
        <v>0.21616922190913387</v>
      </c>
      <c r="G9" s="2">
        <f>+'GDP relative to USA 2% trend'!G9</f>
        <v>0.13865441146436641</v>
      </c>
      <c r="H9" s="2">
        <f>+'GDP relative to USA 2% trend'!H9</f>
        <v>0.15897942014786701</v>
      </c>
      <c r="I9" s="2">
        <f>+'GDP relative to USA 2% trend'!I9</f>
        <v>0.11882312768815734</v>
      </c>
      <c r="J9" s="2">
        <f>+'GDP relative to USA 2% trend'!J9</f>
        <v>0.13955957379440087</v>
      </c>
      <c r="K9" s="2">
        <f>+'GDP relative to USA 2% trend'!K9</f>
        <v>0.36642616869485084</v>
      </c>
      <c r="L9" s="2">
        <f>+'GDP relative to USA 2% trend'!L9</f>
        <v>0.18810918967806625</v>
      </c>
      <c r="M9" s="2">
        <f>+'GDP relative to USA 2% trend'!M9</f>
        <v>0.20342038218229017</v>
      </c>
    </row>
    <row r="10" spans="1:13" x14ac:dyDescent="0.3">
      <c r="A10">
        <v>1941</v>
      </c>
      <c r="B10" s="2">
        <f>+'GDP relative to USA 2% trend'!B10</f>
        <v>0.5948094348791374</v>
      </c>
      <c r="C10" s="2">
        <f>+'GDP relative to USA 2% trend'!C10</f>
        <v>0.12302785680058112</v>
      </c>
      <c r="D10" s="2">
        <f>+'GDP relative to USA 2% trend'!D10</f>
        <v>9.4146563204116837E-2</v>
      </c>
      <c r="E10" s="2">
        <f>+'GDP relative to USA 2% trend'!E10</f>
        <v>0.30720660898138552</v>
      </c>
      <c r="F10" s="2">
        <f>+'GDP relative to USA 2% trend'!F10</f>
        <v>0.20991375960335218</v>
      </c>
      <c r="G10" s="2">
        <f>+'GDP relative to USA 2% trend'!G10</f>
        <v>0.1336768253892216</v>
      </c>
      <c r="H10" s="2">
        <f>+'GDP relative to USA 2% trend'!H10</f>
        <v>0.16675316721757455</v>
      </c>
      <c r="I10" s="2">
        <f>+'GDP relative to USA 2% trend'!I10</f>
        <v>0.11568652239477595</v>
      </c>
      <c r="J10" s="2">
        <f>+'GDP relative to USA 2% trend'!J10</f>
        <v>0.13464491344273435</v>
      </c>
      <c r="K10" s="2">
        <f>+'GDP relative to USA 2% trend'!K10</f>
        <v>0.37674760082538611</v>
      </c>
      <c r="L10" s="2">
        <f>+'GDP relative to USA 2% trend'!L10</f>
        <v>0.17917696390432175</v>
      </c>
      <c r="M10" s="2">
        <f>+'GDP relative to USA 2% trend'!M10</f>
        <v>0.20497122838197288</v>
      </c>
    </row>
    <row r="11" spans="1:13" x14ac:dyDescent="0.3">
      <c r="A11">
        <v>1942</v>
      </c>
      <c r="B11" s="2">
        <f>+'GDP relative to USA 2% trend'!B11</f>
        <v>0.58045737130148822</v>
      </c>
      <c r="C11" s="2">
        <f>+'GDP relative to USA 2% trend'!C11</f>
        <v>0.12219738910761674</v>
      </c>
      <c r="D11" s="2">
        <f>+'GDP relative to USA 2% trend'!D11</f>
        <v>8.6764100874469618E-2</v>
      </c>
      <c r="E11" s="2">
        <f>+'GDP relative to USA 2% trend'!E11</f>
        <v>0.30529574236595508</v>
      </c>
      <c r="F11" s="2">
        <f>+'GDP relative to USA 2% trend'!F11</f>
        <v>0.2008149973749119</v>
      </c>
      <c r="G11" s="2">
        <f>+'GDP relative to USA 2% trend'!G11</f>
        <v>0.13366575248664872</v>
      </c>
      <c r="H11" s="2">
        <f>+'GDP relative to USA 2% trend'!H11</f>
        <v>0.16814993478497942</v>
      </c>
      <c r="I11" s="2">
        <f>+'GDP relative to USA 2% trend'!I11</f>
        <v>0.11729367511106513</v>
      </c>
      <c r="J11" s="2">
        <f>+'GDP relative to USA 2% trend'!J11</f>
        <v>0.12686382662046425</v>
      </c>
      <c r="K11" s="2">
        <f>+'GDP relative to USA 2% trend'!K11</f>
        <v>0.34199450517885749</v>
      </c>
      <c r="L11" s="2">
        <f>+'GDP relative to USA 2% trend'!L11</f>
        <v>0.15161967308692639</v>
      </c>
      <c r="M11" s="2">
        <f>+'GDP relative to USA 2% trend'!M11</f>
        <v>0.197293145422652</v>
      </c>
    </row>
    <row r="12" spans="1:13" x14ac:dyDescent="0.3">
      <c r="A12">
        <v>1943</v>
      </c>
      <c r="B12" s="2">
        <f>+'GDP relative to USA 2% trend'!B12</f>
        <v>0.55550612067197558</v>
      </c>
      <c r="C12" s="2">
        <f>+'GDP relative to USA 2% trend'!C12</f>
        <v>0.12243776724470259</v>
      </c>
      <c r="D12" s="2">
        <f>+'GDP relative to USA 2% trend'!D12</f>
        <v>9.4677969478012575E-2</v>
      </c>
      <c r="E12" s="2">
        <f>+'GDP relative to USA 2% trend'!E12</f>
        <v>0.3021785807172932</v>
      </c>
      <c r="F12" s="2">
        <f>+'GDP relative to USA 2% trend'!F12</f>
        <v>0.19253513367232206</v>
      </c>
      <c r="G12" s="2">
        <f>+'GDP relative to USA 2% trend'!G12</f>
        <v>0.14391671691334262</v>
      </c>
      <c r="H12" s="2">
        <f>+'GDP relative to USA 2% trend'!H12</f>
        <v>0.16640370393105242</v>
      </c>
      <c r="I12" s="2">
        <f>+'GDP relative to USA 2% trend'!I12</f>
        <v>0.11476117512486374</v>
      </c>
      <c r="J12" s="2">
        <f>+'GDP relative to USA 2% trend'!J12</f>
        <v>0.12422121793921061</v>
      </c>
      <c r="K12" s="2">
        <f>+'GDP relative to USA 2% trend'!K12</f>
        <v>0.32520835707680978</v>
      </c>
      <c r="L12" s="2">
        <f>+'GDP relative to USA 2% trend'!L12</f>
        <v>0.16438762923291292</v>
      </c>
      <c r="M12" s="2">
        <f>+'GDP relative to USA 2% trend'!M12</f>
        <v>0.19573508052736699</v>
      </c>
    </row>
    <row r="13" spans="1:13" x14ac:dyDescent="0.3">
      <c r="A13">
        <v>1944</v>
      </c>
      <c r="B13" s="2">
        <f>+'GDP relative to USA 2% trend'!B13</f>
        <v>0.59630806682527226</v>
      </c>
      <c r="C13" s="2">
        <f>+'GDP relative to USA 2% trend'!C13</f>
        <v>0.11866865021854284</v>
      </c>
      <c r="D13" s="2">
        <f>+'GDP relative to USA 2% trend'!D13</f>
        <v>9.4037873363444907E-2</v>
      </c>
      <c r="E13" s="2">
        <f>+'GDP relative to USA 2% trend'!E13</f>
        <v>0.29625351050715021</v>
      </c>
      <c r="F13" s="2">
        <f>+'GDP relative to USA 2% trend'!F13</f>
        <v>0.19628600567858911</v>
      </c>
      <c r="G13" s="2">
        <f>+'GDP relative to USA 2% trend'!G13</f>
        <v>0.13927031851401056</v>
      </c>
      <c r="H13" s="2">
        <f>+'GDP relative to USA 2% trend'!H13</f>
        <v>0.17195931248836893</v>
      </c>
      <c r="I13" s="2">
        <f>+'GDP relative to USA 2% trend'!I13</f>
        <v>0.11228289325611004</v>
      </c>
      <c r="J13" s="2">
        <f>+'GDP relative to USA 2% trend'!J13</f>
        <v>0.1299957667352391</v>
      </c>
      <c r="K13" s="2">
        <f>+'GDP relative to USA 2% trend'!K13</f>
        <v>0.36155547753964751</v>
      </c>
      <c r="L13" s="2">
        <f>+'GDP relative to USA 2% trend'!L13</f>
        <v>0.17378381447763544</v>
      </c>
      <c r="M13" s="2">
        <f>+'GDP relative to USA 2% trend'!M13</f>
        <v>0.2025577007836267</v>
      </c>
    </row>
    <row r="14" spans="1:13" x14ac:dyDescent="0.3">
      <c r="A14">
        <v>1945</v>
      </c>
      <c r="B14" s="2">
        <f>+'GDP relative to USA 2% trend'!B14</f>
        <v>0.55614517336220282</v>
      </c>
      <c r="C14" s="2">
        <f>+'GDP relative to USA 2% trend'!C14</f>
        <v>0.11947208696054827</v>
      </c>
      <c r="D14" s="2">
        <f>+'GDP relative to USA 2% trend'!D14</f>
        <v>9.2492114733649655E-2</v>
      </c>
      <c r="E14" s="2">
        <f>+'GDP relative to USA 2% trend'!E14</f>
        <v>0.30967343812918158</v>
      </c>
      <c r="F14" s="2">
        <f>+'GDP relative to USA 2% trend'!F14</f>
        <v>0.19623830628017691</v>
      </c>
      <c r="G14" s="2">
        <f>+'GDP relative to USA 2% trend'!G14</f>
        <v>0.1336328458641691</v>
      </c>
      <c r="H14" s="2">
        <f>+'GDP relative to USA 2% trend'!H14</f>
        <v>0.16925833405327831</v>
      </c>
      <c r="I14" s="2">
        <f>+'GDP relative to USA 2% trend'!I14</f>
        <v>0.10382072185654631</v>
      </c>
      <c r="J14" s="2">
        <f>+'GDP relative to USA 2% trend'!J14</f>
        <v>0.12990633036321625</v>
      </c>
      <c r="K14" s="2">
        <f>+'GDP relative to USA 2% trend'!K14</f>
        <v>0.36095029142229273</v>
      </c>
      <c r="L14" s="2">
        <f>+'GDP relative to USA 2% trend'!L14</f>
        <v>0.20741785278303546</v>
      </c>
      <c r="M14" s="2">
        <f>+'GDP relative to USA 2% trend'!M14</f>
        <v>0.19747994217159423</v>
      </c>
    </row>
    <row r="15" spans="1:13" x14ac:dyDescent="0.3">
      <c r="A15">
        <v>1946</v>
      </c>
      <c r="B15" s="2">
        <f>+'GDP relative to USA 2% trend'!B15</f>
        <v>0.58389383074733725</v>
      </c>
      <c r="C15" s="2">
        <f>+'GDP relative to USA 2% trend'!C15</f>
        <v>0.11413367083310484</v>
      </c>
      <c r="D15" s="2">
        <f>+'GDP relative to USA 2% trend'!D15</f>
        <v>9.7912368064251271E-2</v>
      </c>
      <c r="E15" s="2">
        <f>+'GDP relative to USA 2% trend'!E15</f>
        <v>0.32354922820037657</v>
      </c>
      <c r="F15" s="2">
        <f>+'GDP relative to USA 2% trend'!F15</f>
        <v>0.20430073216988548</v>
      </c>
      <c r="G15" s="2">
        <f>+'GDP relative to USA 2% trend'!G15</f>
        <v>0.1429958987326416</v>
      </c>
      <c r="H15" s="2">
        <f>+'GDP relative to USA 2% trend'!H15</f>
        <v>0.17222347128913451</v>
      </c>
      <c r="I15" s="2">
        <f>+'GDP relative to USA 2% trend'!I15</f>
        <v>0.1093111213612835</v>
      </c>
      <c r="J15" s="2">
        <f>+'GDP relative to USA 2% trend'!J15</f>
        <v>0.13006269787639346</v>
      </c>
      <c r="K15" s="2">
        <f>+'GDP relative to USA 2% trend'!K15</f>
        <v>0.38543861308875033</v>
      </c>
      <c r="L15" s="2">
        <f>+'GDP relative to USA 2% trend'!L15</f>
        <v>0.23301682220663977</v>
      </c>
      <c r="M15" s="2">
        <f>+'GDP relative to USA 2% trend'!M15</f>
        <v>0.20607889674964186</v>
      </c>
    </row>
    <row r="16" spans="1:13" x14ac:dyDescent="0.3">
      <c r="A16">
        <v>1947</v>
      </c>
      <c r="B16" s="2">
        <f>+'GDP relative to USA 2% trend'!B16</f>
        <v>0.62452445477329721</v>
      </c>
      <c r="C16" s="2">
        <f>+'GDP relative to USA 2% trend'!C16</f>
        <v>0.10824230914916862</v>
      </c>
      <c r="D16" s="2">
        <f>+'GDP relative to USA 2% trend'!D16</f>
        <v>9.706706081874486E-2</v>
      </c>
      <c r="E16" s="2">
        <f>+'GDP relative to USA 2% trend'!E16</f>
        <v>0.27794848411566792</v>
      </c>
      <c r="F16" s="2">
        <f>+'GDP relative to USA 2% trend'!F16</f>
        <v>0.20273046650704646</v>
      </c>
      <c r="G16" s="2">
        <f>+'GDP relative to USA 2% trend'!G16</f>
        <v>0.15136730591144493</v>
      </c>
      <c r="H16" s="2">
        <f>+'GDP relative to USA 2% trend'!H16</f>
        <v>0.17006435600273084</v>
      </c>
      <c r="I16" s="2">
        <f>+'GDP relative to USA 2% trend'!I16</f>
        <v>9.1049619410055141E-2</v>
      </c>
      <c r="J16" s="2">
        <f>+'GDP relative to USA 2% trend'!J16</f>
        <v>0.12887353683610481</v>
      </c>
      <c r="K16" s="2">
        <f>+'GDP relative to USA 2% trend'!K16</f>
        <v>0.36856828628224525</v>
      </c>
      <c r="L16" s="2">
        <f>+'GDP relative to USA 2% trend'!L16</f>
        <v>0.22314678557224371</v>
      </c>
      <c r="M16" s="2">
        <f>+'GDP relative to USA 2% trend'!M16</f>
        <v>0.20710193654106657</v>
      </c>
    </row>
    <row r="17" spans="1:13" x14ac:dyDescent="0.3">
      <c r="A17">
        <v>1948</v>
      </c>
      <c r="B17" s="2">
        <f>+'GDP relative to USA 2% trend'!B17</f>
        <v>0.63180325528212766</v>
      </c>
      <c r="C17" s="2">
        <f>+'GDP relative to USA 2% trend'!C17</f>
        <v>0.11335376323091975</v>
      </c>
      <c r="D17" s="2">
        <f>+'GDP relative to USA 2% trend'!D17</f>
        <v>0.10197624796238877</v>
      </c>
      <c r="E17" s="2">
        <f>+'GDP relative to USA 2% trend'!E17</f>
        <v>0.31203889097582183</v>
      </c>
      <c r="F17" s="2">
        <f>+'GDP relative to USA 2% trend'!F17</f>
        <v>0.19959813822941383</v>
      </c>
      <c r="G17" s="2">
        <f>+'GDP relative to USA 2% trend'!G17</f>
        <v>0.1642014240606508</v>
      </c>
      <c r="H17" s="2">
        <f>+'GDP relative to USA 2% trend'!H17</f>
        <v>0.16897717121040454</v>
      </c>
      <c r="I17" s="2">
        <f>+'GDP relative to USA 2% trend'!I17</f>
        <v>8.8210859118980925E-2</v>
      </c>
      <c r="J17" s="2">
        <f>+'GDP relative to USA 2% trend'!J17</f>
        <v>0.12831308886176604</v>
      </c>
      <c r="K17" s="2">
        <f>+'GDP relative to USA 2% trend'!K17</f>
        <v>0.36745160422811163</v>
      </c>
      <c r="L17" s="2">
        <f>+'GDP relative to USA 2% trend'!L17</f>
        <v>0.25957590390426233</v>
      </c>
      <c r="M17" s="2">
        <f>+'GDP relative to USA 2% trend'!M17</f>
        <v>0.21248419856226763</v>
      </c>
    </row>
    <row r="18" spans="1:13" x14ac:dyDescent="0.3">
      <c r="A18">
        <v>1949</v>
      </c>
      <c r="B18" s="2">
        <f>+'GDP relative to USA 2% trend'!B18</f>
        <v>0.59531588605494334</v>
      </c>
      <c r="C18" s="2">
        <f>+'GDP relative to USA 2% trend'!C18</f>
        <v>0.11471157369506542</v>
      </c>
      <c r="D18" s="2">
        <f>+'GDP relative to USA 2% trend'!D18</f>
        <v>0.10514080013947473</v>
      </c>
      <c r="E18" s="2">
        <f>+'GDP relative to USA 2% trend'!E18</f>
        <v>0.29407750975487662</v>
      </c>
      <c r="F18" s="2">
        <f>+'GDP relative to USA 2% trend'!F18</f>
        <v>0.20112395363942742</v>
      </c>
      <c r="G18" s="2">
        <f>+'GDP relative to USA 2% trend'!G18</f>
        <v>0.15932928063048102</v>
      </c>
      <c r="H18" s="2">
        <f>+'GDP relative to USA 2% trend'!H18</f>
        <v>0.17020828942028915</v>
      </c>
      <c r="I18" s="2">
        <f>+'GDP relative to USA 2% trend'!I18</f>
        <v>9.8737332940410455E-2</v>
      </c>
      <c r="J18" s="2">
        <f>+'GDP relative to USA 2% trend'!J18</f>
        <v>0.13302686697410948</v>
      </c>
      <c r="K18" s="2">
        <f>+'GDP relative to USA 2% trend'!K18</f>
        <v>0.40190363484879765</v>
      </c>
      <c r="L18" s="2">
        <f>+'GDP relative to USA 2% trend'!L18</f>
        <v>0.25827317702892583</v>
      </c>
      <c r="M18" s="2">
        <f>+'GDP relative to USA 2% trend'!M18</f>
        <v>0.2096114777275381</v>
      </c>
    </row>
    <row r="19" spans="1:13" x14ac:dyDescent="0.3">
      <c r="A19">
        <v>1950</v>
      </c>
      <c r="B19" s="2">
        <f>+'GDP relative to USA 2% trend'!B19</f>
        <v>0.57662256814681689</v>
      </c>
      <c r="C19" s="2">
        <f>+'GDP relative to USA 2% trend'!C19</f>
        <v>0.10982965562805795</v>
      </c>
      <c r="D19" s="2">
        <f>+'GDP relative to USA 2% trend'!D19</f>
        <v>0.10456431258012401</v>
      </c>
      <c r="E19" s="2">
        <f>+'GDP relative to USA 2% trend'!E19</f>
        <v>0.29695184702386412</v>
      </c>
      <c r="F19" s="2">
        <f>+'GDP relative to USA 2% trend'!F19</f>
        <v>0.20143312378249842</v>
      </c>
      <c r="G19" s="2">
        <f>+'GDP relative to USA 2% trend'!G19</f>
        <v>0.16477823564111213</v>
      </c>
      <c r="H19" s="2">
        <f>+'GDP relative to USA 2% trend'!H19</f>
        <v>0.17875164603755223</v>
      </c>
      <c r="I19" s="2">
        <f>+'GDP relative to USA 2% trend'!I19</f>
        <v>8.8160743853868281E-2</v>
      </c>
      <c r="J19" s="2">
        <f>+'GDP relative to USA 2% trend'!J19</f>
        <v>0.13824900720729114</v>
      </c>
      <c r="K19" s="2">
        <f>+'GDP relative to USA 2% trend'!K19</f>
        <v>0.42318507137817779</v>
      </c>
      <c r="L19" s="2">
        <f>+'GDP relative to USA 2% trend'!L19</f>
        <v>0.27373033409451442</v>
      </c>
      <c r="M19" s="2">
        <f>+'GDP relative to USA 2% trend'!M19</f>
        <v>0.20872823891435682</v>
      </c>
    </row>
    <row r="20" spans="1:13" x14ac:dyDescent="0.3">
      <c r="A20">
        <v>1951</v>
      </c>
      <c r="B20" s="2">
        <f>+'GDP relative to USA 2% trend'!B20</f>
        <v>0.5575730917401136</v>
      </c>
      <c r="C20" s="2">
        <f>+'GDP relative to USA 2% trend'!C20</f>
        <v>0.11588254998658029</v>
      </c>
      <c r="D20" s="2">
        <f>+'GDP relative to USA 2% trend'!D20</f>
        <v>0.10218312802928611</v>
      </c>
      <c r="E20" s="2">
        <f>+'GDP relative to USA 2% trend'!E20</f>
        <v>0.29708553220431694</v>
      </c>
      <c r="F20" s="2">
        <f>+'GDP relative to USA 2% trend'!F20</f>
        <v>0.19576275434626186</v>
      </c>
      <c r="G20" s="2">
        <f>+'GDP relative to USA 2% trend'!G20</f>
        <v>0.15863533541852254</v>
      </c>
      <c r="H20" s="2">
        <f>+'GDP relative to USA 2% trend'!H20</f>
        <v>0.18021027048170082</v>
      </c>
      <c r="I20" s="2">
        <f>+'GDP relative to USA 2% trend'!I20</f>
        <v>8.5770293993494034E-2</v>
      </c>
      <c r="J20" s="2">
        <f>+'GDP relative to USA 2% trend'!J20</f>
        <v>0.14169305512351138</v>
      </c>
      <c r="K20" s="2">
        <f>+'GDP relative to USA 2% trend'!K20</f>
        <v>0.45135293598428189</v>
      </c>
      <c r="L20" s="2">
        <f>+'GDP relative to USA 2% trend'!L20</f>
        <v>0.29013655005206623</v>
      </c>
      <c r="M20" s="2">
        <f>+'GDP relative to USA 2% trend'!M20</f>
        <v>0.20614747785215704</v>
      </c>
    </row>
    <row r="21" spans="1:13" x14ac:dyDescent="0.3">
      <c r="A21">
        <v>1952</v>
      </c>
      <c r="B21" s="2">
        <f>+'GDP relative to USA 2% trend'!B21</f>
        <v>0.49135986777772511</v>
      </c>
      <c r="C21" s="2">
        <f>+'GDP relative to USA 2% trend'!C21</f>
        <v>0.11296151192407491</v>
      </c>
      <c r="D21" s="2">
        <f>+'GDP relative to USA 2% trend'!D21</f>
        <v>0.1058892518438198</v>
      </c>
      <c r="E21" s="2">
        <f>+'GDP relative to USA 2% trend'!E21</f>
        <v>0.31273663841128152</v>
      </c>
      <c r="F21" s="2">
        <f>+'GDP relative to USA 2% trend'!F21</f>
        <v>0.19873699656716914</v>
      </c>
      <c r="G21" s="2">
        <f>+'GDP relative to USA 2% trend'!G21</f>
        <v>0.17122655368617676</v>
      </c>
      <c r="H21" s="2">
        <f>+'GDP relative to USA 2% trend'!H21</f>
        <v>0.17946670992647401</v>
      </c>
      <c r="I21" s="2">
        <f>+'GDP relative to USA 2% trend'!I21</f>
        <v>7.760021152279932E-2</v>
      </c>
      <c r="J21" s="2">
        <f>+'GDP relative to USA 2% trend'!J21</f>
        <v>0.14215891592512817</v>
      </c>
      <c r="K21" s="2">
        <f>+'GDP relative to USA 2% trend'!K21</f>
        <v>0.42822859201544772</v>
      </c>
      <c r="L21" s="2">
        <f>+'GDP relative to USA 2% trend'!L21</f>
        <v>0.30177139113088597</v>
      </c>
      <c r="M21" s="2">
        <f>+'GDP relative to USA 2% trend'!M21</f>
        <v>0.20017862748950591</v>
      </c>
    </row>
    <row r="22" spans="1:13" x14ac:dyDescent="0.3">
      <c r="A22">
        <v>1953</v>
      </c>
      <c r="B22" s="2">
        <f>+'GDP relative to USA 2% trend'!B22</f>
        <v>0.5079330521751857</v>
      </c>
      <c r="C22" s="2">
        <f>+'GDP relative to USA 2% trend'!C22</f>
        <v>9.5861629258360018E-2</v>
      </c>
      <c r="D22" s="2">
        <f>+'GDP relative to USA 2% trend'!D22</f>
        <v>0.10559409725871111</v>
      </c>
      <c r="E22" s="2">
        <f>+'GDP relative to USA 2% trend'!E22</f>
        <v>0.30520510761885294</v>
      </c>
      <c r="F22" s="2">
        <f>+'GDP relative to USA 2% trend'!F22</f>
        <v>0.20221905734062806</v>
      </c>
      <c r="G22" s="2">
        <f>+'GDP relative to USA 2% trend'!G22</f>
        <v>0.16806000298645465</v>
      </c>
      <c r="H22" s="2">
        <f>+'GDP relative to USA 2% trend'!H22</f>
        <v>0.17041360635908859</v>
      </c>
      <c r="I22" s="2">
        <f>+'GDP relative to USA 2% trend'!I22</f>
        <v>7.4297533492876253E-2</v>
      </c>
      <c r="J22" s="2">
        <f>+'GDP relative to USA 2% trend'!J22</f>
        <v>0.14503285647582007</v>
      </c>
      <c r="K22" s="2">
        <f>+'GDP relative to USA 2% trend'!K22</f>
        <v>0.45946154487931945</v>
      </c>
      <c r="L22" s="2">
        <f>+'GDP relative to USA 2% trend'!L22</f>
        <v>0.3023426170305144</v>
      </c>
      <c r="M22" s="2">
        <f>+'GDP relative to USA 2% trend'!M22</f>
        <v>0.20002374135571613</v>
      </c>
    </row>
    <row r="23" spans="1:13" x14ac:dyDescent="0.3">
      <c r="A23">
        <v>1954</v>
      </c>
      <c r="B23" s="2">
        <f>+'GDP relative to USA 2% trend'!B23</f>
        <v>0.51443757871905738</v>
      </c>
      <c r="C23" s="2">
        <f>+'GDP relative to USA 2% trend'!C23</f>
        <v>9.4855080280238355E-2</v>
      </c>
      <c r="D23" s="2">
        <f>+'GDP relative to USA 2% trend'!D23</f>
        <v>0.10894926051911663</v>
      </c>
      <c r="E23" s="2">
        <f>+'GDP relative to USA 2% trend'!E23</f>
        <v>0.31998778232603747</v>
      </c>
      <c r="F23" s="2">
        <f>+'GDP relative to USA 2% trend'!F23</f>
        <v>0.20841924937314699</v>
      </c>
      <c r="G23" s="2">
        <f>+'GDP relative to USA 2% trend'!G23</f>
        <v>0.17480525313971604</v>
      </c>
      <c r="H23" s="2">
        <f>+'GDP relative to USA 2% trend'!H23</f>
        <v>0.1783599800141234</v>
      </c>
      <c r="I23" s="2">
        <f>+'GDP relative to USA 2% trend'!I23</f>
        <v>7.3776173551296495E-2</v>
      </c>
      <c r="J23" s="2">
        <f>+'GDP relative to USA 2% trend'!J23</f>
        <v>0.14193962045879191</v>
      </c>
      <c r="K23" s="2">
        <f>+'GDP relative to USA 2% trend'!K23</f>
        <v>0.46953576556864862</v>
      </c>
      <c r="L23" s="2">
        <f>+'GDP relative to USA 2% trend'!L23</f>
        <v>0.31331487398285174</v>
      </c>
      <c r="M23" s="2">
        <f>+'GDP relative to USA 2% trend'!M23</f>
        <v>0.20502187872948002</v>
      </c>
    </row>
    <row r="24" spans="1:13" x14ac:dyDescent="0.3">
      <c r="A24">
        <v>1955</v>
      </c>
      <c r="B24" s="2">
        <f>+'GDP relative to USA 2% trend'!B24</f>
        <v>0.53076339863657107</v>
      </c>
      <c r="C24" s="2">
        <f>+'GDP relative to USA 2% trend'!C24</f>
        <v>9.2934035932218412E-2</v>
      </c>
      <c r="D24" s="2">
        <f>+'GDP relative to USA 2% trend'!D24</f>
        <v>0.11347734913828775</v>
      </c>
      <c r="E24" s="2">
        <f>+'GDP relative to USA 2% trend'!E24</f>
        <v>0.29628838034705951</v>
      </c>
      <c r="F24" s="2">
        <f>+'GDP relative to USA 2% trend'!F24</f>
        <v>0.2033543444148411</v>
      </c>
      <c r="G24" s="2">
        <f>+'GDP relative to USA 2% trend'!G24</f>
        <v>0.16728126467799315</v>
      </c>
      <c r="H24" s="2">
        <f>+'GDP relative to USA 2% trend'!H24</f>
        <v>0.18256646795631853</v>
      </c>
      <c r="I24" s="2">
        <f>+'GDP relative to USA 2% trend'!I24</f>
        <v>7.4591791998227935E-2</v>
      </c>
      <c r="J24" s="2">
        <f>+'GDP relative to USA 2% trend'!J24</f>
        <v>0.14563741683588438</v>
      </c>
      <c r="K24" s="2">
        <f>+'GDP relative to USA 2% trend'!K24</f>
        <v>0.45825039428419539</v>
      </c>
      <c r="L24" s="2">
        <f>+'GDP relative to USA 2% trend'!L24</f>
        <v>0.31096217549425187</v>
      </c>
      <c r="M24" s="2">
        <f>+'GDP relative to USA 2% trend'!M24</f>
        <v>0.20745872704222537</v>
      </c>
    </row>
    <row r="25" spans="1:13" x14ac:dyDescent="0.3">
      <c r="A25">
        <v>1956</v>
      </c>
      <c r="B25" s="2">
        <f>+'GDP relative to USA 2% trend'!B25</f>
        <v>0.52125540277771631</v>
      </c>
      <c r="C25" s="2">
        <f>+'GDP relative to USA 2% trend'!C25</f>
        <v>8.224038783475468E-2</v>
      </c>
      <c r="D25" s="2">
        <f>+'GDP relative to USA 2% trend'!D25</f>
        <v>0.11083270926126924</v>
      </c>
      <c r="E25" s="2">
        <f>+'GDP relative to USA 2% trend'!E25</f>
        <v>0.28028866874293945</v>
      </c>
      <c r="F25" s="2">
        <f>+'GDP relative to USA 2% trend'!F25</f>
        <v>0.19972665617011851</v>
      </c>
      <c r="G25" s="2">
        <f>+'GDP relative to USA 2% trend'!G25</f>
        <v>0.16454071764314987</v>
      </c>
      <c r="H25" s="2">
        <f>+'GDP relative to USA 2% trend'!H25</f>
        <v>0.18288296157714035</v>
      </c>
      <c r="I25" s="2">
        <f>+'GDP relative to USA 2% trend'!I25</f>
        <v>7.4627757182412227E-2</v>
      </c>
      <c r="J25" s="2">
        <f>+'GDP relative to USA 2% trend'!J25</f>
        <v>0.14338120094805626</v>
      </c>
      <c r="K25" s="2">
        <f>+'GDP relative to USA 2% trend'!K25</f>
        <v>0.44794636901539486</v>
      </c>
      <c r="L25" s="2">
        <f>+'GDP relative to USA 2% trend'!L25</f>
        <v>0.31757257634732527</v>
      </c>
      <c r="M25" s="2">
        <f>+'GDP relative to USA 2% trend'!M25</f>
        <v>0.20367154620102754</v>
      </c>
    </row>
    <row r="26" spans="1:13" x14ac:dyDescent="0.3">
      <c r="A26">
        <v>1957</v>
      </c>
      <c r="B26" s="2">
        <f>+'GDP relative to USA 2% trend'!B26</f>
        <v>0.53295466563296046</v>
      </c>
      <c r="C26" s="2">
        <f>+'GDP relative to USA 2% trend'!C26</f>
        <v>7.4398567283198574E-2</v>
      </c>
      <c r="D26" s="2">
        <f>+'GDP relative to USA 2% trend'!D26</f>
        <v>0.11242058389633403</v>
      </c>
      <c r="E26" s="2">
        <f>+'GDP relative to USA 2% trend'!E26</f>
        <v>0.30188423391294716</v>
      </c>
      <c r="F26" s="2">
        <f>+'GDP relative to USA 2% trend'!F26</f>
        <v>0.1949289476132462</v>
      </c>
      <c r="G26" s="2">
        <f>+'GDP relative to USA 2% trend'!G26</f>
        <v>0.16343002813157603</v>
      </c>
      <c r="H26" s="2">
        <f>+'GDP relative to USA 2% trend'!H26</f>
        <v>0.18593765156717243</v>
      </c>
      <c r="I26" s="2">
        <f>+'GDP relative to USA 2% trend'!I26</f>
        <v>7.1342701960349975E-2</v>
      </c>
      <c r="J26" s="2">
        <f>+'GDP relative to USA 2% trend'!J26</f>
        <v>0.14509483619448443</v>
      </c>
      <c r="K26" s="2">
        <f>+'GDP relative to USA 2% trend'!K26</f>
        <v>0.4358134083508694</v>
      </c>
      <c r="L26" s="2">
        <f>+'GDP relative to USA 2% trend'!L26</f>
        <v>0.33197275401484105</v>
      </c>
      <c r="M26" s="2">
        <f>+'GDP relative to USA 2% trend'!M26</f>
        <v>0.20659943500403524</v>
      </c>
    </row>
    <row r="27" spans="1:13" x14ac:dyDescent="0.3">
      <c r="A27">
        <v>1958</v>
      </c>
      <c r="B27" s="2">
        <f>+'GDP relative to USA 2% trend'!B27</f>
        <v>0.55044753571824123</v>
      </c>
      <c r="C27" s="2">
        <f>+'GDP relative to USA 2% trend'!C27</f>
        <v>7.1038498172555101E-2</v>
      </c>
      <c r="D27" s="2">
        <f>+'GDP relative to USA 2% trend'!D27</f>
        <v>0.11862795436925462</v>
      </c>
      <c r="E27" s="2">
        <f>+'GDP relative to USA 2% trend'!E27</f>
        <v>0.30374287296489089</v>
      </c>
      <c r="F27" s="2">
        <f>+'GDP relative to USA 2% trend'!F27</f>
        <v>0.18799563628308782</v>
      </c>
      <c r="G27" s="2">
        <f>+'GDP relative to USA 2% trend'!G27</f>
        <v>0.15987983165356073</v>
      </c>
      <c r="H27" s="2">
        <f>+'GDP relative to USA 2% trend'!H27</f>
        <v>0.18759233580684459</v>
      </c>
      <c r="I27" s="2">
        <f>+'GDP relative to USA 2% trend'!I27</f>
        <v>7.288215749252408E-2</v>
      </c>
      <c r="J27" s="2">
        <f>+'GDP relative to USA 2% trend'!J27</f>
        <v>0.13844729205892126</v>
      </c>
      <c r="K27" s="2">
        <f>+'GDP relative to USA 2% trend'!K27</f>
        <v>0.4106174991693432</v>
      </c>
      <c r="L27" s="2">
        <f>+'GDP relative to USA 2% trend'!L27</f>
        <v>0.32765282977073873</v>
      </c>
      <c r="M27" s="2">
        <f>+'GDP relative to USA 2% trend'!M27</f>
        <v>0.20934585219455848</v>
      </c>
    </row>
    <row r="28" spans="1:13" x14ac:dyDescent="0.3">
      <c r="A28">
        <v>1959</v>
      </c>
      <c r="B28" s="2">
        <f>+'GDP relative to USA 2% trend'!B28</f>
        <v>0.4894395835640713</v>
      </c>
      <c r="C28" s="2">
        <f>+'GDP relative to USA 2% trend'!C28</f>
        <v>7.0323402370140661E-2</v>
      </c>
      <c r="D28" s="2">
        <f>+'GDP relative to USA 2% trend'!D28</f>
        <v>0.11997341898327611</v>
      </c>
      <c r="E28" s="2">
        <f>+'GDP relative to USA 2% trend'!E28</f>
        <v>0.27468490419758557</v>
      </c>
      <c r="F28" s="2">
        <f>+'GDP relative to USA 2% trend'!F28</f>
        <v>0.18916712814265146</v>
      </c>
      <c r="G28" s="2">
        <f>+'GDP relative to USA 2% trend'!G28</f>
        <v>0.16035995126813601</v>
      </c>
      <c r="H28" s="2">
        <f>+'GDP relative to USA 2% trend'!H28</f>
        <v>0.18408350869420756</v>
      </c>
      <c r="I28" s="2">
        <f>+'GDP relative to USA 2% trend'!I28</f>
        <v>6.9589101783143203E-2</v>
      </c>
      <c r="J28" s="2">
        <f>+'GDP relative to USA 2% trend'!J28</f>
        <v>0.12985823457747259</v>
      </c>
      <c r="K28" s="2">
        <f>+'GDP relative to USA 2% trend'!K28</f>
        <v>0.38025473474360394</v>
      </c>
      <c r="L28" s="2">
        <f>+'GDP relative to USA 2% trend'!L28</f>
        <v>0.33218628862553995</v>
      </c>
      <c r="M28" s="2">
        <f>+'GDP relative to USA 2% trend'!M28</f>
        <v>0.19987561240654192</v>
      </c>
    </row>
    <row r="29" spans="1:13" x14ac:dyDescent="0.3">
      <c r="A29">
        <v>1960</v>
      </c>
      <c r="B29" s="2">
        <f>+'GDP relative to USA 2% trend'!B29</f>
        <v>0.4944069110643482</v>
      </c>
      <c r="C29" s="2">
        <f>+'GDP relative to USA 2% trend'!C29</f>
        <v>6.8501495182190716E-2</v>
      </c>
      <c r="D29" s="2">
        <f>+'GDP relative to USA 2% trend'!D29</f>
        <v>0.12625982943847602</v>
      </c>
      <c r="E29" s="2">
        <f>+'GDP relative to USA 2% trend'!E29</f>
        <v>0.27467050614686012</v>
      </c>
      <c r="F29" s="2">
        <f>+'GDP relative to USA 2% trend'!F29</f>
        <v>0.18700852807619892</v>
      </c>
      <c r="G29" s="2">
        <f>+'GDP relative to USA 2% trend'!G29</f>
        <v>0.16203344777937756</v>
      </c>
      <c r="H29" s="2">
        <f>+'GDP relative to USA 2% trend'!H29</f>
        <v>0.18717465943072323</v>
      </c>
      <c r="I29" s="2">
        <f>+'GDP relative to USA 2% trend'!I29</f>
        <v>6.5954147746151284E-2</v>
      </c>
      <c r="J29" s="2">
        <f>+'GDP relative to USA 2% trend'!J29</f>
        <v>0.13766751578247868</v>
      </c>
      <c r="K29" s="2">
        <f>+'GDP relative to USA 2% trend'!K29</f>
        <v>0.38027467050614688</v>
      </c>
      <c r="L29" s="2">
        <f>+'GDP relative to USA 2% trend'!L29</f>
        <v>0.31603721342341345</v>
      </c>
      <c r="M29" s="2">
        <f>+'GDP relative to USA 2% trend'!M29</f>
        <v>0.20263726540261576</v>
      </c>
    </row>
    <row r="30" spans="1:13" x14ac:dyDescent="0.3">
      <c r="A30">
        <v>1961</v>
      </c>
      <c r="B30" s="2">
        <f>+'GDP relative to USA 2% trend'!B30</f>
        <v>0.51332416896318833</v>
      </c>
      <c r="C30" s="2">
        <f>+'GDP relative to USA 2% trend'!C30</f>
        <v>6.7864115410257581E-2</v>
      </c>
      <c r="D30" s="2">
        <f>+'GDP relative to USA 2% trend'!D30</f>
        <v>0.13257933586547921</v>
      </c>
      <c r="E30" s="2">
        <f>+'GDP relative to USA 2% trend'!E30</f>
        <v>0.2567435214200865</v>
      </c>
      <c r="F30" s="2">
        <f>+'GDP relative to USA 2% trend'!F30</f>
        <v>0.18714208465532631</v>
      </c>
      <c r="G30" s="2">
        <f>+'GDP relative to USA 2% trend'!G30</f>
        <v>0.15787907809042323</v>
      </c>
      <c r="H30" s="2">
        <f>+'GDP relative to USA 2% trend'!H30</f>
        <v>0.19137680545692637</v>
      </c>
      <c r="I30" s="2">
        <f>+'GDP relative to USA 2% trend'!I30</f>
        <v>6.7266911194647311E-2</v>
      </c>
      <c r="J30" s="2">
        <f>+'GDP relative to USA 2% trend'!J30</f>
        <v>0.14338330303879221</v>
      </c>
      <c r="K30" s="2">
        <f>+'GDP relative to USA 2% trend'!K30</f>
        <v>0.37965900725114499</v>
      </c>
      <c r="L30" s="2">
        <f>+'GDP relative to USA 2% trend'!L30</f>
        <v>0.3109262311636361</v>
      </c>
      <c r="M30" s="2">
        <f>+'GDP relative to USA 2% trend'!M30</f>
        <v>0.206908497509698</v>
      </c>
    </row>
    <row r="31" spans="1:13" x14ac:dyDescent="0.3">
      <c r="A31">
        <v>1962</v>
      </c>
      <c r="B31" s="2">
        <f>+'GDP relative to USA 2% trend'!B31</f>
        <v>0.48952648582599134</v>
      </c>
      <c r="C31" s="2">
        <f>+'GDP relative to USA 2% trend'!C31</f>
        <v>6.6373766209091134E-2</v>
      </c>
      <c r="D31" s="2">
        <f>+'GDP relative to USA 2% trend'!D31</f>
        <v>0.13620727163517579</v>
      </c>
      <c r="E31" s="2">
        <f>+'GDP relative to USA 2% trend'!E31</f>
        <v>0.30983295357106616</v>
      </c>
      <c r="F31" s="2">
        <f>+'GDP relative to USA 2% trend'!F31</f>
        <v>0.18730495853231091</v>
      </c>
      <c r="G31" s="2">
        <f>+'GDP relative to USA 2% trend'!G31</f>
        <v>0.15776410829490467</v>
      </c>
      <c r="H31" s="2">
        <f>+'GDP relative to USA 2% trend'!H31</f>
        <v>0.19465025102377409</v>
      </c>
      <c r="I31" s="2">
        <f>+'GDP relative to USA 2% trend'!I31</f>
        <v>7.09512673269595E-2</v>
      </c>
      <c r="J31" s="2">
        <f>+'GDP relative to USA 2% trend'!J31</f>
        <v>0.14818329200169184</v>
      </c>
      <c r="K31" s="2">
        <f>+'GDP relative to USA 2% trend'!K31</f>
        <v>0.37024532297549156</v>
      </c>
      <c r="L31" s="2">
        <f>+'GDP relative to USA 2% trend'!L31</f>
        <v>0.30812969734116169</v>
      </c>
      <c r="M31" s="2">
        <f>+'GDP relative to USA 2% trend'!M31</f>
        <v>0.20815786389543758</v>
      </c>
    </row>
    <row r="32" spans="1:13" x14ac:dyDescent="0.3">
      <c r="A32">
        <v>1963</v>
      </c>
      <c r="B32" s="2">
        <f>+'GDP relative to USA 2% trend'!B32</f>
        <v>0.46322933679112377</v>
      </c>
      <c r="C32" s="2">
        <f>+'GDP relative to USA 2% trend'!C32</f>
        <v>6.830767172012854E-2</v>
      </c>
      <c r="D32" s="2">
        <f>+'GDP relative to USA 2% trend'!D32</f>
        <v>0.13144921700764231</v>
      </c>
      <c r="E32" s="2">
        <f>+'GDP relative to USA 2% trend'!E32</f>
        <v>0.30730624809766</v>
      </c>
      <c r="F32" s="2">
        <f>+'GDP relative to USA 2% trend'!F32</f>
        <v>0.18358012919130037</v>
      </c>
      <c r="G32" s="2">
        <f>+'GDP relative to USA 2% trend'!G32</f>
        <v>0.15425322964453778</v>
      </c>
      <c r="H32" s="2">
        <f>+'GDP relative to USA 2% trend'!H32</f>
        <v>0.20382717015952795</v>
      </c>
      <c r="I32" s="2">
        <f>+'GDP relative to USA 2% trend'!I32</f>
        <v>7.1386474341585821E-2</v>
      </c>
      <c r="J32" s="2">
        <f>+'GDP relative to USA 2% trend'!J32</f>
        <v>0.1506004129750122</v>
      </c>
      <c r="K32" s="2">
        <f>+'GDP relative to USA 2% trend'!K32</f>
        <v>0.35818476599462362</v>
      </c>
      <c r="L32" s="2">
        <f>+'GDP relative to USA 2% trend'!L32</f>
        <v>0.32176096548992555</v>
      </c>
      <c r="M32" s="2">
        <f>+'GDP relative to USA 2% trend'!M32</f>
        <v>0.2050334739414896</v>
      </c>
    </row>
    <row r="33" spans="1:13" x14ac:dyDescent="0.3">
      <c r="A33">
        <v>1964</v>
      </c>
      <c r="B33" s="2">
        <f>+'GDP relative to USA 2% trend'!B33</f>
        <v>0.49548360566324007</v>
      </c>
      <c r="C33" s="2">
        <f>+'GDP relative to USA 2% trend'!C33</f>
        <v>6.9475140577251418E-2</v>
      </c>
      <c r="D33" s="2">
        <f>+'GDP relative to USA 2% trend'!D33</f>
        <v>0.12928106055869981</v>
      </c>
      <c r="E33" s="2">
        <f>+'GDP relative to USA 2% trend'!E33</f>
        <v>0.30327587138582213</v>
      </c>
      <c r="F33" s="2">
        <f>+'GDP relative to USA 2% trend'!F33</f>
        <v>0.18560810752155241</v>
      </c>
      <c r="G33" s="2">
        <f>+'GDP relative to USA 2% trend'!G33</f>
        <v>0.15757248378345684</v>
      </c>
      <c r="H33" s="2">
        <f>+'GDP relative to USA 2% trend'!H33</f>
        <v>0.22126655596215936</v>
      </c>
      <c r="I33" s="2">
        <f>+'GDP relative to USA 2% trend'!I33</f>
        <v>7.3005173493179518E-2</v>
      </c>
      <c r="J33" s="2">
        <f>+'GDP relative to USA 2% trend'!J33</f>
        <v>0.15291693312621835</v>
      </c>
      <c r="K33" s="2">
        <f>+'GDP relative to USA 2% trend'!K33</f>
        <v>0.35668680420073412</v>
      </c>
      <c r="L33" s="2">
        <f>+'GDP relative to USA 2% trend'!L33</f>
        <v>0.33448340875851973</v>
      </c>
      <c r="M33" s="2">
        <f>+'GDP relative to USA 2% trend'!M33</f>
        <v>0.21169062034766295</v>
      </c>
    </row>
    <row r="34" spans="1:13" x14ac:dyDescent="0.3">
      <c r="A34">
        <v>1965</v>
      </c>
      <c r="B34" s="2">
        <f>+'GDP relative to USA 2% trend'!B34</f>
        <v>0.524539417942256</v>
      </c>
      <c r="C34" s="2">
        <f>+'GDP relative to USA 2% trend'!C34</f>
        <v>7.0068996640402725E-2</v>
      </c>
      <c r="D34" s="2">
        <f>+'GDP relative to USA 2% trend'!D34</f>
        <v>0.1258433160850182</v>
      </c>
      <c r="E34" s="2">
        <f>+'GDP relative to USA 2% trend'!E34</f>
        <v>0.28062708389624424</v>
      </c>
      <c r="F34" s="2">
        <f>+'GDP relative to USA 2% trend'!F34</f>
        <v>0.18126653819500033</v>
      </c>
      <c r="G34" s="2">
        <f>+'GDP relative to USA 2% trend'!G34</f>
        <v>0.16386214174960323</v>
      </c>
      <c r="H34" s="2">
        <f>+'GDP relative to USA 2% trend'!H34</f>
        <v>0.22861452160841489</v>
      </c>
      <c r="I34" s="2">
        <f>+'GDP relative to USA 2% trend'!I34</f>
        <v>7.4232007893912696E-2</v>
      </c>
      <c r="J34" s="2">
        <f>+'GDP relative to USA 2% trend'!J34</f>
        <v>0.15789348706083592</v>
      </c>
      <c r="K34" s="2">
        <f>+'GDP relative to USA 2% trend'!K34</f>
        <v>0.35230109692354239</v>
      </c>
      <c r="L34" s="2">
        <f>+'GDP relative to USA 2% trend'!L34</f>
        <v>0.32847663493056367</v>
      </c>
      <c r="M34" s="2">
        <f>+'GDP relative to USA 2% trend'!M34</f>
        <v>0.21335673868696239</v>
      </c>
    </row>
    <row r="35" spans="1:13" x14ac:dyDescent="0.3">
      <c r="A35">
        <v>1966</v>
      </c>
      <c r="B35" s="2">
        <f>+'GDP relative to USA 2% trend'!B35</f>
        <v>0.51248409265392025</v>
      </c>
      <c r="C35" s="2">
        <f>+'GDP relative to USA 2% trend'!C35</f>
        <v>7.3169864696702488E-2</v>
      </c>
      <c r="D35" s="2">
        <f>+'GDP relative to USA 2% trend'!D35</f>
        <v>0.1291290757349064</v>
      </c>
      <c r="E35" s="2">
        <f>+'GDP relative to USA 2% trend'!E35</f>
        <v>0.30364510383208188</v>
      </c>
      <c r="F35" s="2">
        <f>+'GDP relative to USA 2% trend'!F35</f>
        <v>0.18203954241074771</v>
      </c>
      <c r="G35" s="2">
        <f>+'GDP relative to USA 2% trend'!G35</f>
        <v>0.16192766427838798</v>
      </c>
      <c r="H35" s="2">
        <f>+'GDP relative to USA 2% trend'!H35</f>
        <v>0.2385888330029573</v>
      </c>
      <c r="I35" s="2">
        <f>+'GDP relative to USA 2% trend'!I35</f>
        <v>7.3514077769872455E-2</v>
      </c>
      <c r="J35" s="2">
        <f>+'GDP relative to USA 2% trend'!J35</f>
        <v>0.16276361031322933</v>
      </c>
      <c r="K35" s="2">
        <f>+'GDP relative to USA 2% trend'!K35</f>
        <v>0.35537541139991186</v>
      </c>
      <c r="L35" s="2">
        <f>+'GDP relative to USA 2% trend'!L35</f>
        <v>0.33029703035467112</v>
      </c>
      <c r="M35" s="2">
        <f>+'GDP relative to USA 2% trend'!M35</f>
        <v>0.21641396559748152</v>
      </c>
    </row>
    <row r="36" spans="1:13" x14ac:dyDescent="0.3">
      <c r="A36">
        <v>1967</v>
      </c>
      <c r="B36" s="2">
        <f>+'GDP relative to USA 2% trend'!B36</f>
        <v>0.51092018899934966</v>
      </c>
      <c r="C36" s="2">
        <f>+'GDP relative to USA 2% trend'!C36</f>
        <v>7.4531290072937781E-2</v>
      </c>
      <c r="D36" s="2">
        <f>+'GDP relative to USA 2% trend'!D36</f>
        <v>0.13199655382904504</v>
      </c>
      <c r="E36" s="2">
        <f>+'GDP relative to USA 2% trend'!E36</f>
        <v>0.31022564787797841</v>
      </c>
      <c r="F36" s="2">
        <f>+'GDP relative to USA 2% trend'!F36</f>
        <v>0.18063954974340093</v>
      </c>
      <c r="G36" s="2">
        <f>+'GDP relative to USA 2% trend'!G36</f>
        <v>0.16371815076823848</v>
      </c>
      <c r="H36" s="2">
        <f>+'GDP relative to USA 2% trend'!H36</f>
        <v>0.24702349956903827</v>
      </c>
      <c r="I36" s="2">
        <f>+'GDP relative to USA 2% trend'!I36</f>
        <v>7.5832936147950281E-2</v>
      </c>
      <c r="J36" s="2">
        <f>+'GDP relative to USA 2% trend'!J36</f>
        <v>0.16434486924880007</v>
      </c>
      <c r="K36" s="2">
        <f>+'GDP relative to USA 2% trend'!K36</f>
        <v>0.33216079469763343</v>
      </c>
      <c r="L36" s="2">
        <f>+'GDP relative to USA 2% trend'!L36</f>
        <v>0.32676137394202603</v>
      </c>
      <c r="M36" s="2">
        <f>+'GDP relative to USA 2% trend'!M36</f>
        <v>0.21860698691944933</v>
      </c>
    </row>
    <row r="37" spans="1:13" x14ac:dyDescent="0.3">
      <c r="A37">
        <v>1968</v>
      </c>
      <c r="B37" s="2">
        <f>+'GDP relative to USA 2% trend'!B37</f>
        <v>0.51720816989330975</v>
      </c>
      <c r="C37" s="2">
        <f>+'GDP relative to USA 2% trend'!C37</f>
        <v>7.9545037917430353E-2</v>
      </c>
      <c r="D37" s="2">
        <f>+'GDP relative to USA 2% trend'!D37</f>
        <v>0.13763229377038455</v>
      </c>
      <c r="E37" s="2">
        <f>+'GDP relative to USA 2% trend'!E37</f>
        <v>0.30730946912604407</v>
      </c>
      <c r="F37" s="2">
        <f>+'GDP relative to USA 2% trend'!F37</f>
        <v>0.18300557743095089</v>
      </c>
      <c r="G37" s="2">
        <f>+'GDP relative to USA 2% trend'!G37</f>
        <v>0.16608512373253134</v>
      </c>
      <c r="H37" s="2">
        <f>+'GDP relative to USA 2% trend'!H37</f>
        <v>0.26037647883964576</v>
      </c>
      <c r="I37" s="2">
        <f>+'GDP relative to USA 2% trend'!I37</f>
        <v>7.7607220594426998E-2</v>
      </c>
      <c r="J37" s="2">
        <f>+'GDP relative to USA 2% trend'!J37</f>
        <v>0.15455274746880407</v>
      </c>
      <c r="K37" s="2">
        <f>+'GDP relative to USA 2% trend'!K37</f>
        <v>0.33061054083923075</v>
      </c>
      <c r="L37" s="2">
        <f>+'GDP relative to USA 2% trend'!L37</f>
        <v>0.33784190792263347</v>
      </c>
      <c r="M37" s="2">
        <f>+'GDP relative to USA 2% trend'!M37</f>
        <v>0.22411037907783662</v>
      </c>
    </row>
    <row r="38" spans="1:13" x14ac:dyDescent="0.3">
      <c r="A38">
        <v>1969</v>
      </c>
      <c r="B38" s="2">
        <f>+'GDP relative to USA 2% trend'!B38</f>
        <v>0.54497057713635688</v>
      </c>
      <c r="C38" s="2">
        <f>+'GDP relative to USA 2% trend'!C38</f>
        <v>7.9375444148846133E-2</v>
      </c>
      <c r="D38" s="2">
        <f>+'GDP relative to USA 2% trend'!D38</f>
        <v>0.13743582448656019</v>
      </c>
      <c r="E38" s="2">
        <f>+'GDP relative to USA 2% trend'!E38</f>
        <v>0.31560195569047927</v>
      </c>
      <c r="F38" s="2">
        <f>+'GDP relative to USA 2% trend'!F38</f>
        <v>0.18567274063305689</v>
      </c>
      <c r="G38" s="2">
        <f>+'GDP relative to USA 2% trend'!G38</f>
        <v>0.16672086867924599</v>
      </c>
      <c r="H38" s="2">
        <f>+'GDP relative to USA 2% trend'!H38</f>
        <v>0.27065497330613558</v>
      </c>
      <c r="I38" s="2">
        <f>+'GDP relative to USA 2% trend'!I38</f>
        <v>7.8726724815463847E-2</v>
      </c>
      <c r="J38" s="2">
        <f>+'GDP relative to USA 2% trend'!J38</f>
        <v>0.15212468367814469</v>
      </c>
      <c r="K38" s="2">
        <f>+'GDP relative to USA 2% trend'!K38</f>
        <v>0.34025329035900592</v>
      </c>
      <c r="L38" s="2">
        <f>+'GDP relative to USA 2% trend'!L38</f>
        <v>0.33719504207306089</v>
      </c>
      <c r="M38" s="2">
        <f>+'GDP relative to USA 2% trend'!M38</f>
        <v>0.22919421560881317</v>
      </c>
    </row>
    <row r="39" spans="1:13" x14ac:dyDescent="0.3">
      <c r="A39">
        <v>1970</v>
      </c>
      <c r="B39" s="2">
        <f>+'GDP relative to USA 2% trend'!B39</f>
        <v>0.55690828486928368</v>
      </c>
      <c r="C39" s="2">
        <f>+'GDP relative to USA 2% trend'!C39</f>
        <v>7.9908775029371895E-2</v>
      </c>
      <c r="D39" s="2">
        <f>+'GDP relative to USA 2% trend'!D39</f>
        <v>0.14877841854530582</v>
      </c>
      <c r="E39" s="2">
        <f>+'GDP relative to USA 2% trend'!E39</f>
        <v>0.30446197285210375</v>
      </c>
      <c r="F39" s="2">
        <f>+'GDP relative to USA 2% trend'!F39</f>
        <v>0.19120866065868466</v>
      </c>
      <c r="G39" s="2">
        <f>+'GDP relative to USA 2% trend'!G39</f>
        <v>0.17162896649287493</v>
      </c>
      <c r="H39" s="2">
        <f>+'GDP relative to USA 2% trend'!H39</f>
        <v>0.28229285277573446</v>
      </c>
      <c r="I39" s="2">
        <f>+'GDP relative to USA 2% trend'!I39</f>
        <v>8.1816773068731544E-2</v>
      </c>
      <c r="J39" s="2">
        <f>+'GDP relative to USA 2% trend'!J39</f>
        <v>0.15622869660375779</v>
      </c>
      <c r="K39" s="2">
        <f>+'GDP relative to USA 2% trend'!K39</f>
        <v>0.3566139192612674</v>
      </c>
      <c r="L39" s="2">
        <f>+'GDP relative to USA 2% trend'!L39</f>
        <v>0.36083877206270665</v>
      </c>
      <c r="M39" s="2">
        <f>+'GDP relative to USA 2% trend'!M39</f>
        <v>0.23870708641250737</v>
      </c>
    </row>
    <row r="40" spans="1:13" x14ac:dyDescent="0.3">
      <c r="A40">
        <v>1971</v>
      </c>
      <c r="B40" s="2">
        <f>+'GDP relative to USA 2% trend'!B40</f>
        <v>0.56558513309589542</v>
      </c>
      <c r="C40" s="2">
        <f>+'GDP relative to USA 2% trend'!C40</f>
        <v>8.0568824771279218E-2</v>
      </c>
      <c r="D40" s="2">
        <f>+'GDP relative to USA 2% trend'!D40</f>
        <v>0.15926706322946074</v>
      </c>
      <c r="E40" s="2">
        <f>+'GDP relative to USA 2% trend'!E40</f>
        <v>0.33149461734252694</v>
      </c>
      <c r="F40" s="2">
        <f>+'GDP relative to USA 2% trend'!F40</f>
        <v>0.20148886858223725</v>
      </c>
      <c r="G40" s="2">
        <f>+'GDP relative to USA 2% trend'!G40</f>
        <v>0.17298469619217716</v>
      </c>
      <c r="H40" s="2">
        <f>+'GDP relative to USA 2% trend'!H40</f>
        <v>0.28691231021369856</v>
      </c>
      <c r="I40" s="2">
        <f>+'GDP relative to USA 2% trend'!I40</f>
        <v>8.3463779779644698E-2</v>
      </c>
      <c r="J40" s="2">
        <f>+'GDP relative to USA 2% trend'!J40</f>
        <v>0.15779731684059828</v>
      </c>
      <c r="K40" s="2">
        <f>+'GDP relative to USA 2% trend'!K40</f>
        <v>0.34632569453923007</v>
      </c>
      <c r="L40" s="2">
        <f>+'GDP relative to USA 2% trend'!L40</f>
        <v>0.34160469098712637</v>
      </c>
      <c r="M40" s="2">
        <f>+'GDP relative to USA 2% trend'!M40</f>
        <v>0.24552592881739599</v>
      </c>
    </row>
    <row r="41" spans="1:13" x14ac:dyDescent="0.3">
      <c r="A41">
        <v>1972</v>
      </c>
      <c r="B41" s="2">
        <f>+'GDP relative to USA 2% trend'!B41</f>
        <v>0.56475638126997108</v>
      </c>
      <c r="C41" s="2">
        <f>+'GDP relative to USA 2% trend'!C41</f>
        <v>7.6718490945673359E-2</v>
      </c>
      <c r="D41" s="2">
        <f>+'GDP relative to USA 2% trend'!D41</f>
        <v>0.17024780660055802</v>
      </c>
      <c r="E41" s="2">
        <f>+'GDP relative to USA 2% trend'!E41</f>
        <v>0.31840138644043831</v>
      </c>
      <c r="F41" s="2">
        <f>+'GDP relative to USA 2% trend'!F41</f>
        <v>0.2109867662205428</v>
      </c>
      <c r="G41" s="2">
        <f>+'GDP relative to USA 2% trend'!G41</f>
        <v>0.16871954980881154</v>
      </c>
      <c r="H41" s="2">
        <f>+'GDP relative to USA 2% trend'!H41</f>
        <v>0.30324981196226608</v>
      </c>
      <c r="I41" s="2">
        <f>+'GDP relative to USA 2% trend'!I41</f>
        <v>8.6062689615208993E-2</v>
      </c>
      <c r="J41" s="2">
        <f>+'GDP relative to USA 2% trend'!J41</f>
        <v>0.15382996220922437</v>
      </c>
      <c r="K41" s="2">
        <f>+'GDP relative to USA 2% trend'!K41</f>
        <v>0.32202553826086572</v>
      </c>
      <c r="L41" s="2">
        <f>+'GDP relative to USA 2% trend'!L41</f>
        <v>0.3402336263225309</v>
      </c>
      <c r="M41" s="2">
        <f>+'GDP relative to USA 2% trend'!M41</f>
        <v>0.25269993221705339</v>
      </c>
    </row>
    <row r="42" spans="1:13" x14ac:dyDescent="0.3">
      <c r="A42">
        <v>1973</v>
      </c>
      <c r="B42" s="2">
        <f>+'GDP relative to USA 2% trend'!B42</f>
        <v>0.58009545616124847</v>
      </c>
      <c r="C42" s="2">
        <f>+'GDP relative to USA 2% trend'!C42</f>
        <v>8.1207370698685583E-2</v>
      </c>
      <c r="D42" s="2">
        <f>+'GDP relative to USA 2% trend'!D42</f>
        <v>0.18369047320403786</v>
      </c>
      <c r="E42" s="2">
        <f>+'GDP relative to USA 2% trend'!E42</f>
        <v>0.29580544624560745</v>
      </c>
      <c r="F42" s="2">
        <f>+'GDP relative to USA 2% trend'!F42</f>
        <v>0.22294569667831021</v>
      </c>
      <c r="G42" s="2">
        <f>+'GDP relative to USA 2% trend'!G42</f>
        <v>0.17568531858060391</v>
      </c>
      <c r="H42" s="2">
        <f>+'GDP relative to USA 2% trend'!H42</f>
        <v>0.31986371842940359</v>
      </c>
      <c r="I42" s="2">
        <f>+'GDP relative to USA 2% trend'!I42</f>
        <v>8.7371767841864664E-2</v>
      </c>
      <c r="J42" s="2">
        <f>+'GDP relative to USA 2% trend'!J42</f>
        <v>0.15672123570262936</v>
      </c>
      <c r="K42" s="2">
        <f>+'GDP relative to USA 2% trend'!K42</f>
        <v>0.32885346426320644</v>
      </c>
      <c r="L42" s="2">
        <f>+'GDP relative to USA 2% trend'!L42</f>
        <v>0.37144773619003413</v>
      </c>
      <c r="M42" s="2">
        <f>+'GDP relative to USA 2% trend'!M42</f>
        <v>0.2649813036229256</v>
      </c>
    </row>
    <row r="43" spans="1:13" x14ac:dyDescent="0.3">
      <c r="B43" s="2" t="b">
        <f>+B42&gt;B4</f>
        <v>0</v>
      </c>
      <c r="C43" s="2" t="b">
        <f t="shared" ref="C43:M43" si="0">+C42&gt;C4</f>
        <v>0</v>
      </c>
      <c r="D43" s="2" t="b">
        <f t="shared" si="0"/>
        <v>1</v>
      </c>
      <c r="E43" s="2" t="b">
        <f t="shared" si="0"/>
        <v>0</v>
      </c>
      <c r="F43" s="2" t="b">
        <f t="shared" si="0"/>
        <v>1</v>
      </c>
      <c r="G43" s="2" t="b">
        <f t="shared" si="0"/>
        <v>1</v>
      </c>
      <c r="H43" s="2" t="b">
        <f t="shared" si="0"/>
        <v>1</v>
      </c>
      <c r="I43" s="2" t="b">
        <f t="shared" si="0"/>
        <v>0</v>
      </c>
      <c r="J43" s="2" t="b">
        <f t="shared" si="0"/>
        <v>1</v>
      </c>
      <c r="K43" s="2" t="b">
        <f t="shared" si="0"/>
        <v>0</v>
      </c>
      <c r="L43" s="2" t="b">
        <f t="shared" si="0"/>
        <v>1</v>
      </c>
      <c r="M43" s="2" t="b">
        <f t="shared" si="0"/>
        <v>1</v>
      </c>
    </row>
    <row r="44" spans="1:13" x14ac:dyDescent="0.3">
      <c r="B44" s="2" t="str">
        <f>+B3</f>
        <v>ARG</v>
      </c>
      <c r="C44" s="2" t="str">
        <f t="shared" ref="C44:M44" si="1">+C3</f>
        <v>BOL</v>
      </c>
      <c r="D44" s="2" t="str">
        <f t="shared" si="1"/>
        <v>BRA</v>
      </c>
      <c r="E44" s="2" t="str">
        <f t="shared" si="1"/>
        <v>CHL</v>
      </c>
      <c r="F44" s="2" t="str">
        <f t="shared" si="1"/>
        <v>COL</v>
      </c>
      <c r="G44" s="2" t="str">
        <f t="shared" si="1"/>
        <v>ECU</v>
      </c>
      <c r="H44" s="2" t="str">
        <f t="shared" si="1"/>
        <v>MEX</v>
      </c>
      <c r="I44" s="2" t="str">
        <f t="shared" si="1"/>
        <v>PAR*</v>
      </c>
      <c r="J44" s="2" t="str">
        <f t="shared" si="1"/>
        <v>PER</v>
      </c>
      <c r="K44" s="2" t="str">
        <f t="shared" si="1"/>
        <v>URU</v>
      </c>
      <c r="L44" s="2" t="str">
        <f t="shared" si="1"/>
        <v>VEN</v>
      </c>
      <c r="M44" s="2" t="str">
        <f t="shared" si="1"/>
        <v>Region**</v>
      </c>
    </row>
    <row r="45" spans="1:13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"/>
  <sheetViews>
    <sheetView workbookViewId="0">
      <selection activeCell="M3" sqref="M3"/>
    </sheetView>
  </sheetViews>
  <sheetFormatPr defaultColWidth="9.109375" defaultRowHeight="14.4" x14ac:dyDescent="0.3"/>
  <cols>
    <col min="1" max="1" width="11.33203125" customWidth="1"/>
  </cols>
  <sheetData>
    <row r="1" spans="1:13" x14ac:dyDescent="0.3">
      <c r="A1" t="s">
        <v>12</v>
      </c>
    </row>
    <row r="2" spans="1:13" x14ac:dyDescent="0.3">
      <c r="A2" t="s">
        <v>13</v>
      </c>
    </row>
    <row r="3" spans="1:1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tr">
        <f>+'2000-2016'!M3</f>
        <v>Region**</v>
      </c>
    </row>
    <row r="4" spans="1:13" x14ac:dyDescent="0.3">
      <c r="A4" s="3">
        <v>1973</v>
      </c>
      <c r="B4" s="2">
        <f>+'GDP relative to USA 2% trend'!B42</f>
        <v>0.58009545616124847</v>
      </c>
      <c r="C4" s="2">
        <f>+'GDP relative to USA 2% trend'!C42</f>
        <v>8.1207370698685583E-2</v>
      </c>
      <c r="D4" s="2">
        <f>+'GDP relative to USA 2% trend'!D42</f>
        <v>0.18369047320403786</v>
      </c>
      <c r="E4" s="2">
        <f>+'GDP relative to USA 2% trend'!E42</f>
        <v>0.29580544624560745</v>
      </c>
      <c r="F4" s="2">
        <f>+'GDP relative to USA 2% trend'!F42</f>
        <v>0.22294569667831021</v>
      </c>
      <c r="G4" s="2">
        <f>+'GDP relative to USA 2% trend'!G42</f>
        <v>0.17568531858060391</v>
      </c>
      <c r="H4" s="2">
        <f>+'GDP relative to USA 2% trend'!H42</f>
        <v>0.31986371842940359</v>
      </c>
      <c r="I4" s="2">
        <f>+'GDP relative to USA 2% trend'!I42</f>
        <v>8.7371767841864664E-2</v>
      </c>
      <c r="J4" s="2">
        <f>+'GDP relative to USA 2% trend'!J42</f>
        <v>0.15672123570262936</v>
      </c>
      <c r="K4" s="2">
        <f>+'GDP relative to USA 2% trend'!K42</f>
        <v>0.32885346426320644</v>
      </c>
      <c r="L4" s="2">
        <f>+'GDP relative to USA 2% trend'!L42</f>
        <v>0.37144773619003413</v>
      </c>
      <c r="M4" s="2">
        <f>+'GDP relative to USA 2% trend'!M42</f>
        <v>0.2649813036229256</v>
      </c>
    </row>
    <row r="5" spans="1:13" x14ac:dyDescent="0.3">
      <c r="A5" s="3">
        <f>+A4+1</f>
        <v>1974</v>
      </c>
      <c r="B5" s="2">
        <f>+'GDP relative to USA 2% trend'!B43</f>
        <v>0.59805732087623886</v>
      </c>
      <c r="C5" s="2">
        <f>+'GDP relative to USA 2% trend'!C43</f>
        <v>8.8806266033271672E-2</v>
      </c>
      <c r="D5" s="2">
        <f>+'GDP relative to USA 2% trend'!D43</f>
        <v>0.19053896398442977</v>
      </c>
      <c r="E5" s="2">
        <f>+'GDP relative to USA 2% trend'!E43</f>
        <v>0.27158097708000994</v>
      </c>
      <c r="F5" s="2">
        <f>+'GDP relative to USA 2% trend'!F43</f>
        <v>0.23263380558715732</v>
      </c>
      <c r="G5" s="2">
        <f>+'GDP relative to USA 2% trend'!G43</f>
        <v>0.19498767107305301</v>
      </c>
      <c r="H5" s="2">
        <f>+'GDP relative to USA 2% trend'!H43</f>
        <v>0.33570950945186206</v>
      </c>
      <c r="I5" s="2">
        <f>+'GDP relative to USA 2% trend'!I43</f>
        <v>9.0275178751213311E-2</v>
      </c>
      <c r="J5" s="2">
        <f>+'GDP relative to USA 2% trend'!J43</f>
        <v>0.15746744336334373</v>
      </c>
      <c r="K5" s="2">
        <f>+'GDP relative to USA 2% trend'!K43</f>
        <v>0.32882660414493553</v>
      </c>
      <c r="L5" s="2">
        <f>+'GDP relative to USA 2% trend'!L43</f>
        <v>0.49410026938076912</v>
      </c>
      <c r="M5" s="2">
        <f>+'GDP relative to USA 2% trend'!M43</f>
        <v>0.27887870725393044</v>
      </c>
    </row>
    <row r="6" spans="1:13" x14ac:dyDescent="0.3">
      <c r="A6" s="3">
        <f t="shared" ref="A6:A31" si="0">+A5+1</f>
        <v>1975</v>
      </c>
      <c r="B6" s="2">
        <f>+'GDP relative to USA 2% trend'!B44</f>
        <v>0.57411034043248432</v>
      </c>
      <c r="C6" s="2">
        <f>+'GDP relative to USA 2% trend'!C44</f>
        <v>8.8957683366661724E-2</v>
      </c>
      <c r="D6" s="2">
        <f>+'GDP relative to USA 2% trend'!D44</f>
        <v>0.19087636130339675</v>
      </c>
      <c r="E6" s="2">
        <f>+'GDP relative to USA 2% trend'!E44</f>
        <v>0.22153014211198277</v>
      </c>
      <c r="F6" s="2">
        <f>+'GDP relative to USA 2% trend'!F44</f>
        <v>0.23646614537844818</v>
      </c>
      <c r="G6" s="2">
        <f>+'GDP relative to USA 2% trend'!G44</f>
        <v>0.19404460442052576</v>
      </c>
      <c r="H6" s="2">
        <f>+'GDP relative to USA 2% trend'!H44</f>
        <v>0.34990570737747057</v>
      </c>
      <c r="I6" s="2">
        <f>+'GDP relative to USA 2% trend'!I44</f>
        <v>9.4018643151166537E-2</v>
      </c>
      <c r="J6" s="2">
        <f>+'GDP relative to USA 2% trend'!J44</f>
        <v>0.16371999172800508</v>
      </c>
      <c r="K6" s="2">
        <f>+'GDP relative to USA 2% trend'!K44</f>
        <v>0.33229521316797417</v>
      </c>
      <c r="L6" s="2">
        <f>+'GDP relative to USA 2% trend'!L44</f>
        <v>0.4577905574178901</v>
      </c>
      <c r="M6" s="2">
        <f>+'GDP relative to USA 2% trend'!M44</f>
        <v>0.27687467365487145</v>
      </c>
    </row>
    <row r="7" spans="1:13" x14ac:dyDescent="0.3">
      <c r="A7" s="3">
        <f t="shared" si="0"/>
        <v>1976</v>
      </c>
      <c r="B7" s="2">
        <f>+'GDP relative to USA 2% trend'!B45</f>
        <v>0.5545030543424444</v>
      </c>
      <c r="C7" s="2">
        <f>+'GDP relative to USA 2% trend'!C45</f>
        <v>9.0359874998332271E-2</v>
      </c>
      <c r="D7" s="2">
        <f>+'GDP relative to USA 2% trend'!D45</f>
        <v>0.19782358347849172</v>
      </c>
      <c r="E7" s="2">
        <f>+'GDP relative to USA 2% trend'!E45</f>
        <v>0.22259187064321315</v>
      </c>
      <c r="F7" s="2">
        <f>+'GDP relative to USA 2% trend'!F45</f>
        <v>0.24147063024107901</v>
      </c>
      <c r="G7" s="2">
        <f>+'GDP relative to USA 2% trend'!G45</f>
        <v>0.20121207879092917</v>
      </c>
      <c r="H7" s="2">
        <f>+'GDP relative to USA 2% trend'!H45</f>
        <v>0.35078994329709706</v>
      </c>
      <c r="I7" s="2">
        <f>+'GDP relative to USA 2% trend'!I45</f>
        <v>9.7015847933477284E-2</v>
      </c>
      <c r="J7" s="2">
        <f>+'GDP relative to USA 2% trend'!J45</f>
        <v>0.15651621205068267</v>
      </c>
      <c r="K7" s="2">
        <f>+'GDP relative to USA 2% trend'!K45</f>
        <v>0.32779658224841429</v>
      </c>
      <c r="L7" s="2">
        <f>+'GDP relative to USA 2% trend'!L45</f>
        <v>0.44748307739129456</v>
      </c>
      <c r="M7" s="2">
        <f>+'GDP relative to USA 2% trend'!M45</f>
        <v>0.27766745543808469</v>
      </c>
    </row>
    <row r="8" spans="1:13" x14ac:dyDescent="0.3">
      <c r="A8" s="3">
        <f t="shared" si="0"/>
        <v>1977</v>
      </c>
      <c r="B8" s="2">
        <f>+'GDP relative to USA 2% trend'!B46</f>
        <v>0.56945546222907317</v>
      </c>
      <c r="C8" s="2">
        <f>+'GDP relative to USA 2% trend'!C46</f>
        <v>8.9655915888138676E-2</v>
      </c>
      <c r="D8" s="2">
        <f>+'GDP relative to USA 2% trend'!D46</f>
        <v>0.19390514142017817</v>
      </c>
      <c r="E8" s="2">
        <f>+'GDP relative to USA 2% trend'!E46</f>
        <v>0.23460030571170651</v>
      </c>
      <c r="F8" s="2">
        <f>+'GDP relative to USA 2% trend'!F46</f>
        <v>0.24381505136761136</v>
      </c>
      <c r="G8" s="2">
        <f>+'GDP relative to USA 2% trend'!G46</f>
        <v>0.20766793750710905</v>
      </c>
      <c r="H8" s="2">
        <f>+'GDP relative to USA 2% trend'!H46</f>
        <v>0.34766879425347469</v>
      </c>
      <c r="I8" s="2">
        <f>+'GDP relative to USA 2% trend'!I46</f>
        <v>0.10602889743983229</v>
      </c>
      <c r="J8" s="2">
        <f>+'GDP relative to USA 2% trend'!J46</f>
        <v>0.1467240617313606</v>
      </c>
      <c r="K8" s="2">
        <f>+'GDP relative to USA 2% trend'!K46</f>
        <v>0.31899630240570209</v>
      </c>
      <c r="L8" s="2">
        <f>+'GDP relative to USA 2% trend'!L46</f>
        <v>0.43855070634475951</v>
      </c>
      <c r="M8" s="2">
        <f>+'GDP relative to USA 2% trend'!M46</f>
        <v>0.27653214442834384</v>
      </c>
    </row>
    <row r="9" spans="1:13" x14ac:dyDescent="0.3">
      <c r="A9" s="3">
        <f t="shared" si="0"/>
        <v>1978</v>
      </c>
      <c r="B9" s="2">
        <f>+'GDP relative to USA 2% trend'!B47</f>
        <v>0.52734896771001416</v>
      </c>
      <c r="C9" s="2">
        <f>+'GDP relative to USA 2% trend'!C47</f>
        <v>8.53389513954666E-2</v>
      </c>
      <c r="D9" s="2">
        <f>+'GDP relative to USA 2% trend'!D47</f>
        <v>0.19293349484045516</v>
      </c>
      <c r="E9" s="2">
        <f>+'GDP relative to USA 2% trend'!E47</f>
        <v>0.24372587390817949</v>
      </c>
      <c r="F9" s="2">
        <f>+'GDP relative to USA 2% trend'!F47</f>
        <v>0.25179061806549757</v>
      </c>
      <c r="G9" s="2">
        <f>+'GDP relative to USA 2% trend'!G47</f>
        <v>0.20832629979456704</v>
      </c>
      <c r="H9" s="2">
        <f>+'GDP relative to USA 2% trend'!H47</f>
        <v>0.36489090031019361</v>
      </c>
      <c r="I9" s="2">
        <f>+'GDP relative to USA 2% trend'!I47</f>
        <v>0.11476751300798779</v>
      </c>
      <c r="J9" s="2">
        <f>+'GDP relative to USA 2% trend'!J47</f>
        <v>0.13923315513908249</v>
      </c>
      <c r="K9" s="2">
        <f>+'GDP relative to USA 2% trend'!K47</f>
        <v>0.33080960168383511</v>
      </c>
      <c r="L9" s="2">
        <f>+'GDP relative to USA 2% trend'!L47</f>
        <v>0.40726957994456209</v>
      </c>
      <c r="M9" s="2">
        <f>+'GDP relative to USA 2% trend'!M47</f>
        <v>0.27516200883850817</v>
      </c>
    </row>
    <row r="10" spans="1:13" x14ac:dyDescent="0.3">
      <c r="A10" s="3">
        <f t="shared" si="0"/>
        <v>1979</v>
      </c>
      <c r="B10" s="2">
        <f>+'GDP relative to USA 2% trend'!B48</f>
        <v>0.54738082515733444</v>
      </c>
      <c r="C10" s="2">
        <f>+'GDP relative to USA 2% trend'!C48</f>
        <v>8.4768002784781651E-2</v>
      </c>
      <c r="D10" s="2">
        <f>+'GDP relative to USA 2% trend'!D48</f>
        <v>0.1970570970566404</v>
      </c>
      <c r="E10" s="2">
        <f>+'GDP relative to USA 2% trend'!E48</f>
        <v>0.25514028461500199</v>
      </c>
      <c r="F10" s="2">
        <f>+'GDP relative to USA 2% trend'!F48</f>
        <v>0.25114896609822979</v>
      </c>
      <c r="G10" s="2">
        <f>+'GDP relative to USA 2% trend'!G48</f>
        <v>0.21435281062932007</v>
      </c>
      <c r="H10" s="2">
        <f>+'GDP relative to USA 2% trend'!H48</f>
        <v>0.38940063700775934</v>
      </c>
      <c r="I10" s="2">
        <f>+'GDP relative to USA 2% trend'!I48</f>
        <v>0.12164018336829654</v>
      </c>
      <c r="J10" s="2">
        <f>+'GDP relative to USA 2% trend'!J48</f>
        <v>0.13908794717018658</v>
      </c>
      <c r="K10" s="2">
        <f>+'GDP relative to USA 2% trend'!K48</f>
        <v>0.35036174065799663</v>
      </c>
      <c r="L10" s="2">
        <f>+'GDP relative to USA 2% trend'!L48</f>
        <v>0.42790735755528569</v>
      </c>
      <c r="M10" s="2">
        <f>+'GDP relative to USA 2% trend'!M48</f>
        <v>0.2856377801650849</v>
      </c>
    </row>
    <row r="11" spans="1:13" x14ac:dyDescent="0.3">
      <c r="A11" s="3">
        <f t="shared" si="0"/>
        <v>1980</v>
      </c>
      <c r="B11" s="2">
        <f>+'GDP relative to USA 2% trend'!B49</f>
        <v>0.53780315140560275</v>
      </c>
      <c r="C11" s="2">
        <f>+'GDP relative to USA 2% trend'!C49</f>
        <v>8.3068617870077507E-2</v>
      </c>
      <c r="D11" s="2">
        <f>+'GDP relative to USA 2% trend'!D49</f>
        <v>0.188273960286959</v>
      </c>
      <c r="E11" s="2">
        <f>+'GDP relative to USA 2% trend'!E49</f>
        <v>0.2623984470270147</v>
      </c>
      <c r="F11" s="2">
        <f>+'GDP relative to USA 2% trend'!F49</f>
        <v>0.25434872900999506</v>
      </c>
      <c r="G11" s="2">
        <f>+'GDP relative to USA 2% trend'!G49</f>
        <v>0.21711878318127931</v>
      </c>
      <c r="H11" s="2">
        <f>+'GDP relative to USA 2% trend'!H49</f>
        <v>0.41873440573718751</v>
      </c>
      <c r="I11" s="2">
        <f>+'GDP relative to USA 2% trend'!I49</f>
        <v>0.1310687882678612</v>
      </c>
      <c r="J11" s="2">
        <f>+'GDP relative to USA 2% trend'!J49</f>
        <v>0.14534213086285433</v>
      </c>
      <c r="K11" s="2">
        <f>+'GDP relative to USA 2% trend'!K49</f>
        <v>0.36615036813526763</v>
      </c>
      <c r="L11" s="2">
        <f>+'GDP relative to USA 2% trend'!L49</f>
        <v>0.42316920408915665</v>
      </c>
      <c r="M11" s="2">
        <f>+'GDP relative to USA 2% trend'!M49</f>
        <v>0.28850949114299468</v>
      </c>
    </row>
    <row r="12" spans="1:13" x14ac:dyDescent="0.3">
      <c r="A12" s="3">
        <f t="shared" si="0"/>
        <v>1981</v>
      </c>
      <c r="B12" s="2">
        <f>+'GDP relative to USA 2% trend'!B50</f>
        <v>0.49108687303359105</v>
      </c>
      <c r="C12" s="2">
        <f>+'GDP relative to USA 2% trend'!C50</f>
        <v>8.176864979162092E-2</v>
      </c>
      <c r="D12" s="2">
        <f>+'GDP relative to USA 2% trend'!D50</f>
        <v>0.18754176916013859</v>
      </c>
      <c r="E12" s="2">
        <f>+'GDP relative to USA 2% trend'!E50</f>
        <v>0.26605867193144928</v>
      </c>
      <c r="F12" s="2">
        <f>+'GDP relative to USA 2% trend'!F50</f>
        <v>0.24508673047461713</v>
      </c>
      <c r="G12" s="2">
        <f>+'GDP relative to USA 2% trend'!G50</f>
        <v>0.21304423455538049</v>
      </c>
      <c r="H12" s="2">
        <f>+'GDP relative to USA 2% trend'!H50</f>
        <v>0.43156894161690185</v>
      </c>
      <c r="I12" s="2">
        <f>+'GDP relative to USA 2% trend'!I50</f>
        <v>0.1371579585870174</v>
      </c>
      <c r="J12" s="2">
        <f>+'GDP relative to USA 2% trend'!J50</f>
        <v>0.14892270623353301</v>
      </c>
      <c r="K12" s="2">
        <f>+'GDP relative to USA 2% trend'!K50</f>
        <v>0.35929977750259162</v>
      </c>
      <c r="L12" s="2">
        <f>+'GDP relative to USA 2% trend'!L50</f>
        <v>0.39916108086392249</v>
      </c>
      <c r="M12" s="2">
        <f>+'GDP relative to USA 2% trend'!M50</f>
        <v>0.28485810489395913</v>
      </c>
    </row>
    <row r="13" spans="1:13" x14ac:dyDescent="0.3">
      <c r="A13" s="3">
        <f t="shared" si="0"/>
        <v>1982</v>
      </c>
      <c r="B13" s="2">
        <f>+'GDP relative to USA 2% trend'!B51</f>
        <v>0.46082535157844151</v>
      </c>
      <c r="C13" s="2">
        <f>+'GDP relative to USA 2% trend'!C51</f>
        <v>7.6010213451181724E-2</v>
      </c>
      <c r="D13" s="2">
        <f>+'GDP relative to USA 2% trend'!D51</f>
        <v>0.18490326193920831</v>
      </c>
      <c r="E13" s="2">
        <f>+'GDP relative to USA 2% trend'!E51</f>
        <v>0.22391133095350468</v>
      </c>
      <c r="F13" s="2">
        <f>+'GDP relative to USA 2% trend'!F51</f>
        <v>0.23716476119711319</v>
      </c>
      <c r="G13" s="2">
        <f>+'GDP relative to USA 2% trend'!G51</f>
        <v>0.2043177462420078</v>
      </c>
      <c r="H13" s="2">
        <f>+'GDP relative to USA 2% trend'!H51</f>
        <v>0.40705940888747838</v>
      </c>
      <c r="I13" s="2">
        <f>+'GDP relative to USA 2% trend'!I51</f>
        <v>0.13217610161869017</v>
      </c>
      <c r="J13" s="2">
        <f>+'GDP relative to USA 2% trend'!J51</f>
        <v>0.14453402981881161</v>
      </c>
      <c r="K13" s="2">
        <f>+'GDP relative to USA 2% trend'!K51</f>
        <v>0.31589730086049556</v>
      </c>
      <c r="L13" s="2">
        <f>+'GDP relative to USA 2% trend'!L51</f>
        <v>0.3529352653791204</v>
      </c>
      <c r="M13" s="2">
        <f>+'GDP relative to USA 2% trend'!M51</f>
        <v>0.27012566467448934</v>
      </c>
    </row>
    <row r="14" spans="1:13" x14ac:dyDescent="0.3">
      <c r="A14" s="3">
        <f t="shared" si="0"/>
        <v>1983</v>
      </c>
      <c r="B14" s="2">
        <f>+'GDP relative to USA 2% trend'!B52</f>
        <v>0.46281652671043039</v>
      </c>
      <c r="C14" s="2">
        <f>+'GDP relative to USA 2% trend'!C52</f>
        <v>7.2342518022876293E-2</v>
      </c>
      <c r="D14" s="2">
        <f>+'GDP relative to USA 2% trend'!D52</f>
        <v>0.17513210552431266</v>
      </c>
      <c r="E14" s="2">
        <f>+'GDP relative to USA 2% trend'!E52</f>
        <v>0.20919630090401653</v>
      </c>
      <c r="F14" s="2">
        <f>+'GDP relative to USA 2% trend'!F52</f>
        <v>0.22640398722984634</v>
      </c>
      <c r="G14" s="2">
        <f>+'GDP relative to USA 2% trend'!G52</f>
        <v>0.18791495822350049</v>
      </c>
      <c r="H14" s="2">
        <f>+'GDP relative to USA 2% trend'!H52</f>
        <v>0.36564577556028538</v>
      </c>
      <c r="I14" s="2">
        <f>+'GDP relative to USA 2% trend'!I52</f>
        <v>0.12449234290829925</v>
      </c>
      <c r="J14" s="2">
        <f>+'GDP relative to USA 2% trend'!J52</f>
        <v>0.12364951745560554</v>
      </c>
      <c r="K14" s="2">
        <f>+'GDP relative to USA 2% trend'!K52</f>
        <v>0.27419921394301849</v>
      </c>
      <c r="L14" s="2">
        <f>+'GDP relative to USA 2% trend'!L52</f>
        <v>0.33084410790947449</v>
      </c>
      <c r="M14" s="2">
        <f>+'GDP relative to USA 2% trend'!M52</f>
        <v>0.25252504718570618</v>
      </c>
    </row>
    <row r="15" spans="1:13" x14ac:dyDescent="0.3">
      <c r="A15" s="3">
        <f t="shared" si="0"/>
        <v>1984</v>
      </c>
      <c r="B15" s="2">
        <f>+'GDP relative to USA 2% trend'!B53</f>
        <v>0.45835519819082049</v>
      </c>
      <c r="C15" s="2">
        <f>+'GDP relative to USA 2% trend'!C53</f>
        <v>7.367836882208037E-2</v>
      </c>
      <c r="D15" s="2">
        <f>+'GDP relative to USA 2% trend'!D53</f>
        <v>0.17355731646360145</v>
      </c>
      <c r="E15" s="2">
        <f>+'GDP relative to USA 2% trend'!E53</f>
        <v>0.20895047681364753</v>
      </c>
      <c r="F15" s="2">
        <f>+'GDP relative to USA 2% trend'!F53</f>
        <v>0.22106953561055048</v>
      </c>
      <c r="G15" s="2">
        <f>+'GDP relative to USA 2% trend'!G53</f>
        <v>0.1844369260653666</v>
      </c>
      <c r="H15" s="2">
        <f>+'GDP relative to USA 2% trend'!H53</f>
        <v>0.35919926257979645</v>
      </c>
      <c r="I15" s="2">
        <f>+'GDP relative to USA 2% trend'!I53</f>
        <v>0.12184474171090767</v>
      </c>
      <c r="J15" s="2">
        <f>+'GDP relative to USA 2% trend'!J53</f>
        <v>0.12428921095687388</v>
      </c>
      <c r="K15" s="2">
        <f>+'GDP relative to USA 2% trend'!K53</f>
        <v>0.26455354487330163</v>
      </c>
      <c r="L15" s="2">
        <f>+'GDP relative to USA 2% trend'!L53</f>
        <v>0.31929588432522116</v>
      </c>
      <c r="M15" s="2">
        <f>+'GDP relative to USA 2% trend'!M53</f>
        <v>0.24885082867976946</v>
      </c>
    </row>
    <row r="16" spans="1:13" x14ac:dyDescent="0.3">
      <c r="A16" s="3">
        <f t="shared" si="0"/>
        <v>1985</v>
      </c>
      <c r="B16" s="2">
        <f>+'GDP relative to USA 2% trend'!B54</f>
        <v>0.41561377831513446</v>
      </c>
      <c r="C16" s="2">
        <f>+'GDP relative to USA 2% trend'!C54</f>
        <v>7.5980395921982261E-2</v>
      </c>
      <c r="D16" s="2">
        <f>+'GDP relative to USA 2% trend'!D54</f>
        <v>0.17575740629309713</v>
      </c>
      <c r="E16" s="2">
        <f>+'GDP relative to USA 2% trend'!E54</f>
        <v>0.20272690266878077</v>
      </c>
      <c r="F16" s="2">
        <f>+'GDP relative to USA 2% trend'!F54</f>
        <v>0.21369697315951566</v>
      </c>
      <c r="G16" s="2">
        <f>+'GDP relative to USA 2% trend'!G54</f>
        <v>0.18085426981340783</v>
      </c>
      <c r="H16" s="2">
        <f>+'GDP relative to USA 2% trend'!H54</f>
        <v>0.34743057095733604</v>
      </c>
      <c r="I16" s="2">
        <f>+'GDP relative to USA 2% trend'!I54</f>
        <v>0.11992818601101865</v>
      </c>
      <c r="J16" s="2">
        <f>+'GDP relative to USA 2% trend'!J54</f>
        <v>0.12036698883064806</v>
      </c>
      <c r="K16" s="2">
        <f>+'GDP relative to USA 2% trend'!K54</f>
        <v>0.25757725512245522</v>
      </c>
      <c r="L16" s="2">
        <f>+'GDP relative to USA 2% trend'!L54</f>
        <v>0.29821714703274693</v>
      </c>
      <c r="M16" s="2">
        <f>+'GDP relative to USA 2% trend'!M54</f>
        <v>0.24100853614715809</v>
      </c>
    </row>
    <row r="17" spans="1:13" x14ac:dyDescent="0.3">
      <c r="A17" s="3">
        <f t="shared" si="0"/>
        <v>1986</v>
      </c>
      <c r="B17" s="2">
        <f>+'GDP relative to USA 2% trend'!B55</f>
        <v>0.43274694361188581</v>
      </c>
      <c r="C17" s="2">
        <f>+'GDP relative to USA 2% trend'!C55</f>
        <v>7.3001434396866266E-2</v>
      </c>
      <c r="D17" s="2">
        <f>+'GDP relative to USA 2% trend'!D55</f>
        <v>0.19309309596813901</v>
      </c>
      <c r="E17" s="2">
        <f>+'GDP relative to USA 2% trend'!E55</f>
        <v>0.20447681919231037</v>
      </c>
      <c r="F17" s="2">
        <f>+'GDP relative to USA 2% trend'!F55</f>
        <v>0.21814390550505094</v>
      </c>
      <c r="G17" s="2">
        <f>+'GDP relative to USA 2% trend'!G55</f>
        <v>0.16443523459566114</v>
      </c>
      <c r="H17" s="2">
        <f>+'GDP relative to USA 2% trend'!H55</f>
        <v>0.31209271432313951</v>
      </c>
      <c r="I17" s="2">
        <f>+'GDP relative to USA 2% trend'!I55</f>
        <v>0.1136717711483389</v>
      </c>
      <c r="J17" s="2">
        <f>+'GDP relative to USA 2% trend'!J55</f>
        <v>0.13392420897738794</v>
      </c>
      <c r="K17" s="2">
        <f>+'GDP relative to USA 2% trend'!K55</f>
        <v>0.28499018722838271</v>
      </c>
      <c r="L17" s="2">
        <f>+'GDP relative to USA 2% trend'!L55</f>
        <v>0.26318241512161261</v>
      </c>
      <c r="M17" s="2">
        <f>+'GDP relative to USA 2% trend'!M55</f>
        <v>0.24066132382131483</v>
      </c>
    </row>
    <row r="18" spans="1:13" x14ac:dyDescent="0.3">
      <c r="A18" s="3">
        <f t="shared" si="0"/>
        <v>1987</v>
      </c>
      <c r="B18" s="2">
        <f>+'GDP relative to USA 2% trend'!B56</f>
        <v>0.43071793640019046</v>
      </c>
      <c r="C18" s="2">
        <f>+'GDP relative to USA 2% trend'!C56</f>
        <v>7.3289531359447893E-2</v>
      </c>
      <c r="D18" s="2">
        <f>+'GDP relative to USA 2% trend'!D56</f>
        <v>0.19076690765540222</v>
      </c>
      <c r="E18" s="2">
        <f>+'GDP relative to USA 2% trend'!E56</f>
        <v>0.21110888913498338</v>
      </c>
      <c r="F18" s="2">
        <f>+'GDP relative to USA 2% trend'!F56</f>
        <v>0.21091422902513091</v>
      </c>
      <c r="G18" s="2">
        <f>+'GDP relative to USA 2% trend'!G56</f>
        <v>0.15047226491594481</v>
      </c>
      <c r="H18" s="2">
        <f>+'GDP relative to USA 2% trend'!H56</f>
        <v>0.30279380087548791</v>
      </c>
      <c r="I18" s="2">
        <f>+'GDP relative to USA 2% trend'!I56</f>
        <v>0.11390860761532605</v>
      </c>
      <c r="J18" s="2">
        <f>+'GDP relative to USA 2% trend'!J56</f>
        <v>0.14210188019228939</v>
      </c>
      <c r="K18" s="2">
        <f>+'GDP relative to USA 2% trend'!K56</f>
        <v>0.30740075680866258</v>
      </c>
      <c r="L18" s="2">
        <f>+'GDP relative to USA 2% trend'!L56</f>
        <v>0.25721089181837226</v>
      </c>
      <c r="M18" s="2">
        <f>+'GDP relative to USA 2% trend'!M56</f>
        <v>0.23699241745327107</v>
      </c>
    </row>
    <row r="19" spans="1:13" x14ac:dyDescent="0.3">
      <c r="A19" s="3">
        <f t="shared" si="0"/>
        <v>1988</v>
      </c>
      <c r="B19" s="2">
        <f>+'GDP relative to USA 2% trend'!B57</f>
        <v>0.41021755502729795</v>
      </c>
      <c r="C19" s="2">
        <f>+'GDP relative to USA 2% trend'!C57</f>
        <v>6.3805258229414574E-2</v>
      </c>
      <c r="D19" s="2">
        <f>+'GDP relative to USA 2% trend'!D57</f>
        <v>0.18422734579499961</v>
      </c>
      <c r="E19" s="2">
        <f>+'GDP relative to USA 2% trend'!E57</f>
        <v>0.22344563263291992</v>
      </c>
      <c r="F19" s="2">
        <f>+'GDP relative to USA 2% trend'!F57</f>
        <v>0.20951407575132291</v>
      </c>
      <c r="G19" s="2">
        <f>+'GDP relative to USA 2% trend'!G57</f>
        <v>0.14984375449589832</v>
      </c>
      <c r="H19" s="2">
        <f>+'GDP relative to USA 2% trend'!H57</f>
        <v>0.29160847828877007</v>
      </c>
      <c r="I19" s="2">
        <f>+'GDP relative to USA 2% trend'!I57</f>
        <v>0.11577823527171936</v>
      </c>
      <c r="J19" s="2">
        <f>+'GDP relative to USA 2% trend'!J57</f>
        <v>0.13155461018786574</v>
      </c>
      <c r="K19" s="2">
        <f>+'GDP relative to USA 2% trend'!K57</f>
        <v>0.29812895582467736</v>
      </c>
      <c r="L19" s="2">
        <f>+'GDP relative to USA 2% trend'!L57</f>
        <v>0.25423500948539912</v>
      </c>
      <c r="M19" s="2">
        <f>+'GDP relative to USA 2% trend'!M57</f>
        <v>0.2293121490923494</v>
      </c>
    </row>
    <row r="20" spans="1:13" x14ac:dyDescent="0.3">
      <c r="A20" s="3">
        <f t="shared" si="0"/>
        <v>1989</v>
      </c>
      <c r="B20" s="2">
        <f>+'GDP relative to USA 2% trend'!B58</f>
        <v>0.37354758681316697</v>
      </c>
      <c r="C20" s="2">
        <f>+'GDP relative to USA 2% trend'!C58</f>
        <v>6.3895066815274987E-2</v>
      </c>
      <c r="D20" s="2">
        <f>+'GDP relative to USA 2% trend'!D58</f>
        <v>0.18186238636734198</v>
      </c>
      <c r="E20" s="2">
        <f>+'GDP relative to USA 2% trend'!E58</f>
        <v>0.23605937325116236</v>
      </c>
      <c r="F20" s="2">
        <f>+'GDP relative to USA 2% trend'!F58</f>
        <v>0.20559305783948659</v>
      </c>
      <c r="G20" s="2">
        <f>+'GDP relative to USA 2% trend'!G58</f>
        <v>0.14671854044210289</v>
      </c>
      <c r="H20" s="2">
        <f>+'GDP relative to USA 2% trend'!H58</f>
        <v>0.28997570830416891</v>
      </c>
      <c r="I20" s="2">
        <f>+'GDP relative to USA 2% trend'!I58</f>
        <v>0.11391345977364545</v>
      </c>
      <c r="J20" s="2">
        <f>+'GDP relative to USA 2% trend'!J58</f>
        <v>0.10536917070220311</v>
      </c>
      <c r="K20" s="2">
        <f>+'GDP relative to USA 2% trend'!K58</f>
        <v>0.29194027111986554</v>
      </c>
      <c r="L20" s="2">
        <f>+'GDP relative to USA 2% trend'!L58</f>
        <v>0.22960438114244497</v>
      </c>
      <c r="M20" s="2">
        <f>+'GDP relative to USA 2% trend'!M58</f>
        <v>0.22191186516410885</v>
      </c>
    </row>
    <row r="21" spans="1:13" x14ac:dyDescent="0.3">
      <c r="A21" s="3">
        <f t="shared" si="0"/>
        <v>1990</v>
      </c>
      <c r="B21" s="2">
        <f>+'GDP relative to USA 2% trend'!B59</f>
        <v>0.36313534274578529</v>
      </c>
      <c r="C21" s="2">
        <f>+'GDP relative to USA 2% trend'!C59</f>
        <v>6.5760576043625535E-2</v>
      </c>
      <c r="D21" s="2">
        <f>+'GDP relative to USA 2% trend'!D59</f>
        <v>0.17264061967380448</v>
      </c>
      <c r="E21" s="2">
        <f>+'GDP relative to USA 2% trend'!E59</f>
        <v>0.23250078140947103</v>
      </c>
      <c r="F21" s="2">
        <f>+'GDP relative to USA 2% trend'!F59</f>
        <v>0.20666736125286314</v>
      </c>
      <c r="G21" s="2">
        <f>+'GDP relative to USA 2% trend'!G59</f>
        <v>0.14784665074243286</v>
      </c>
      <c r="H21" s="2">
        <f>+'GDP relative to USA 2% trend'!H59</f>
        <v>0.2985670784016955</v>
      </c>
      <c r="I21" s="2">
        <f>+'GDP relative to USA 2% trend'!I59</f>
        <v>0.12115721192974803</v>
      </c>
      <c r="J21" s="2">
        <f>+'GDP relative to USA 2% trend'!J59</f>
        <v>0.10275281082409364</v>
      </c>
      <c r="K21" s="2">
        <f>+'GDP relative to USA 2% trend'!K59</f>
        <v>0.28138556109043678</v>
      </c>
      <c r="L21" s="2">
        <f>+'GDP relative to USA 2% trend'!L59</f>
        <v>0.23509940947256178</v>
      </c>
      <c r="M21" s="2">
        <f>+'GDP relative to USA 2% trend'!M59</f>
        <v>0.21932176144221252</v>
      </c>
    </row>
    <row r="22" spans="1:13" x14ac:dyDescent="0.3">
      <c r="A22" s="3">
        <f t="shared" si="0"/>
        <v>1991</v>
      </c>
      <c r="B22" s="2">
        <f>+'GDP relative to USA 2% trend'!B60</f>
        <v>0.38982418210562969</v>
      </c>
      <c r="C22" s="2">
        <f>+'GDP relative to USA 2% trend'!C60</f>
        <v>6.6988854913584681E-2</v>
      </c>
      <c r="D22" s="2">
        <f>+'GDP relative to USA 2% trend'!D60</f>
        <v>0.17686856055707526</v>
      </c>
      <c r="E22" s="2">
        <f>+'GDP relative to USA 2% trend'!E60</f>
        <v>0.24005088993418333</v>
      </c>
      <c r="F22" s="2">
        <f>+'GDP relative to USA 2% trend'!F60</f>
        <v>0.19841889016909647</v>
      </c>
      <c r="G22" s="2">
        <f>+'GDP relative to USA 2% trend'!G60</f>
        <v>0.1474653987359448</v>
      </c>
      <c r="H22" s="2">
        <f>+'GDP relative to USA 2% trend'!H60</f>
        <v>0.29810789752595673</v>
      </c>
      <c r="I22" s="2">
        <f>+'GDP relative to USA 2% trend'!I60</f>
        <v>0.11998048600406241</v>
      </c>
      <c r="J22" s="2">
        <f>+'GDP relative to USA 2% trend'!J60</f>
        <v>0.10292605269496635</v>
      </c>
      <c r="K22" s="2">
        <f>+'GDP relative to USA 2% trend'!K60</f>
        <v>0.2891460775621259</v>
      </c>
      <c r="L22" s="2">
        <f>+'GDP relative to USA 2% trend'!L60</f>
        <v>0.22920079352312397</v>
      </c>
      <c r="M22" s="2">
        <f>+'GDP relative to USA 2% trend'!M60</f>
        <v>0.22245216771667203</v>
      </c>
    </row>
    <row r="23" spans="1:13" x14ac:dyDescent="0.3">
      <c r="A23" s="3">
        <f t="shared" si="0"/>
        <v>1992</v>
      </c>
      <c r="B23" s="2">
        <f>+'GDP relative to USA 2% trend'!B61</f>
        <v>0.417912661569944</v>
      </c>
      <c r="C23" s="2">
        <f>+'GDP relative to USA 2% trend'!C61</f>
        <v>6.7350289714408068E-2</v>
      </c>
      <c r="D23" s="2">
        <f>+'GDP relative to USA 2% trend'!D61</f>
        <v>0.17628027399508464</v>
      </c>
      <c r="E23" s="2">
        <f>+'GDP relative to USA 2% trend'!E61</f>
        <v>0.26226061767063352</v>
      </c>
      <c r="F23" s="2">
        <f>+'GDP relative to USA 2% trend'!F61</f>
        <v>0.20202148420006785</v>
      </c>
      <c r="G23" s="2">
        <f>+'GDP relative to USA 2% trend'!G61</f>
        <v>0.15189077117529465</v>
      </c>
      <c r="H23" s="2">
        <f>+'GDP relative to USA 2% trend'!H61</f>
        <v>0.29881548695716215</v>
      </c>
      <c r="I23" s="2">
        <f>+'GDP relative to USA 2% trend'!I61</f>
        <v>0.1165700695013337</v>
      </c>
      <c r="J23" s="2">
        <f>+'GDP relative to USA 2% trend'!J61</f>
        <v>0.10167190332105232</v>
      </c>
      <c r="K23" s="2">
        <f>+'GDP relative to USA 2% trend'!K61</f>
        <v>0.31433073694372737</v>
      </c>
      <c r="L23" s="2">
        <f>+'GDP relative to USA 2% trend'!L61</f>
        <v>0.24859661910291986</v>
      </c>
      <c r="M23" s="2">
        <f>+'GDP relative to USA 2% trend'!M61</f>
        <v>0.22699204402915069</v>
      </c>
    </row>
    <row r="24" spans="1:13" x14ac:dyDescent="0.3">
      <c r="A24" s="3">
        <f t="shared" si="0"/>
        <v>1993</v>
      </c>
      <c r="B24" s="2">
        <f>+'GDP relative to USA 2% trend'!B62</f>
        <v>0.43192985563089015</v>
      </c>
      <c r="C24" s="2">
        <f>+'GDP relative to USA 2% trend'!C62</f>
        <v>6.856486736487151E-2</v>
      </c>
      <c r="D24" s="2">
        <f>+'GDP relative to USA 2% trend'!D62</f>
        <v>0.18319495444252856</v>
      </c>
      <c r="E24" s="2">
        <f>+'GDP relative to USA 2% trend'!E62</f>
        <v>0.2674894090264</v>
      </c>
      <c r="F24" s="2">
        <f>+'GDP relative to USA 2% trend'!F62</f>
        <v>0.20655886512862554</v>
      </c>
      <c r="G24" s="2">
        <f>+'GDP relative to USA 2% trend'!G62</f>
        <v>0.14050036056238588</v>
      </c>
      <c r="H24" s="2">
        <f>+'GDP relative to USA 2% trend'!H62</f>
        <v>0.28952811639368015</v>
      </c>
      <c r="I24" s="2">
        <f>+'GDP relative to USA 2% trend'!I62</f>
        <v>0.11684836219828523</v>
      </c>
      <c r="J24" s="2">
        <f>+'GDP relative to USA 2% trend'!J62</f>
        <v>0.10405726929492265</v>
      </c>
      <c r="K24" s="2">
        <f>+'GDP relative to USA 2% trend'!K62</f>
        <v>0.31698287210742909</v>
      </c>
      <c r="L24" s="2">
        <f>+'GDP relative to USA 2% trend'!L62</f>
        <v>0.22018541229819874</v>
      </c>
      <c r="M24" s="2">
        <f>+'GDP relative to USA 2% trend'!M62</f>
        <v>0.22772504698599913</v>
      </c>
    </row>
    <row r="25" spans="1:13" x14ac:dyDescent="0.3">
      <c r="A25" s="3">
        <f t="shared" si="0"/>
        <v>1994</v>
      </c>
      <c r="B25" s="2">
        <f>+'GDP relative to USA 2% trend'!B63</f>
        <v>0.44478477972565356</v>
      </c>
      <c r="C25" s="2">
        <f>+'GDP relative to USA 2% trend'!C63</f>
        <v>7.157001726090971E-2</v>
      </c>
      <c r="D25" s="2">
        <f>+'GDP relative to USA 2% trend'!D63</f>
        <v>0.19914766839253131</v>
      </c>
      <c r="E25" s="2">
        <f>+'GDP relative to USA 2% trend'!E63</f>
        <v>0.27989694990355768</v>
      </c>
      <c r="F25" s="2">
        <f>+'GDP relative to USA 2% trend'!F63</f>
        <v>0.20903302989265696</v>
      </c>
      <c r="G25" s="2">
        <f>+'GDP relative to USA 2% trend'!G63</f>
        <v>0.14079579165178963</v>
      </c>
      <c r="H25" s="2">
        <f>+'GDP relative to USA 2% trend'!H63</f>
        <v>0.28868079969366933</v>
      </c>
      <c r="I25" s="2">
        <f>+'GDP relative to USA 2% trend'!I63</f>
        <v>0.1182854113215035</v>
      </c>
      <c r="J25" s="2">
        <f>+'GDP relative to USA 2% trend'!J63</f>
        <v>0.11661902181148232</v>
      </c>
      <c r="K25" s="2">
        <f>+'GDP relative to USA 2% trend'!K63</f>
        <v>0.33539619375426316</v>
      </c>
      <c r="L25" s="2">
        <f>+'GDP relative to USA 2% trend'!L63</f>
        <v>0.19959957063253705</v>
      </c>
      <c r="M25" s="2">
        <f>+'GDP relative to USA 2% trend'!M63</f>
        <v>0.23533338817462562</v>
      </c>
    </row>
    <row r="26" spans="1:13" x14ac:dyDescent="0.3">
      <c r="A26" s="3">
        <f t="shared" si="0"/>
        <v>1995</v>
      </c>
      <c r="B26" s="2">
        <f>+'GDP relative to USA 2% trend'!B64</f>
        <v>0.42066782047593526</v>
      </c>
      <c r="C26" s="2">
        <f>+'GDP relative to USA 2% trend'!C64</f>
        <v>7.6812304765682224E-2</v>
      </c>
      <c r="D26" s="2">
        <f>+'GDP relative to USA 2% trend'!D64</f>
        <v>0.22354208232637079</v>
      </c>
      <c r="E26" s="2">
        <f>+'GDP relative to USA 2% trend'!E64</f>
        <v>0.30816299197450525</v>
      </c>
      <c r="F26" s="2">
        <f>+'GDP relative to USA 2% trend'!F64</f>
        <v>0.21036160032620327</v>
      </c>
      <c r="G26" s="2">
        <f>+'GDP relative to USA 2% trend'!G64</f>
        <v>0.13778587906057491</v>
      </c>
      <c r="H26" s="2">
        <f>+'GDP relative to USA 2% trend'!H64</f>
        <v>0.25197980294437933</v>
      </c>
      <c r="I26" s="2">
        <f>+'GDP relative to USA 2% trend'!I64</f>
        <v>0.11854126773680088</v>
      </c>
      <c r="J26" s="2">
        <f>+'GDP relative to USA 2% trend'!J64</f>
        <v>0.12574069067806884</v>
      </c>
      <c r="K26" s="2">
        <f>+'GDP relative to USA 2% trend'!K64</f>
        <v>0.32488780526883548</v>
      </c>
      <c r="L26" s="2">
        <f>+'GDP relative to USA 2% trend'!L64</f>
        <v>0.20055930909078457</v>
      </c>
      <c r="M26" s="2">
        <f>+'GDP relative to USA 2% trend'!M64</f>
        <v>0.23621628345454299</v>
      </c>
    </row>
    <row r="27" spans="1:13" x14ac:dyDescent="0.3">
      <c r="A27" s="3">
        <f t="shared" si="0"/>
        <v>1996</v>
      </c>
      <c r="B27" s="2">
        <f>+'GDP relative to USA 2% trend'!B65</f>
        <v>0.43242687794667295</v>
      </c>
      <c r="C27" s="2">
        <f>+'GDP relative to USA 2% trend'!C65</f>
        <v>8.2174408911079105E-2</v>
      </c>
      <c r="D27" s="2">
        <f>+'GDP relative to USA 2% trend'!D65</f>
        <v>0.25789788062611546</v>
      </c>
      <c r="E27" s="2">
        <f>+'GDP relative to USA 2% trend'!E65</f>
        <v>0.30831012950218878</v>
      </c>
      <c r="F27" s="2">
        <f>+'GDP relative to USA 2% trend'!F65</f>
        <v>0.20262629273613955</v>
      </c>
      <c r="G27" s="2">
        <f>+'GDP relative to USA 2% trend'!G65</f>
        <v>0.13329248356570808</v>
      </c>
      <c r="H27" s="2">
        <f>+'GDP relative to USA 2% trend'!H65</f>
        <v>0.24826064403429746</v>
      </c>
      <c r="I27" s="2">
        <f>+'GDP relative to USA 2% trend'!I65</f>
        <v>0.11491386617793123</v>
      </c>
      <c r="J27" s="2">
        <f>+'GDP relative to USA 2% trend'!J65</f>
        <v>0.12723867015732665</v>
      </c>
      <c r="K27" s="2">
        <f>+'GDP relative to USA 2% trend'!K65</f>
        <v>0.33390988754749684</v>
      </c>
      <c r="L27" s="2">
        <f>+'GDP relative to USA 2% trend'!L65</f>
        <v>0.18869980718232932</v>
      </c>
      <c r="M27" s="2">
        <f>+'GDP relative to USA 2% trend'!M65</f>
        <v>0.24862699085282275</v>
      </c>
    </row>
    <row r="28" spans="1:13" x14ac:dyDescent="0.3">
      <c r="A28" s="3">
        <f t="shared" si="0"/>
        <v>1997</v>
      </c>
      <c r="B28" s="2">
        <f>+'GDP relative to USA 2% trend'!B66</f>
        <v>0.43523261526097684</v>
      </c>
      <c r="C28" s="2">
        <f>+'GDP relative to USA 2% trend'!C66</f>
        <v>8.0616375687977679E-2</v>
      </c>
      <c r="D28" s="2">
        <f>+'GDP relative to USA 2% trend'!D66</f>
        <v>0.24275403190823519</v>
      </c>
      <c r="E28" s="2">
        <f>+'GDP relative to USA 2% trend'!E66</f>
        <v>0.30497954737818955</v>
      </c>
      <c r="F28" s="2">
        <f>+'GDP relative to USA 2% trend'!F66</f>
        <v>0.19971782210715897</v>
      </c>
      <c r="G28" s="2">
        <f>+'GDP relative to USA 2% trend'!G66</f>
        <v>0.13373961301818679</v>
      </c>
      <c r="H28" s="2">
        <f>+'GDP relative to USA 2% trend'!H66</f>
        <v>0.25747204305232618</v>
      </c>
      <c r="I28" s="2">
        <f>+'GDP relative to USA 2% trend'!I66</f>
        <v>0.11196866705821132</v>
      </c>
      <c r="J28" s="2">
        <f>+'GDP relative to USA 2% trend'!J66</f>
        <v>0.13113135787872762</v>
      </c>
      <c r="K28" s="2">
        <f>+'GDP relative to USA 2% trend'!K66</f>
        <v>0.32983781574813714</v>
      </c>
      <c r="L28" s="2">
        <f>+'GDP relative to USA 2% trend'!L66</f>
        <v>0.18651685731969217</v>
      </c>
      <c r="M28" s="2">
        <f>+'GDP relative to USA 2% trend'!M66</f>
        <v>0.24444335060533287</v>
      </c>
    </row>
    <row r="29" spans="1:13" x14ac:dyDescent="0.3">
      <c r="A29" s="3">
        <f t="shared" si="0"/>
        <v>1998</v>
      </c>
      <c r="B29" s="2">
        <f>+'GDP relative to USA 2% trend'!B67</f>
        <v>0.42314999596447866</v>
      </c>
      <c r="C29" s="2">
        <f>+'GDP relative to USA 2% trend'!C67</f>
        <v>7.9687987153944498E-2</v>
      </c>
      <c r="D29" s="2">
        <f>+'GDP relative to USA 2% trend'!D67</f>
        <v>0.22599137417822962</v>
      </c>
      <c r="E29" s="2">
        <f>+'GDP relative to USA 2% trend'!E67</f>
        <v>0.2927633319801104</v>
      </c>
      <c r="F29" s="2">
        <f>+'GDP relative to USA 2% trend'!F67</f>
        <v>0.18828700566563963</v>
      </c>
      <c r="G29" s="2">
        <f>+'GDP relative to USA 2% trend'!G67</f>
        <v>0.1311955466306591</v>
      </c>
      <c r="H29" s="2">
        <f>+'GDP relative to USA 2% trend'!H67</f>
        <v>0.26659206442431266</v>
      </c>
      <c r="I29" s="2">
        <f>+'GDP relative to USA 2% trend'!I67</f>
        <v>0.11196501403980871</v>
      </c>
      <c r="J29" s="2">
        <f>+'GDP relative to USA 2% trend'!J67</f>
        <v>0.12415043971135163</v>
      </c>
      <c r="K29" s="2">
        <f>+'GDP relative to USA 2% trend'!K67</f>
        <v>0.32814542450818796</v>
      </c>
      <c r="L29" s="2">
        <f>+'GDP relative to USA 2% trend'!L67</f>
        <v>0.16780400962246791</v>
      </c>
      <c r="M29" s="2">
        <f>+'GDP relative to USA 2% trend'!M67</f>
        <v>0.2357615483704262</v>
      </c>
    </row>
    <row r="30" spans="1:13" x14ac:dyDescent="0.3">
      <c r="A30" s="3">
        <f t="shared" si="0"/>
        <v>1999</v>
      </c>
      <c r="B30" s="2">
        <f>+'GDP relative to USA 2% trend'!B68</f>
        <v>0.38755762464599919</v>
      </c>
      <c r="C30" s="2">
        <f>+'GDP relative to USA 2% trend'!C68</f>
        <v>7.694873497921885E-2</v>
      </c>
      <c r="D30" s="2">
        <f>+'GDP relative to USA 2% trend'!D68</f>
        <v>0.21178809072239124</v>
      </c>
      <c r="E30" s="2">
        <f>+'GDP relative to USA 2% trend'!E68</f>
        <v>0.2711368490840228</v>
      </c>
      <c r="F30" s="2">
        <f>+'GDP relative to USA 2% trend'!F68</f>
        <v>0.17262302647598696</v>
      </c>
      <c r="G30" s="2">
        <f>+'GDP relative to USA 2% trend'!G68</f>
        <v>0.12271379045721835</v>
      </c>
      <c r="H30" s="2">
        <f>+'GDP relative to USA 2% trend'!H68</f>
        <v>0.26581592592056619</v>
      </c>
      <c r="I30" s="2">
        <f>+'GDP relative to USA 2% trend'!I68</f>
        <v>0.10181381822383345</v>
      </c>
      <c r="J30" s="2">
        <f>+'GDP relative to USA 2% trend'!J68</f>
        <v>0.12007891023685281</v>
      </c>
      <c r="K30" s="2">
        <f>+'GDP relative to USA 2% trend'!K68</f>
        <v>0.30170657591253558</v>
      </c>
      <c r="L30" s="2">
        <f>+'GDP relative to USA 2% trend'!L68</f>
        <v>0.16766024237160915</v>
      </c>
      <c r="M30" s="2">
        <f>+'GDP relative to USA 2% trend'!M68</f>
        <v>0.22388591935981902</v>
      </c>
    </row>
    <row r="31" spans="1:13" x14ac:dyDescent="0.3">
      <c r="A31" s="3">
        <f t="shared" si="0"/>
        <v>2000</v>
      </c>
      <c r="B31" s="2">
        <f>+'GDP relative to USA 2% trend'!B69</f>
        <v>0.37413994981356469</v>
      </c>
      <c r="C31" s="2">
        <f>+'GDP relative to USA 2% trend'!C69</f>
        <v>7.4838021869129717E-2</v>
      </c>
      <c r="D31" s="2">
        <f>+'GDP relative to USA 2% trend'!D69</f>
        <v>0.20856333440471941</v>
      </c>
      <c r="E31" s="2">
        <f>+'GDP relative to USA 2% trend'!E69</f>
        <v>0.27344468915520148</v>
      </c>
      <c r="F31" s="2">
        <f>+'GDP relative to USA 2% trend'!F69</f>
        <v>0.17204719504766416</v>
      </c>
      <c r="G31" s="2">
        <f>+'GDP relative to USA 2% trend'!G69</f>
        <v>0.12610106365884188</v>
      </c>
      <c r="H31" s="2">
        <f>+'GDP relative to USA 2% trend'!H69</f>
        <v>0.2843543873834426</v>
      </c>
      <c r="I31" s="2">
        <f>+'GDP relative to USA 2% trend'!I69</f>
        <v>9.3647846400579882E-2</v>
      </c>
      <c r="J31" s="2">
        <f>+'GDP relative to USA 2% trend'!J69</f>
        <v>0.11980604238231657</v>
      </c>
      <c r="K31" s="2">
        <f>+'GDP relative to USA 2% trend'!K69</f>
        <v>0.2810940177979912</v>
      </c>
      <c r="L31" s="2">
        <f>+'GDP relative to USA 2% trend'!L69</f>
        <v>0.19880730541440725</v>
      </c>
      <c r="M31" s="2">
        <f>+'GDP relative to USA 2% trend'!M69</f>
        <v>0.22694227160881436</v>
      </c>
    </row>
    <row r="32" spans="1:13" x14ac:dyDescent="0.3">
      <c r="A32" s="3"/>
      <c r="B32" s="2" t="b">
        <f>+B31&gt;B4</f>
        <v>0</v>
      </c>
      <c r="C32" s="2" t="b">
        <f t="shared" ref="C32:M32" si="1">+C31&gt;C4</f>
        <v>0</v>
      </c>
      <c r="D32" s="2" t="b">
        <f t="shared" si="1"/>
        <v>1</v>
      </c>
      <c r="E32" s="2" t="b">
        <f t="shared" si="1"/>
        <v>0</v>
      </c>
      <c r="F32" s="2" t="b">
        <f t="shared" si="1"/>
        <v>0</v>
      </c>
      <c r="G32" s="2" t="b">
        <f t="shared" si="1"/>
        <v>0</v>
      </c>
      <c r="H32" s="2" t="b">
        <f t="shared" si="1"/>
        <v>0</v>
      </c>
      <c r="I32" s="2" t="b">
        <f t="shared" si="1"/>
        <v>1</v>
      </c>
      <c r="J32" s="2" t="b">
        <f t="shared" si="1"/>
        <v>0</v>
      </c>
      <c r="K32" s="2" t="b">
        <f t="shared" si="1"/>
        <v>0</v>
      </c>
      <c r="L32" s="2" t="b">
        <f t="shared" si="1"/>
        <v>0</v>
      </c>
      <c r="M32" s="2" t="b">
        <f t="shared" si="1"/>
        <v>0</v>
      </c>
    </row>
    <row r="33" spans="1:13" x14ac:dyDescent="0.3">
      <c r="A33" s="3"/>
      <c r="B33" s="2" t="str">
        <f>+B3</f>
        <v>ARG</v>
      </c>
      <c r="C33" s="2" t="str">
        <f t="shared" ref="C33:M33" si="2">+C3</f>
        <v>BOL</v>
      </c>
      <c r="D33" s="2" t="str">
        <f t="shared" si="2"/>
        <v>BRA</v>
      </c>
      <c r="E33" s="2" t="str">
        <f t="shared" si="2"/>
        <v>CHL</v>
      </c>
      <c r="F33" s="2" t="str">
        <f t="shared" si="2"/>
        <v>COL</v>
      </c>
      <c r="G33" s="2" t="str">
        <f t="shared" si="2"/>
        <v>ECU</v>
      </c>
      <c r="H33" s="2" t="str">
        <f t="shared" si="2"/>
        <v>MEX</v>
      </c>
      <c r="I33" s="2" t="str">
        <f t="shared" si="2"/>
        <v>PAR</v>
      </c>
      <c r="J33" s="2" t="str">
        <f t="shared" si="2"/>
        <v>PER</v>
      </c>
      <c r="K33" s="2" t="str">
        <f t="shared" si="2"/>
        <v>URU</v>
      </c>
      <c r="L33" s="2" t="str">
        <f t="shared" si="2"/>
        <v>VEN</v>
      </c>
      <c r="M33" s="2" t="str">
        <f t="shared" si="2"/>
        <v>Region**</v>
      </c>
    </row>
    <row r="34" spans="1:13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</vt:vector>
  </HeadingPairs>
  <TitlesOfParts>
    <vt:vector size="17" baseType="lpstr">
      <vt:lpstr>Figure 1</vt:lpstr>
      <vt:lpstr>Source Maddison since 1935</vt:lpstr>
      <vt:lpstr>Source Maddison population</vt:lpstr>
      <vt:lpstr>Weights population</vt:lpstr>
      <vt:lpstr>GDP rel to USA</vt:lpstr>
      <vt:lpstr>GDP per capita 2% trend USA den</vt:lpstr>
      <vt:lpstr>GDP relative to USA 2% trend</vt:lpstr>
      <vt:lpstr>1935-1973</vt:lpstr>
      <vt:lpstr>1973-2000</vt:lpstr>
      <vt:lpstr>2000-2016</vt:lpstr>
      <vt:lpstr>Annual Inflation rates</vt:lpstr>
      <vt:lpstr>Moving window av</vt:lpstr>
      <vt:lpstr>Moving window std</vt:lpstr>
      <vt:lpstr>Moving window std rel to mean</vt:lpstr>
      <vt:lpstr>Monthly inflation rates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cp:lastPrinted>2019-06-09T19:33:16Z</cp:lastPrinted>
  <dcterms:created xsi:type="dcterms:W3CDTF">2019-01-03T23:45:50Z</dcterms:created>
  <dcterms:modified xsi:type="dcterms:W3CDTF">2022-02-21T23:03:51Z</dcterms:modified>
</cp:coreProperties>
</file>